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tmustill\Desktop\Aidan_PDYi\"/>
    </mc:Choice>
  </mc:AlternateContent>
  <xr:revisionPtr revIDLastSave="0" documentId="13_ncr:1_{C84F40E6-142D-4212-8503-519EDF6CA583}" xr6:coauthVersionLast="47" xr6:coauthVersionMax="47" xr10:uidLastSave="{00000000-0000-0000-0000-000000000000}"/>
  <bookViews>
    <workbookView xWindow="28680" yWindow="-225" windowWidth="29040" windowHeight="15720" tabRatio="787" activeTab="3"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5" r:id="rId16"/>
    <sheet name="other" sheetId="15" r:id="rId17"/>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W127" i="24" l="1"/>
  <c r="DY62" i="24"/>
  <c r="DU62" i="24" s="1"/>
  <c r="DZ62" i="24"/>
  <c r="EA62" i="24"/>
  <c r="EB62" i="24"/>
  <c r="DY77" i="24"/>
  <c r="DU77" i="24" s="1"/>
  <c r="DZ77" i="24"/>
  <c r="EA77" i="24"/>
  <c r="EB77" i="24"/>
  <c r="EC77" i="24"/>
  <c r="FM12" i="7"/>
  <c r="FN12" i="7"/>
  <c r="FM13" i="7"/>
  <c r="FN13" i="7"/>
  <c r="FM14" i="7"/>
  <c r="FN14" i="7"/>
  <c r="FM15" i="7"/>
  <c r="FN15" i="7"/>
  <c r="FM16" i="7"/>
  <c r="FN16" i="7"/>
  <c r="FM20" i="7"/>
  <c r="FN20" i="7"/>
  <c r="FM23" i="7"/>
  <c r="FN23" i="7"/>
  <c r="FM25" i="7"/>
  <c r="FN25" i="7"/>
  <c r="FM26" i="7"/>
  <c r="FN26" i="7"/>
  <c r="FM28" i="7"/>
  <c r="FN28" i="7" s="1"/>
  <c r="FM29" i="7"/>
  <c r="FN29" i="7"/>
  <c r="FM30" i="7"/>
  <c r="FN30" i="7"/>
  <c r="FM32" i="7"/>
  <c r="FN32" i="7"/>
  <c r="FM33" i="7"/>
  <c r="FN33" i="7"/>
  <c r="FM34" i="7"/>
  <c r="FN34" i="7"/>
  <c r="FJ12" i="7"/>
  <c r="FK12" i="7" s="1"/>
  <c r="FJ13" i="7"/>
  <c r="FK13" i="7"/>
  <c r="FJ14" i="7"/>
  <c r="FK14" i="7"/>
  <c r="FJ15" i="7"/>
  <c r="FK15" i="7"/>
  <c r="FJ16" i="7"/>
  <c r="FK16" i="7"/>
  <c r="FJ20" i="7"/>
  <c r="FK20" i="7"/>
  <c r="FJ23" i="7"/>
  <c r="FK23" i="7"/>
  <c r="FJ25" i="7"/>
  <c r="FK25" i="7"/>
  <c r="FJ26" i="7"/>
  <c r="FK26" i="7"/>
  <c r="FJ28" i="7"/>
  <c r="FK28" i="7"/>
  <c r="FJ29" i="7"/>
  <c r="FK29" i="7"/>
  <c r="FJ30" i="7"/>
  <c r="FK30" i="7"/>
  <c r="FJ32" i="7"/>
  <c r="FK32" i="7" s="1"/>
  <c r="FJ33" i="7"/>
  <c r="FK33" i="7"/>
  <c r="FJ34" i="7"/>
  <c r="FK34" i="7"/>
  <c r="FM11" i="7"/>
  <c r="FK11" i="7"/>
  <c r="FJ11" i="7"/>
  <c r="FN11" i="7"/>
  <c r="FG8" i="7"/>
  <c r="FG6" i="7"/>
  <c r="GG12" i="5"/>
  <c r="GD12" i="5"/>
  <c r="GG29" i="5"/>
  <c r="GH29" i="5" s="1"/>
  <c r="GG31" i="5"/>
  <c r="GH31" i="5" s="1"/>
  <c r="GG32" i="5"/>
  <c r="GH32" i="5"/>
  <c r="GG33" i="5"/>
  <c r="GH33" i="5"/>
  <c r="GG34" i="5"/>
  <c r="GH34" i="5"/>
  <c r="GG35" i="5"/>
  <c r="GH35" i="5" s="1"/>
  <c r="GG37" i="5"/>
  <c r="GH37" i="5"/>
  <c r="GG28" i="5"/>
  <c r="GH28" i="5" s="1"/>
  <c r="GG26" i="5"/>
  <c r="GH26" i="5" s="1"/>
  <c r="GG21" i="5"/>
  <c r="GH21" i="5" s="1"/>
  <c r="GG16" i="5"/>
  <c r="GH16" i="5" s="1"/>
  <c r="GH14" i="5"/>
  <c r="GG14" i="5"/>
  <c r="GG13" i="5"/>
  <c r="GH13" i="5" s="1"/>
  <c r="GD29" i="5"/>
  <c r="GE29" i="5" s="1"/>
  <c r="GD31" i="5"/>
  <c r="GE31" i="5"/>
  <c r="GD32" i="5"/>
  <c r="GE32" i="5"/>
  <c r="GD33" i="5"/>
  <c r="GE33" i="5"/>
  <c r="GD34" i="5"/>
  <c r="GE34" i="5"/>
  <c r="GD35" i="5"/>
  <c r="GE35" i="5"/>
  <c r="GD37" i="5"/>
  <c r="GE37" i="5"/>
  <c r="GE28" i="5"/>
  <c r="GD28" i="5"/>
  <c r="GD26" i="5"/>
  <c r="GE26" i="5" s="1"/>
  <c r="GD21" i="5"/>
  <c r="GE21" i="5" s="1"/>
  <c r="GD16" i="5"/>
  <c r="GE16" i="5" s="1"/>
  <c r="GD14" i="5"/>
  <c r="GE14" i="5" s="1"/>
  <c r="GD13" i="5"/>
  <c r="GE13" i="5" s="1"/>
  <c r="GH11" i="5"/>
  <c r="GG11" i="5"/>
  <c r="GE11" i="5"/>
  <c r="GD11" i="5"/>
  <c r="F42" i="2"/>
  <c r="E42" i="2" s="1"/>
  <c r="GA8" i="5"/>
  <c r="GA6" i="5"/>
  <c r="AG22" i="12"/>
  <c r="AH22" i="12"/>
  <c r="AG23" i="12"/>
  <c r="AH23" i="12"/>
  <c r="AG24" i="12"/>
  <c r="AH24" i="12"/>
  <c r="AG29" i="12"/>
  <c r="AH29" i="12"/>
  <c r="AG30" i="12"/>
  <c r="AH30" i="12"/>
  <c r="AG1" i="12"/>
  <c r="AH1" i="12"/>
  <c r="AG2" i="12"/>
  <c r="AH2" i="12"/>
  <c r="DY35" i="24"/>
  <c r="DX35" i="24" s="1"/>
  <c r="DZ35" i="24"/>
  <c r="EA35" i="24"/>
  <c r="EB35" i="24"/>
  <c r="DY23" i="24"/>
  <c r="DV23" i="24" s="1"/>
  <c r="DZ23" i="24"/>
  <c r="EA23" i="24"/>
  <c r="EB23" i="24"/>
  <c r="DY76" i="24"/>
  <c r="DV76" i="24" s="1"/>
  <c r="DZ76" i="24"/>
  <c r="EA76" i="24"/>
  <c r="EB76" i="24"/>
  <c r="DN76" i="24"/>
  <c r="DM76" i="24"/>
  <c r="DI76" i="24" s="1"/>
  <c r="DL76" i="24"/>
  <c r="DY32" i="24"/>
  <c r="DU32" i="24" s="1"/>
  <c r="DZ32" i="24"/>
  <c r="EA32" i="24"/>
  <c r="EB32" i="24"/>
  <c r="EC32" i="24"/>
  <c r="DY31" i="24"/>
  <c r="DU31" i="24" s="1"/>
  <c r="DZ31" i="24"/>
  <c r="EA31" i="24"/>
  <c r="EB31" i="24"/>
  <c r="DY16" i="24"/>
  <c r="DV16" i="24" s="1"/>
  <c r="DZ16" i="24"/>
  <c r="EA16" i="24"/>
  <c r="EB16" i="24"/>
  <c r="DY75" i="24"/>
  <c r="DU75" i="24" s="1"/>
  <c r="DZ75" i="24"/>
  <c r="EA75" i="24"/>
  <c r="EB75" i="24"/>
  <c r="DY70" i="24"/>
  <c r="DU70" i="24" s="1"/>
  <c r="DZ70" i="24"/>
  <c r="EA70" i="24"/>
  <c r="EB70" i="24"/>
  <c r="DY49" i="24"/>
  <c r="DU49" i="24" s="1"/>
  <c r="DZ49" i="24"/>
  <c r="EA49" i="24"/>
  <c r="EB49" i="24"/>
  <c r="DY50" i="24"/>
  <c r="DV50" i="24" s="1"/>
  <c r="DZ50" i="24"/>
  <c r="EA50" i="24"/>
  <c r="EB50" i="24"/>
  <c r="DY51" i="24"/>
  <c r="DW51" i="24" s="1"/>
  <c r="DZ51" i="24"/>
  <c r="EA51" i="24"/>
  <c r="EB51" i="24"/>
  <c r="DY15" i="24"/>
  <c r="DU15" i="24" s="1"/>
  <c r="DZ15" i="24"/>
  <c r="EA15" i="24"/>
  <c r="EB15" i="24"/>
  <c r="DY36" i="24"/>
  <c r="DV36" i="24" s="1"/>
  <c r="DZ36" i="24"/>
  <c r="EA36" i="24"/>
  <c r="EB36" i="24"/>
  <c r="DY37" i="24"/>
  <c r="DW37" i="24" s="1"/>
  <c r="DZ37" i="24"/>
  <c r="EA37" i="24"/>
  <c r="EB37" i="24"/>
  <c r="DY34" i="24"/>
  <c r="DZ34" i="24"/>
  <c r="EA34" i="24"/>
  <c r="EB34" i="24"/>
  <c r="DY38" i="24"/>
  <c r="DU38" i="24" s="1"/>
  <c r="DZ38" i="24"/>
  <c r="EA38" i="24"/>
  <c r="EB38" i="24"/>
  <c r="DY39" i="24"/>
  <c r="DV39" i="24" s="1"/>
  <c r="DZ39" i="24"/>
  <c r="EA39" i="24"/>
  <c r="EB39" i="24"/>
  <c r="DY17" i="24"/>
  <c r="DZ17" i="24"/>
  <c r="EA17" i="24"/>
  <c r="EB17" i="24"/>
  <c r="DY40" i="24"/>
  <c r="DV40" i="24" s="1"/>
  <c r="DZ40" i="24"/>
  <c r="EA40" i="24"/>
  <c r="EB40" i="24"/>
  <c r="DY41" i="24"/>
  <c r="EC41" i="24" s="1"/>
  <c r="DZ41" i="24"/>
  <c r="EA41" i="24"/>
  <c r="EB41" i="24"/>
  <c r="DY45" i="24"/>
  <c r="DU45" i="24" s="1"/>
  <c r="DZ45" i="24"/>
  <c r="EA45" i="24"/>
  <c r="EB45" i="24"/>
  <c r="DY42" i="24"/>
  <c r="DU42" i="24" s="1"/>
  <c r="DZ42" i="24"/>
  <c r="EA42" i="24"/>
  <c r="EB42" i="24"/>
  <c r="DY43" i="24"/>
  <c r="DV43" i="24" s="1"/>
  <c r="DZ43" i="24"/>
  <c r="EA43" i="24"/>
  <c r="EB43" i="24"/>
  <c r="DY44" i="24"/>
  <c r="DW44" i="24" s="1"/>
  <c r="DZ44" i="24"/>
  <c r="EA44" i="24"/>
  <c r="EB44" i="24"/>
  <c r="DY47" i="24"/>
  <c r="DX47" i="24" s="1"/>
  <c r="DZ47" i="24"/>
  <c r="EA47" i="24"/>
  <c r="EB47" i="24"/>
  <c r="DY46" i="24"/>
  <c r="DU46" i="24" s="1"/>
  <c r="DZ46" i="24"/>
  <c r="EA46" i="24"/>
  <c r="EB46" i="24"/>
  <c r="DY48" i="24"/>
  <c r="DZ48" i="24"/>
  <c r="EA48" i="24"/>
  <c r="EB48" i="24"/>
  <c r="DY52" i="24"/>
  <c r="EC52" i="24" s="1"/>
  <c r="DZ52" i="24"/>
  <c r="EA52" i="24"/>
  <c r="EB52" i="24"/>
  <c r="DY18" i="24"/>
  <c r="DU18" i="24" s="1"/>
  <c r="DZ18" i="24"/>
  <c r="EA18" i="24"/>
  <c r="EB18" i="24"/>
  <c r="DY19" i="24"/>
  <c r="DV19" i="24" s="1"/>
  <c r="DZ19" i="24"/>
  <c r="EA19" i="24"/>
  <c r="EB19" i="24"/>
  <c r="DY20" i="24"/>
  <c r="DW20" i="24" s="1"/>
  <c r="DZ20" i="24"/>
  <c r="EA20" i="24"/>
  <c r="EB20" i="24"/>
  <c r="DY29" i="24"/>
  <c r="DX29" i="24" s="1"/>
  <c r="DZ29" i="24"/>
  <c r="EA29" i="24"/>
  <c r="EB29" i="24"/>
  <c r="DY53" i="24"/>
  <c r="DU53" i="24" s="1"/>
  <c r="DZ53" i="24"/>
  <c r="EA53" i="24"/>
  <c r="EB53" i="24"/>
  <c r="DY54" i="24"/>
  <c r="DW54" i="24" s="1"/>
  <c r="DZ54" i="24"/>
  <c r="EA54" i="24"/>
  <c r="EB54" i="24"/>
  <c r="DY55" i="24"/>
  <c r="DZ55" i="24"/>
  <c r="EA55" i="24"/>
  <c r="EB55" i="24"/>
  <c r="DY57" i="24"/>
  <c r="DW57" i="24" s="1"/>
  <c r="DZ57" i="24"/>
  <c r="EA57" i="24"/>
  <c r="EB57" i="24"/>
  <c r="DY58" i="24"/>
  <c r="EC58" i="24" s="1"/>
  <c r="DZ58" i="24"/>
  <c r="EA58" i="24"/>
  <c r="EB58" i="24"/>
  <c r="DY59" i="24"/>
  <c r="DU59" i="24" s="1"/>
  <c r="DZ59" i="24"/>
  <c r="EA59" i="24"/>
  <c r="EB59" i="24"/>
  <c r="DY60" i="24"/>
  <c r="DU60" i="24" s="1"/>
  <c r="DZ60" i="24"/>
  <c r="EA60" i="24"/>
  <c r="EB60" i="24"/>
  <c r="DY61" i="24"/>
  <c r="DV61" i="24" s="1"/>
  <c r="DZ61" i="24"/>
  <c r="EA61" i="24"/>
  <c r="EB61" i="24"/>
  <c r="DY63" i="24"/>
  <c r="DW63" i="24" s="1"/>
  <c r="DZ63" i="24"/>
  <c r="EA63" i="24"/>
  <c r="EB63" i="24"/>
  <c r="DY64" i="24"/>
  <c r="DX64" i="24" s="1"/>
  <c r="DZ64" i="24"/>
  <c r="EA64" i="24"/>
  <c r="EB64" i="24"/>
  <c r="EC64" i="24"/>
  <c r="DY65" i="24"/>
  <c r="DV65" i="24" s="1"/>
  <c r="DZ65" i="24"/>
  <c r="EA65" i="24"/>
  <c r="EB65" i="24"/>
  <c r="DY66" i="24"/>
  <c r="DZ66" i="24"/>
  <c r="EA66" i="24"/>
  <c r="EB66" i="24"/>
  <c r="DY67" i="24"/>
  <c r="DU67" i="24" s="1"/>
  <c r="DZ67" i="24"/>
  <c r="EA67" i="24"/>
  <c r="EB67" i="24"/>
  <c r="DY21" i="24"/>
  <c r="DZ21" i="24"/>
  <c r="EA21" i="24"/>
  <c r="EB21" i="24"/>
  <c r="DY22" i="24"/>
  <c r="DX22" i="24" s="1"/>
  <c r="DZ22" i="24"/>
  <c r="EA22" i="24"/>
  <c r="EB22" i="24"/>
  <c r="DY24" i="24"/>
  <c r="DU24" i="24" s="1"/>
  <c r="DZ24" i="24"/>
  <c r="EA24" i="24"/>
  <c r="EB24" i="24"/>
  <c r="DY25" i="24"/>
  <c r="DU25" i="24" s="1"/>
  <c r="DZ25" i="24"/>
  <c r="EA25" i="24"/>
  <c r="EB25" i="24"/>
  <c r="DY26" i="24"/>
  <c r="DV26" i="24" s="1"/>
  <c r="DZ26" i="24"/>
  <c r="EA26" i="24"/>
  <c r="EB26" i="24"/>
  <c r="DY27" i="24"/>
  <c r="DW27" i="24" s="1"/>
  <c r="DZ27" i="24"/>
  <c r="EA27" i="24"/>
  <c r="EB27" i="24"/>
  <c r="DY28" i="24"/>
  <c r="DX28" i="24" s="1"/>
  <c r="DZ28" i="24"/>
  <c r="EA28" i="24"/>
  <c r="EB28" i="24"/>
  <c r="DY68" i="24"/>
  <c r="DU68" i="24" s="1"/>
  <c r="DZ68" i="24"/>
  <c r="EA68" i="24"/>
  <c r="EB68" i="24"/>
  <c r="DY69" i="24"/>
  <c r="DV69" i="24" s="1"/>
  <c r="DZ69" i="24"/>
  <c r="EA69" i="24"/>
  <c r="EB69" i="24"/>
  <c r="DY71" i="24"/>
  <c r="DZ71" i="24"/>
  <c r="EA71" i="24"/>
  <c r="EB71" i="24"/>
  <c r="DY72" i="24"/>
  <c r="DW72" i="24" s="1"/>
  <c r="DZ72" i="24"/>
  <c r="EA72" i="24"/>
  <c r="EB72" i="24"/>
  <c r="DY73" i="24"/>
  <c r="DZ73" i="24"/>
  <c r="EA73" i="24"/>
  <c r="EB73" i="24"/>
  <c r="DY74" i="24"/>
  <c r="DU74" i="24" s="1"/>
  <c r="DZ74" i="24"/>
  <c r="EA74" i="24"/>
  <c r="EB74" i="24"/>
  <c r="DY78" i="24"/>
  <c r="DU78" i="24" s="1"/>
  <c r="DZ78" i="24"/>
  <c r="EA78" i="24"/>
  <c r="EB78" i="24"/>
  <c r="DY79" i="24"/>
  <c r="DV79" i="24" s="1"/>
  <c r="DZ79" i="24"/>
  <c r="EA79" i="24"/>
  <c r="EB79" i="24"/>
  <c r="DY80" i="24"/>
  <c r="DW80" i="24" s="1"/>
  <c r="DZ80" i="24"/>
  <c r="EA80" i="24"/>
  <c r="EB80" i="24"/>
  <c r="DY81" i="24"/>
  <c r="DX81" i="24" s="1"/>
  <c r="DZ81" i="24"/>
  <c r="EA81" i="24"/>
  <c r="EB81" i="24"/>
  <c r="DY82" i="24"/>
  <c r="EC82" i="24" s="1"/>
  <c r="DZ82" i="24"/>
  <c r="EA82" i="24"/>
  <c r="EB82" i="24"/>
  <c r="DY30" i="24"/>
  <c r="DV30" i="24" s="1"/>
  <c r="DZ30" i="24"/>
  <c r="EA30" i="24"/>
  <c r="EB30" i="24"/>
  <c r="DY83" i="24"/>
  <c r="DX83" i="24" s="1"/>
  <c r="DZ83" i="24"/>
  <c r="EA83" i="24"/>
  <c r="EB83" i="24"/>
  <c r="DY84" i="24"/>
  <c r="DZ84" i="24"/>
  <c r="EA84" i="24"/>
  <c r="EB84" i="24"/>
  <c r="DY85" i="24"/>
  <c r="DW85" i="24" s="1"/>
  <c r="DZ85" i="24"/>
  <c r="EA85" i="24"/>
  <c r="EB85" i="24"/>
  <c r="DY86" i="24"/>
  <c r="DU86" i="24" s="1"/>
  <c r="DZ86" i="24"/>
  <c r="EA86" i="24"/>
  <c r="EB86" i="24"/>
  <c r="DY87" i="24"/>
  <c r="DU87" i="24" s="1"/>
  <c r="DZ87" i="24"/>
  <c r="EA87" i="24"/>
  <c r="EB87" i="24"/>
  <c r="DY56" i="24"/>
  <c r="DV56" i="24" s="1"/>
  <c r="DZ56" i="24"/>
  <c r="EA56" i="24"/>
  <c r="EB56" i="24"/>
  <c r="DY33" i="24"/>
  <c r="DW33" i="24" s="1"/>
  <c r="DZ33" i="24"/>
  <c r="EA33" i="24"/>
  <c r="EB33" i="24"/>
  <c r="AF29" i="12"/>
  <c r="AE29" i="12"/>
  <c r="AD29" i="12"/>
  <c r="AC29" i="12"/>
  <c r="AB29" i="12"/>
  <c r="AA29" i="12"/>
  <c r="Z29" i="12"/>
  <c r="Y29" i="12"/>
  <c r="X29" i="12"/>
  <c r="W29" i="12"/>
  <c r="AF23" i="12"/>
  <c r="AE23" i="12"/>
  <c r="AD23" i="12"/>
  <c r="AC23" i="12"/>
  <c r="AB23" i="12"/>
  <c r="AA23" i="12"/>
  <c r="Z23" i="12"/>
  <c r="Y23" i="12"/>
  <c r="X23" i="12"/>
  <c r="W23" i="12"/>
  <c r="AD2" i="12"/>
  <c r="AC2" i="12"/>
  <c r="AB2" i="12"/>
  <c r="AA2" i="12"/>
  <c r="Z2" i="12"/>
  <c r="Y2" i="12"/>
  <c r="X2" i="12"/>
  <c r="W2" i="12"/>
  <c r="AF1" i="12"/>
  <c r="AF30" i="12" s="1"/>
  <c r="AE1" i="12"/>
  <c r="AE24" i="12" s="1"/>
  <c r="AD1" i="12"/>
  <c r="AD30" i="12" s="1"/>
  <c r="AC1" i="12"/>
  <c r="AC30" i="12" s="1"/>
  <c r="AB1" i="12"/>
  <c r="AB22" i="12" s="1"/>
  <c r="AA1" i="12"/>
  <c r="AA30" i="12" s="1"/>
  <c r="Z1" i="12"/>
  <c r="Z30" i="12" s="1"/>
  <c r="Y1" i="12"/>
  <c r="Y30" i="12" s="1"/>
  <c r="X1" i="12"/>
  <c r="X22" i="12" s="1"/>
  <c r="W1" i="12"/>
  <c r="W30" i="12" s="1"/>
  <c r="EC62" i="24" l="1"/>
  <c r="DV62" i="24"/>
  <c r="DX62" i="24"/>
  <c r="DX77" i="24"/>
  <c r="DV77" i="24"/>
  <c r="EC23" i="24"/>
  <c r="DJ76" i="24"/>
  <c r="DK76" i="24"/>
  <c r="AE2" i="12"/>
  <c r="AF2" i="12"/>
  <c r="AE30" i="12"/>
  <c r="DU35" i="24"/>
  <c r="EC35" i="24"/>
  <c r="DV35" i="24"/>
  <c r="DX23" i="24"/>
  <c r="DW23" i="24"/>
  <c r="DU23" i="24"/>
  <c r="EC80" i="24"/>
  <c r="EC56" i="24"/>
  <c r="EC76" i="24"/>
  <c r="DU76" i="24"/>
  <c r="DW76" i="24"/>
  <c r="EC43" i="24"/>
  <c r="DX32" i="24"/>
  <c r="DW32" i="24"/>
  <c r="DV32" i="24"/>
  <c r="EC87" i="24"/>
  <c r="EC75" i="24"/>
  <c r="EC79" i="24"/>
  <c r="EC26" i="24"/>
  <c r="EC34" i="24"/>
  <c r="EC60" i="24"/>
  <c r="EC31" i="24"/>
  <c r="DX31" i="24"/>
  <c r="DW31" i="24"/>
  <c r="DV31" i="24"/>
  <c r="EC16" i="24"/>
  <c r="EC70" i="24"/>
  <c r="EC65" i="24"/>
  <c r="EC28" i="24"/>
  <c r="EC24" i="24"/>
  <c r="EC50" i="24"/>
  <c r="EC44" i="24"/>
  <c r="DU16" i="24"/>
  <c r="DW16" i="24"/>
  <c r="DX16" i="24"/>
  <c r="EC25" i="24"/>
  <c r="EC74" i="24"/>
  <c r="DX75" i="24"/>
  <c r="DW75" i="24"/>
  <c r="DV75" i="24"/>
  <c r="EC37" i="24"/>
  <c r="EC63" i="24"/>
  <c r="EC20" i="24"/>
  <c r="EC36" i="24"/>
  <c r="EC81" i="24"/>
  <c r="EC68" i="24"/>
  <c r="EC46" i="24"/>
  <c r="EC19" i="24"/>
  <c r="DW70" i="24"/>
  <c r="DX70" i="24"/>
  <c r="DV70" i="24"/>
  <c r="DV47" i="24"/>
  <c r="DU47" i="24"/>
  <c r="DV51" i="24"/>
  <c r="DW68" i="24"/>
  <c r="DU51" i="24"/>
  <c r="DV68" i="24"/>
  <c r="DU80" i="24"/>
  <c r="DU50" i="24"/>
  <c r="DU34" i="24"/>
  <c r="DV80" i="24"/>
  <c r="EC47" i="24"/>
  <c r="DX68" i="24"/>
  <c r="EC27" i="24"/>
  <c r="DW47" i="24"/>
  <c r="EC78" i="24"/>
  <c r="EC18" i="24"/>
  <c r="DU65" i="24"/>
  <c r="EC53" i="24"/>
  <c r="EC45" i="24"/>
  <c r="EC15" i="24"/>
  <c r="EC38" i="24"/>
  <c r="EC59" i="24"/>
  <c r="DX50" i="24"/>
  <c r="EC49" i="24"/>
  <c r="EC51" i="24"/>
  <c r="DW49" i="24"/>
  <c r="DX51" i="24"/>
  <c r="DV49" i="24"/>
  <c r="DU61" i="24"/>
  <c r="DX82" i="24"/>
  <c r="DW29" i="24"/>
  <c r="DU33" i="24"/>
  <c r="DW82" i="24"/>
  <c r="DW79" i="24"/>
  <c r="DV64" i="24"/>
  <c r="DU79" i="24"/>
  <c r="DU64" i="24"/>
  <c r="DV44" i="24"/>
  <c r="DW38" i="24"/>
  <c r="DU28" i="24"/>
  <c r="DX20" i="24"/>
  <c r="DX46" i="24"/>
  <c r="DV38" i="24"/>
  <c r="DV53" i="24"/>
  <c r="DW61" i="24"/>
  <c r="DX33" i="24"/>
  <c r="DV33" i="24"/>
  <c r="DV29" i="24"/>
  <c r="DV82" i="24"/>
  <c r="DU26" i="24"/>
  <c r="DU29" i="24"/>
  <c r="DU82" i="24"/>
  <c r="DW64" i="24"/>
  <c r="DX37" i="24"/>
  <c r="DV37" i="24"/>
  <c r="DU37" i="24"/>
  <c r="DW28" i="24"/>
  <c r="DU44" i="24"/>
  <c r="DX38" i="24"/>
  <c r="DU56" i="24"/>
  <c r="DV28" i="24"/>
  <c r="DX41" i="24"/>
  <c r="DW81" i="24"/>
  <c r="DV20" i="24"/>
  <c r="DW46" i="24"/>
  <c r="DV81" i="24"/>
  <c r="DU20" i="24"/>
  <c r="DV46" i="24"/>
  <c r="DU81" i="24"/>
  <c r="DV63" i="24"/>
  <c r="DX53" i="24"/>
  <c r="DU36" i="24"/>
  <c r="DU63" i="24"/>
  <c r="DW53" i="24"/>
  <c r="DW43" i="24"/>
  <c r="EC86" i="24"/>
  <c r="EC61" i="24"/>
  <c r="DU43" i="24"/>
  <c r="EC33" i="24"/>
  <c r="DX27" i="24"/>
  <c r="DX65" i="24"/>
  <c r="EC42" i="24"/>
  <c r="DV27" i="24"/>
  <c r="DW65" i="24"/>
  <c r="EC29" i="24"/>
  <c r="DW34" i="24"/>
  <c r="DU27" i="24"/>
  <c r="DU19" i="24"/>
  <c r="DV34" i="24"/>
  <c r="EC73" i="24"/>
  <c r="DU73" i="24"/>
  <c r="DV73" i="24"/>
  <c r="DW73" i="24"/>
  <c r="DX73" i="24"/>
  <c r="EC84" i="24"/>
  <c r="DU84" i="24"/>
  <c r="DV84" i="24"/>
  <c r="DW84" i="24"/>
  <c r="EC21" i="24"/>
  <c r="DU21" i="24"/>
  <c r="DV21" i="24"/>
  <c r="DW21" i="24"/>
  <c r="DX21" i="24"/>
  <c r="DX84" i="24"/>
  <c r="DW55" i="24"/>
  <c r="EC55" i="24"/>
  <c r="DU55" i="24"/>
  <c r="DV55" i="24"/>
  <c r="EC71" i="24"/>
  <c r="DU71" i="24"/>
  <c r="DV71" i="24"/>
  <c r="DX55" i="24"/>
  <c r="DX71" i="24"/>
  <c r="DV48" i="24"/>
  <c r="EC48" i="24"/>
  <c r="DU48" i="24"/>
  <c r="DW71" i="24"/>
  <c r="DX48" i="24"/>
  <c r="EC66" i="24"/>
  <c r="DU66" i="24"/>
  <c r="DW48" i="24"/>
  <c r="DU30" i="24"/>
  <c r="EC30" i="24"/>
  <c r="DX66" i="24"/>
  <c r="DX30" i="24"/>
  <c r="DW66" i="24"/>
  <c r="DU52" i="24"/>
  <c r="DV52" i="24"/>
  <c r="DW52" i="24"/>
  <c r="DX52" i="24"/>
  <c r="DW30" i="24"/>
  <c r="DV66" i="24"/>
  <c r="DV17" i="24"/>
  <c r="DW17" i="24"/>
  <c r="EC17" i="24"/>
  <c r="DU17" i="24"/>
  <c r="DX17" i="24"/>
  <c r="DX58" i="24"/>
  <c r="DX86" i="24"/>
  <c r="DX24" i="24"/>
  <c r="DW58" i="24"/>
  <c r="DW41" i="24"/>
  <c r="DW86" i="24"/>
  <c r="DX78" i="24"/>
  <c r="EC69" i="24"/>
  <c r="DW24" i="24"/>
  <c r="DX60" i="24"/>
  <c r="DV58" i="24"/>
  <c r="EC54" i="24"/>
  <c r="DX42" i="24"/>
  <c r="DV41" i="24"/>
  <c r="EC39" i="24"/>
  <c r="DX56" i="24"/>
  <c r="DV86" i="24"/>
  <c r="EC83" i="24"/>
  <c r="DW78" i="24"/>
  <c r="DX26" i="24"/>
  <c r="DV24" i="24"/>
  <c r="EC67" i="24"/>
  <c r="DW60" i="24"/>
  <c r="DU58" i="24"/>
  <c r="DX19" i="24"/>
  <c r="DW42" i="24"/>
  <c r="DU41" i="24"/>
  <c r="DX36" i="24"/>
  <c r="DW56" i="24"/>
  <c r="DX80" i="24"/>
  <c r="DV78" i="24"/>
  <c r="EC72" i="24"/>
  <c r="DW26" i="24"/>
  <c r="DX63" i="24"/>
  <c r="DV60" i="24"/>
  <c r="EC57" i="24"/>
  <c r="DX44" i="24"/>
  <c r="DV42" i="24"/>
  <c r="EC40" i="24"/>
  <c r="DW36" i="24"/>
  <c r="EC85" i="24"/>
  <c r="EC22" i="24"/>
  <c r="DX54" i="24"/>
  <c r="DW69" i="24"/>
  <c r="DX67" i="24"/>
  <c r="DW39" i="24"/>
  <c r="DW83" i="24"/>
  <c r="DX72" i="24"/>
  <c r="DV54" i="24"/>
  <c r="DX85" i="24"/>
  <c r="DV83" i="24"/>
  <c r="DU69" i="24"/>
  <c r="DV67" i="24"/>
  <c r="DU54" i="24"/>
  <c r="DW40" i="24"/>
  <c r="DU39" i="24"/>
  <c r="DU83" i="24"/>
  <c r="DV72" i="24"/>
  <c r="DW22" i="24"/>
  <c r="DV57" i="24"/>
  <c r="DX45" i="24"/>
  <c r="DX87" i="24"/>
  <c r="DV85" i="24"/>
  <c r="DW74" i="24"/>
  <c r="DU72" i="24"/>
  <c r="DX25" i="24"/>
  <c r="DV22" i="24"/>
  <c r="DW59" i="24"/>
  <c r="DU57" i="24"/>
  <c r="DW45" i="24"/>
  <c r="DU40" i="24"/>
  <c r="DX15" i="24"/>
  <c r="DW87" i="24"/>
  <c r="DU85" i="24"/>
  <c r="DX79" i="24"/>
  <c r="DV74" i="24"/>
  <c r="DW25" i="24"/>
  <c r="DU22" i="24"/>
  <c r="DX61" i="24"/>
  <c r="DV59" i="24"/>
  <c r="DW18" i="24"/>
  <c r="DX43" i="24"/>
  <c r="DV45" i="24"/>
  <c r="DW15" i="24"/>
  <c r="DX69" i="24"/>
  <c r="DX39" i="24"/>
  <c r="DW67" i="24"/>
  <c r="DX57" i="24"/>
  <c r="DX40" i="24"/>
  <c r="DX74" i="24"/>
  <c r="DV87" i="24"/>
  <c r="DV25" i="24"/>
  <c r="DV18" i="24"/>
  <c r="DV15" i="24"/>
  <c r="W22" i="12"/>
  <c r="W24" i="12"/>
  <c r="X24" i="12"/>
  <c r="X30" i="12"/>
  <c r="Y22" i="12"/>
  <c r="Y24" i="12"/>
  <c r="Z22" i="12"/>
  <c r="Z24" i="12"/>
  <c r="AA22" i="12"/>
  <c r="AA24" i="12"/>
  <c r="AB24" i="12"/>
  <c r="AB30" i="12"/>
  <c r="AC22" i="12"/>
  <c r="AC24" i="12"/>
  <c r="AD22" i="12"/>
  <c r="AD24" i="12"/>
  <c r="AE22" i="12"/>
  <c r="AF22" i="12"/>
  <c r="AF24" i="12"/>
  <c r="DM52" i="24" l="1"/>
  <c r="DI52" i="24" s="1"/>
  <c r="DN52" i="24"/>
  <c r="DO52" i="24"/>
  <c r="DP52" i="24"/>
  <c r="DM67" i="24"/>
  <c r="DI67" i="24" s="1"/>
  <c r="DN67" i="24"/>
  <c r="DO67" i="24"/>
  <c r="DP67" i="24"/>
  <c r="DM19" i="24"/>
  <c r="DI19" i="24" s="1"/>
  <c r="DN19" i="24"/>
  <c r="DO19" i="24"/>
  <c r="DP19" i="24"/>
  <c r="DM51" i="24"/>
  <c r="DI51" i="24" s="1"/>
  <c r="DN51" i="24"/>
  <c r="DO51" i="24"/>
  <c r="DP51" i="24"/>
  <c r="DM44" i="24"/>
  <c r="DI44" i="24" s="1"/>
  <c r="DN44" i="24"/>
  <c r="DO44" i="24"/>
  <c r="DP44" i="24"/>
  <c r="DM43" i="24"/>
  <c r="DI43" i="24" s="1"/>
  <c r="DN43" i="24"/>
  <c r="DO43" i="24"/>
  <c r="DP43" i="24"/>
  <c r="FM36" i="5"/>
  <c r="FN36" i="5" s="1"/>
  <c r="FJ36" i="5"/>
  <c r="FK36" i="5" s="1"/>
  <c r="F41" i="2"/>
  <c r="E41" i="2" s="1"/>
  <c r="FM35" i="5"/>
  <c r="FN35" i="5" s="1"/>
  <c r="FJ35" i="5"/>
  <c r="FK35" i="5" s="1"/>
  <c r="F40" i="2"/>
  <c r="E40" i="2" s="1"/>
  <c r="FM23" i="5"/>
  <c r="FN23" i="5" s="1"/>
  <c r="FJ23" i="5"/>
  <c r="FK23" i="5" s="1"/>
  <c r="FN31" i="5"/>
  <c r="FM31" i="5"/>
  <c r="FJ31" i="5"/>
  <c r="FK31" i="5" s="1"/>
  <c r="FM16" i="5"/>
  <c r="FN16" i="5" s="1"/>
  <c r="FJ16" i="5"/>
  <c r="FK16" i="5" s="1"/>
  <c r="FM34" i="5"/>
  <c r="FN34" i="5" s="1"/>
  <c r="FK34" i="5"/>
  <c r="FJ34" i="5"/>
  <c r="F39" i="2"/>
  <c r="E39" i="2" s="1"/>
  <c r="FM33" i="5"/>
  <c r="FN33" i="5" s="1"/>
  <c r="FJ33" i="5"/>
  <c r="FK33" i="5" s="1"/>
  <c r="F38" i="2"/>
  <c r="E38" i="2" s="1"/>
  <c r="FM26" i="5"/>
  <c r="FN26" i="5" s="1"/>
  <c r="FJ26" i="5"/>
  <c r="FK26" i="5" s="1"/>
  <c r="FM29" i="5"/>
  <c r="FN29" i="5" s="1"/>
  <c r="FJ29" i="5"/>
  <c r="FK29" i="5" s="1"/>
  <c r="FN32" i="5"/>
  <c r="FM32" i="5"/>
  <c r="FJ32" i="5"/>
  <c r="FK32" i="5" s="1"/>
  <c r="FM15" i="5"/>
  <c r="FN15" i="5" s="1"/>
  <c r="FJ15" i="5"/>
  <c r="FK15" i="5" s="1"/>
  <c r="FM12" i="5"/>
  <c r="FN12" i="5" s="1"/>
  <c r="FJ12" i="5"/>
  <c r="FK12" i="5" s="1"/>
  <c r="FM21" i="5"/>
  <c r="FN21" i="5" s="1"/>
  <c r="FJ21" i="5"/>
  <c r="FK21" i="5" s="1"/>
  <c r="FM11" i="5"/>
  <c r="FN11" i="5" s="1"/>
  <c r="FJ11" i="5"/>
  <c r="FK11" i="5" s="1"/>
  <c r="FM28" i="5"/>
  <c r="FN28" i="5" s="1"/>
  <c r="FJ28" i="5"/>
  <c r="FK28" i="5" s="1"/>
  <c r="FM13" i="5"/>
  <c r="FN13" i="5" s="1"/>
  <c r="FK13" i="5"/>
  <c r="FJ13" i="5"/>
  <c r="FM14" i="5"/>
  <c r="FN14" i="5" s="1"/>
  <c r="FJ14" i="5"/>
  <c r="FK14" i="5" s="1"/>
  <c r="FG8" i="5"/>
  <c r="FG6" i="5"/>
  <c r="DP61" i="24"/>
  <c r="DO61" i="24"/>
  <c r="DN61" i="24"/>
  <c r="DM61" i="24"/>
  <c r="DM73" i="24"/>
  <c r="DI73" i="24" s="1"/>
  <c r="DN73" i="24"/>
  <c r="DO73" i="24"/>
  <c r="DP73" i="24"/>
  <c r="DM74" i="24"/>
  <c r="DI74" i="24" s="1"/>
  <c r="DN74" i="24"/>
  <c r="DO74" i="24"/>
  <c r="DP74" i="24"/>
  <c r="DP83" i="24"/>
  <c r="DO83" i="24"/>
  <c r="DN83" i="24"/>
  <c r="DM83" i="24"/>
  <c r="DP78" i="24"/>
  <c r="DO78" i="24"/>
  <c r="DN78" i="24"/>
  <c r="DM78" i="24"/>
  <c r="DL78" i="24" s="1"/>
  <c r="DP72" i="24"/>
  <c r="DO72" i="24"/>
  <c r="DN72" i="24"/>
  <c r="DM72" i="24"/>
  <c r="DK72" i="24" s="1"/>
  <c r="DP71" i="24"/>
  <c r="DO71" i="24"/>
  <c r="DN71" i="24"/>
  <c r="DM71" i="24"/>
  <c r="DK71" i="24" s="1"/>
  <c r="DP66" i="24"/>
  <c r="DO66" i="24"/>
  <c r="DN66" i="24"/>
  <c r="DM66" i="24"/>
  <c r="DP59" i="24"/>
  <c r="DO59" i="24"/>
  <c r="DN59" i="24"/>
  <c r="DM59" i="24"/>
  <c r="DP42" i="24"/>
  <c r="DO42" i="24"/>
  <c r="DN42" i="24"/>
  <c r="DM42" i="24"/>
  <c r="DC56" i="24"/>
  <c r="DB56" i="24"/>
  <c r="DA56" i="24"/>
  <c r="DC84" i="24"/>
  <c r="DB84" i="24"/>
  <c r="DA84" i="24"/>
  <c r="DC21" i="24"/>
  <c r="DB21" i="24"/>
  <c r="DA21" i="24"/>
  <c r="DC65" i="24"/>
  <c r="DB65" i="24"/>
  <c r="DA65" i="24"/>
  <c r="DC61" i="24"/>
  <c r="DB61" i="24"/>
  <c r="DA61" i="24"/>
  <c r="DC59" i="24"/>
  <c r="DB59" i="24"/>
  <c r="DA59" i="24"/>
  <c r="DC12" i="24"/>
  <c r="DB12" i="24"/>
  <c r="DA12" i="24"/>
  <c r="DC38" i="24"/>
  <c r="DB38" i="24"/>
  <c r="DA38" i="24"/>
  <c r="DC39" i="24"/>
  <c r="DB39" i="24"/>
  <c r="DA39" i="24"/>
  <c r="DC41" i="24"/>
  <c r="DB41" i="24"/>
  <c r="DA41" i="24"/>
  <c r="DC47" i="24"/>
  <c r="DB47" i="24"/>
  <c r="DA47" i="24"/>
  <c r="DC48" i="24"/>
  <c r="DB48" i="24"/>
  <c r="DA48" i="24"/>
  <c r="DC49" i="24"/>
  <c r="DB49" i="24"/>
  <c r="DA49" i="24"/>
  <c r="DC50" i="24"/>
  <c r="DB50" i="24"/>
  <c r="DA50" i="24"/>
  <c r="CZ39" i="24"/>
  <c r="DD82" i="24"/>
  <c r="DC82" i="24"/>
  <c r="DB82" i="24"/>
  <c r="DA82" i="24"/>
  <c r="CW82" i="24" s="1"/>
  <c r="CZ82" i="24"/>
  <c r="ES31" i="7"/>
  <c r="ET31" i="7" s="1"/>
  <c r="ES30" i="7"/>
  <c r="ET30" i="7" s="1"/>
  <c r="ES29" i="7"/>
  <c r="ES28" i="7"/>
  <c r="ET28" i="7" s="1"/>
  <c r="ES26" i="7"/>
  <c r="ET26" i="7" s="1"/>
  <c r="ES25" i="7"/>
  <c r="ET25" i="7" s="1"/>
  <c r="ES23" i="7"/>
  <c r="ES20" i="7"/>
  <c r="ET20" i="7" s="1"/>
  <c r="ES12" i="7"/>
  <c r="ET12" i="7"/>
  <c r="ES13" i="7"/>
  <c r="ET13" i="7" s="1"/>
  <c r="ES14" i="7"/>
  <c r="ET14" i="7"/>
  <c r="ES15" i="7"/>
  <c r="ES16" i="7"/>
  <c r="EP31" i="7"/>
  <c r="EQ31" i="7" s="1"/>
  <c r="EP30" i="7"/>
  <c r="EQ30" i="7" s="1"/>
  <c r="EP29" i="7"/>
  <c r="EP28" i="7"/>
  <c r="EQ28" i="7" s="1"/>
  <c r="EP26" i="7"/>
  <c r="EP25" i="7"/>
  <c r="EP23" i="7"/>
  <c r="EP20" i="7"/>
  <c r="EQ20" i="7" s="1"/>
  <c r="EP12" i="7"/>
  <c r="EP13" i="7"/>
  <c r="EQ13" i="7" s="1"/>
  <c r="EP14" i="7"/>
  <c r="EP15" i="7"/>
  <c r="EQ15" i="7" s="1"/>
  <c r="EP16" i="7"/>
  <c r="EQ16" i="7"/>
  <c r="ES11" i="7"/>
  <c r="ET11" i="7" s="1"/>
  <c r="EP11" i="7"/>
  <c r="EM8" i="7"/>
  <c r="EM6" i="7"/>
  <c r="DE32" i="9"/>
  <c r="DF32" i="9" s="1"/>
  <c r="DE31" i="9"/>
  <c r="DF31" i="9" s="1"/>
  <c r="DE28" i="9"/>
  <c r="DF28" i="9" s="1"/>
  <c r="DE27" i="9"/>
  <c r="DF27" i="9" s="1"/>
  <c r="DE26" i="9"/>
  <c r="DF26" i="9" s="1"/>
  <c r="DE25" i="9"/>
  <c r="DF25" i="9" s="1"/>
  <c r="DE17" i="9"/>
  <c r="DF17" i="9" s="1"/>
  <c r="DE16" i="9"/>
  <c r="DF16" i="9" s="1"/>
  <c r="DE12" i="9"/>
  <c r="DF12" i="9" s="1"/>
  <c r="DE13" i="9"/>
  <c r="DF13" i="9"/>
  <c r="DE14" i="9"/>
  <c r="DF14" i="9" s="1"/>
  <c r="DF11" i="9"/>
  <c r="DE11" i="9"/>
  <c r="DB32" i="9"/>
  <c r="DB31" i="9"/>
  <c r="DB28" i="9"/>
  <c r="DB27" i="9"/>
  <c r="DB26" i="9"/>
  <c r="DB25" i="9"/>
  <c r="DB17" i="9"/>
  <c r="DB16" i="9"/>
  <c r="DB14" i="9"/>
  <c r="DB13" i="9"/>
  <c r="DB12" i="9"/>
  <c r="DB11" i="9"/>
  <c r="CY8" i="9"/>
  <c r="CY6" i="9"/>
  <c r="I7" i="11"/>
  <c r="I5" i="11"/>
  <c r="I8" i="11"/>
  <c r="J17" i="11" s="1"/>
  <c r="H15" i="11"/>
  <c r="H14" i="11"/>
  <c r="G9" i="11"/>
  <c r="G7" i="11"/>
  <c r="G5" i="11"/>
  <c r="DV29" i="7"/>
  <c r="DV28" i="7"/>
  <c r="DV26" i="7"/>
  <c r="DV25" i="7"/>
  <c r="EQ25" i="7" s="1"/>
  <c r="DV23" i="7"/>
  <c r="DV20" i="7"/>
  <c r="DV16" i="7"/>
  <c r="DV15" i="7"/>
  <c r="DV14" i="7"/>
  <c r="DV13" i="7"/>
  <c r="DV12" i="7"/>
  <c r="EQ12" i="7" s="1"/>
  <c r="DV11" i="7"/>
  <c r="EQ11" i="7" s="1"/>
  <c r="DY29" i="7"/>
  <c r="DY28" i="7"/>
  <c r="DY26" i="7"/>
  <c r="DY25" i="7"/>
  <c r="DY23" i="7"/>
  <c r="DY20" i="7"/>
  <c r="DY16" i="7"/>
  <c r="ET16" i="7" s="1"/>
  <c r="DY15" i="7"/>
  <c r="DY14" i="7"/>
  <c r="DY13" i="7"/>
  <c r="DY12" i="7"/>
  <c r="DY11" i="7"/>
  <c r="DF29" i="7"/>
  <c r="DF26" i="7"/>
  <c r="DF25" i="7"/>
  <c r="DF20" i="7"/>
  <c r="DF14" i="7"/>
  <c r="DF12" i="7"/>
  <c r="DF11" i="7"/>
  <c r="DE29" i="7"/>
  <c r="DE28" i="7"/>
  <c r="DF28" i="7" s="1"/>
  <c r="DE26" i="7"/>
  <c r="DE25" i="7"/>
  <c r="DE23" i="7"/>
  <c r="DF23" i="7" s="1"/>
  <c r="DE20" i="7"/>
  <c r="DE16" i="7"/>
  <c r="DF16" i="7" s="1"/>
  <c r="DE15" i="7"/>
  <c r="DF15" i="7" s="1"/>
  <c r="DE14" i="7"/>
  <c r="DE13" i="7"/>
  <c r="DF13" i="7" s="1"/>
  <c r="DE12" i="7"/>
  <c r="DE11" i="7"/>
  <c r="DE48" i="24" l="1"/>
  <c r="DQ52" i="24"/>
  <c r="DL52" i="24"/>
  <c r="DJ52" i="24"/>
  <c r="DL19" i="24"/>
  <c r="DE38" i="24"/>
  <c r="DL67" i="24"/>
  <c r="DJ67" i="24"/>
  <c r="DQ67" i="24"/>
  <c r="DQ42" i="24"/>
  <c r="DQ19" i="24"/>
  <c r="DJ19" i="24"/>
  <c r="DJ51" i="24"/>
  <c r="DQ51" i="24"/>
  <c r="DQ83" i="24"/>
  <c r="DL44" i="24"/>
  <c r="DQ44" i="24"/>
  <c r="DJ44" i="24"/>
  <c r="DQ61" i="24"/>
  <c r="DJ43" i="24"/>
  <c r="DQ43" i="24"/>
  <c r="DL61" i="24"/>
  <c r="DI61" i="24"/>
  <c r="DJ61" i="24"/>
  <c r="DJ74" i="24"/>
  <c r="DQ74" i="24"/>
  <c r="DJ73" i="24"/>
  <c r="DQ73" i="24"/>
  <c r="DE50" i="24"/>
  <c r="DE59" i="24"/>
  <c r="DE65" i="24"/>
  <c r="DL71" i="24"/>
  <c r="DZ15" i="7"/>
  <c r="DZ11" i="7"/>
  <c r="I9" i="11"/>
  <c r="EQ23" i="7"/>
  <c r="DZ12" i="7"/>
  <c r="DZ26" i="7"/>
  <c r="J16" i="11"/>
  <c r="ET29" i="7"/>
  <c r="DZ13" i="7"/>
  <c r="DZ28" i="7"/>
  <c r="ET15" i="7"/>
  <c r="DZ14" i="7"/>
  <c r="DZ29" i="7"/>
  <c r="EQ14" i="7"/>
  <c r="EQ26" i="7"/>
  <c r="ET23" i="7"/>
  <c r="DE47" i="24"/>
  <c r="DE21" i="24"/>
  <c r="DZ16" i="7"/>
  <c r="EQ29" i="7"/>
  <c r="DZ20" i="7"/>
  <c r="DE41" i="24"/>
  <c r="DE84" i="24"/>
  <c r="DZ23" i="7"/>
  <c r="DZ25" i="7"/>
  <c r="DE49" i="24"/>
  <c r="DE61" i="24"/>
  <c r="DE12" i="24"/>
  <c r="DE39" i="24"/>
  <c r="DE56" i="24"/>
  <c r="DJ83" i="24"/>
  <c r="DK83" i="24"/>
  <c r="DL83" i="24"/>
  <c r="DI83" i="24"/>
  <c r="DQ78" i="24"/>
  <c r="DJ78" i="24"/>
  <c r="DK78" i="24"/>
  <c r="DI78" i="24"/>
  <c r="DI72" i="24"/>
  <c r="DQ72" i="24"/>
  <c r="DJ72" i="24"/>
  <c r="DI71" i="24"/>
  <c r="DQ71" i="24"/>
  <c r="DJ71" i="24"/>
  <c r="DI66" i="24"/>
  <c r="DQ66" i="24"/>
  <c r="DJ66" i="24"/>
  <c r="DK66" i="24"/>
  <c r="DI59" i="24"/>
  <c r="DJ59" i="24"/>
  <c r="DK59" i="24"/>
  <c r="DQ59" i="24"/>
  <c r="DJ42" i="24"/>
  <c r="DK42" i="24"/>
  <c r="DI42" i="24"/>
  <c r="CX82" i="24"/>
  <c r="DE82" i="24"/>
  <c r="ET12" i="5" l="1"/>
  <c r="ET21" i="5"/>
  <c r="ET23" i="5"/>
  <c r="ET28" i="5"/>
  <c r="ET31" i="5"/>
  <c r="EQ32" i="5"/>
  <c r="EQ31" i="5"/>
  <c r="EQ29" i="5"/>
  <c r="EQ23" i="5"/>
  <c r="EQ16" i="5"/>
  <c r="EQ15" i="5"/>
  <c r="EQ13" i="5"/>
  <c r="ES32" i="5"/>
  <c r="ET32" i="5" s="1"/>
  <c r="ES31" i="5"/>
  <c r="ES30" i="5"/>
  <c r="ET30" i="5" s="1"/>
  <c r="ES29" i="5"/>
  <c r="ET29" i="5" s="1"/>
  <c r="ES28" i="5"/>
  <c r="ES26" i="5"/>
  <c r="ET26" i="5" s="1"/>
  <c r="ES23" i="5"/>
  <c r="ES21" i="5"/>
  <c r="ES16" i="5"/>
  <c r="ET16" i="5" s="1"/>
  <c r="ES15" i="5"/>
  <c r="ET15" i="5" s="1"/>
  <c r="ES14" i="5"/>
  <c r="ET14" i="5" s="1"/>
  <c r="ES13" i="5"/>
  <c r="ET13" i="5" s="1"/>
  <c r="ES12" i="5"/>
  <c r="ES11" i="5"/>
  <c r="ET11" i="5" s="1"/>
  <c r="EP32" i="5"/>
  <c r="EP31" i="5"/>
  <c r="EP30" i="5"/>
  <c r="EQ30" i="5" s="1"/>
  <c r="EP29" i="5"/>
  <c r="EP28" i="5"/>
  <c r="EQ28" i="5" s="1"/>
  <c r="EP26" i="5"/>
  <c r="EQ26" i="5" s="1"/>
  <c r="EP23" i="5"/>
  <c r="EP21" i="5"/>
  <c r="EQ21" i="5" s="1"/>
  <c r="EP16" i="5"/>
  <c r="EP15" i="5"/>
  <c r="EP14" i="5"/>
  <c r="EQ14" i="5" s="1"/>
  <c r="EP13" i="5"/>
  <c r="EP12" i="5"/>
  <c r="EQ12" i="5" s="1"/>
  <c r="EP11" i="5"/>
  <c r="EQ11" i="5" s="1"/>
  <c r="EM8" i="5"/>
  <c r="EM6" i="5"/>
  <c r="F37" i="2"/>
  <c r="E37" i="2" s="1"/>
  <c r="F36" i="2"/>
  <c r="E36" i="2" s="1"/>
  <c r="DC60" i="24" l="1"/>
  <c r="DB60" i="24"/>
  <c r="DA60" i="24"/>
  <c r="DE60" i="24" s="1"/>
  <c r="DC18" i="24"/>
  <c r="DB18" i="24"/>
  <c r="DA18" i="24"/>
  <c r="CZ61" i="24"/>
  <c r="DE18" i="24" l="1"/>
  <c r="DD80" i="24"/>
  <c r="DC80" i="24"/>
  <c r="DB80" i="24"/>
  <c r="DA80" i="24"/>
  <c r="DD81" i="24"/>
  <c r="DC81" i="24"/>
  <c r="DB81" i="24"/>
  <c r="DA81" i="24"/>
  <c r="DE81" i="24" l="1"/>
  <c r="DE80" i="24"/>
  <c r="CW80" i="24"/>
  <c r="CX80" i="24"/>
  <c r="CW81" i="24"/>
  <c r="CX81" i="24"/>
  <c r="AC201" i="25" l="1"/>
  <c r="AB201" i="25"/>
  <c r="AC200" i="25"/>
  <c r="AB200" i="25"/>
  <c r="AA200" i="25"/>
  <c r="Z200" i="25"/>
  <c r="Y200" i="25"/>
  <c r="X200" i="25"/>
  <c r="W200" i="25"/>
  <c r="V200" i="25"/>
  <c r="U200" i="25"/>
  <c r="T200" i="25"/>
  <c r="S200" i="25"/>
  <c r="R200" i="25"/>
  <c r="Q200" i="25"/>
  <c r="P200" i="25"/>
  <c r="O200" i="25"/>
  <c r="N200" i="25"/>
  <c r="M200" i="25"/>
  <c r="L200" i="25"/>
  <c r="K200" i="25"/>
  <c r="J200" i="25"/>
  <c r="E200" i="25"/>
  <c r="D200" i="25"/>
  <c r="C200" i="25"/>
  <c r="B200" i="25"/>
  <c r="AC199" i="25"/>
  <c r="AB199" i="25"/>
  <c r="AA199" i="25"/>
  <c r="Z199" i="25"/>
  <c r="Y199" i="25"/>
  <c r="X199" i="25"/>
  <c r="W199" i="25"/>
  <c r="V199" i="25"/>
  <c r="U199" i="25"/>
  <c r="T199" i="25"/>
  <c r="S199" i="25"/>
  <c r="R199" i="25"/>
  <c r="Q199" i="25"/>
  <c r="P199" i="25"/>
  <c r="O199" i="25"/>
  <c r="N199" i="25"/>
  <c r="M199" i="25"/>
  <c r="L199" i="25"/>
  <c r="K199" i="25"/>
  <c r="J199" i="25"/>
  <c r="E199" i="25"/>
  <c r="D199" i="25"/>
  <c r="C199" i="25"/>
  <c r="B199" i="25"/>
  <c r="AC198" i="25"/>
  <c r="AB198" i="25"/>
  <c r="AA198" i="25"/>
  <c r="Z198" i="25"/>
  <c r="Y198" i="25"/>
  <c r="X198" i="25"/>
  <c r="W198" i="25"/>
  <c r="V198" i="25"/>
  <c r="U198" i="25"/>
  <c r="T198" i="25"/>
  <c r="S198" i="25"/>
  <c r="R198" i="25"/>
  <c r="Q198" i="25"/>
  <c r="P198" i="25"/>
  <c r="O198" i="25"/>
  <c r="N198" i="25"/>
  <c r="M198" i="25"/>
  <c r="L198" i="25"/>
  <c r="K198" i="25"/>
  <c r="J198" i="25"/>
  <c r="E198" i="25"/>
  <c r="D198" i="25"/>
  <c r="C198" i="25"/>
  <c r="B198" i="25"/>
  <c r="AC197" i="25"/>
  <c r="AB197" i="25"/>
  <c r="AA197" i="25"/>
  <c r="Z197" i="25"/>
  <c r="Y197" i="25"/>
  <c r="X197" i="25"/>
  <c r="W197" i="25"/>
  <c r="V197" i="25"/>
  <c r="U197" i="25"/>
  <c r="T197" i="25"/>
  <c r="S197" i="25"/>
  <c r="R197" i="25"/>
  <c r="Q197" i="25"/>
  <c r="P197" i="25"/>
  <c r="O197" i="25"/>
  <c r="N197" i="25"/>
  <c r="M197" i="25"/>
  <c r="L197" i="25"/>
  <c r="K197" i="25"/>
  <c r="J197" i="25"/>
  <c r="E197" i="25"/>
  <c r="D197" i="25"/>
  <c r="C197" i="25"/>
  <c r="B197" i="25"/>
  <c r="AC196" i="25"/>
  <c r="AB196" i="25"/>
  <c r="AA196" i="25"/>
  <c r="Z196" i="25"/>
  <c r="Y196" i="25"/>
  <c r="X196" i="25"/>
  <c r="W196" i="25"/>
  <c r="V196" i="25"/>
  <c r="U196" i="25"/>
  <c r="T196" i="25"/>
  <c r="S196" i="25"/>
  <c r="R196" i="25"/>
  <c r="Q196" i="25"/>
  <c r="P196" i="25"/>
  <c r="O196" i="25"/>
  <c r="N196" i="25"/>
  <c r="M196" i="25"/>
  <c r="L196" i="25"/>
  <c r="K196" i="25"/>
  <c r="J196" i="25"/>
  <c r="E196" i="25"/>
  <c r="D196" i="25"/>
  <c r="C196" i="25"/>
  <c r="B196" i="25"/>
  <c r="AC195" i="25"/>
  <c r="AB195" i="25"/>
  <c r="AA195" i="25"/>
  <c r="Z195" i="25"/>
  <c r="Y195" i="25"/>
  <c r="X195" i="25"/>
  <c r="W195" i="25"/>
  <c r="V195" i="25"/>
  <c r="U195" i="25"/>
  <c r="T195" i="25"/>
  <c r="S195" i="25"/>
  <c r="R195" i="25"/>
  <c r="Q195" i="25"/>
  <c r="P195" i="25"/>
  <c r="O195" i="25"/>
  <c r="N195" i="25"/>
  <c r="M195" i="25"/>
  <c r="L195" i="25"/>
  <c r="K195" i="25"/>
  <c r="J195" i="25"/>
  <c r="E195" i="25"/>
  <c r="D195" i="25"/>
  <c r="C195" i="25"/>
  <c r="B195" i="25"/>
  <c r="AC194" i="25"/>
  <c r="AB194" i="25"/>
  <c r="AA194" i="25"/>
  <c r="Z194" i="25"/>
  <c r="Y194" i="25"/>
  <c r="X194" i="25"/>
  <c r="W194" i="25"/>
  <c r="V194" i="25"/>
  <c r="U194" i="25"/>
  <c r="T194" i="25"/>
  <c r="S194" i="25"/>
  <c r="R194" i="25"/>
  <c r="Q194" i="25"/>
  <c r="P194" i="25"/>
  <c r="O194" i="25"/>
  <c r="N194" i="25"/>
  <c r="M194" i="25"/>
  <c r="L194" i="25"/>
  <c r="K194" i="25"/>
  <c r="J194" i="25"/>
  <c r="E194" i="25"/>
  <c r="D194" i="25"/>
  <c r="C194" i="25"/>
  <c r="B194" i="25"/>
  <c r="AC193" i="25"/>
  <c r="AB193" i="25"/>
  <c r="AA193" i="25"/>
  <c r="Z193" i="25"/>
  <c r="Y193" i="25"/>
  <c r="X193" i="25"/>
  <c r="W193" i="25"/>
  <c r="V193" i="25"/>
  <c r="U193" i="25"/>
  <c r="T193" i="25"/>
  <c r="S193" i="25"/>
  <c r="R193" i="25"/>
  <c r="Q193" i="25"/>
  <c r="P193" i="25"/>
  <c r="O193" i="25"/>
  <c r="N193" i="25"/>
  <c r="M193" i="25"/>
  <c r="L193" i="25"/>
  <c r="K193" i="25"/>
  <c r="J193" i="25"/>
  <c r="E193" i="25"/>
  <c r="D193" i="25"/>
  <c r="C193" i="25"/>
  <c r="B193" i="25"/>
  <c r="AC192" i="25"/>
  <c r="AB192" i="25"/>
  <c r="AA192" i="25"/>
  <c r="Z192" i="25"/>
  <c r="Y192" i="25"/>
  <c r="X192" i="25"/>
  <c r="W192" i="25"/>
  <c r="V192" i="25"/>
  <c r="U192" i="25"/>
  <c r="T192" i="25"/>
  <c r="S192" i="25"/>
  <c r="R192" i="25"/>
  <c r="Q192" i="25"/>
  <c r="P192" i="25"/>
  <c r="O192" i="25"/>
  <c r="N192" i="25"/>
  <c r="M192" i="25"/>
  <c r="L192" i="25"/>
  <c r="K192" i="25"/>
  <c r="J192" i="25"/>
  <c r="E192" i="25"/>
  <c r="D192" i="25"/>
  <c r="C192" i="25"/>
  <c r="B192" i="25"/>
  <c r="AC191" i="25"/>
  <c r="AB191" i="25"/>
  <c r="AA191" i="25"/>
  <c r="Z191" i="25"/>
  <c r="Y191" i="25"/>
  <c r="X191" i="25"/>
  <c r="W191" i="25"/>
  <c r="V191" i="25"/>
  <c r="U191" i="25"/>
  <c r="T191" i="25"/>
  <c r="S191" i="25"/>
  <c r="R191" i="25"/>
  <c r="Q191" i="25"/>
  <c r="P191" i="25"/>
  <c r="O191" i="25"/>
  <c r="N191" i="25"/>
  <c r="M191" i="25"/>
  <c r="L191" i="25"/>
  <c r="K191" i="25"/>
  <c r="J191" i="25"/>
  <c r="E191" i="25"/>
  <c r="D191" i="25"/>
  <c r="C191" i="25"/>
  <c r="B191" i="25"/>
  <c r="AC190" i="25"/>
  <c r="AB190" i="25"/>
  <c r="AA190" i="25"/>
  <c r="Z190" i="25"/>
  <c r="Y190" i="25"/>
  <c r="X190" i="25"/>
  <c r="W190" i="25"/>
  <c r="V190" i="25"/>
  <c r="U190" i="25"/>
  <c r="T190" i="25"/>
  <c r="S190" i="25"/>
  <c r="R190" i="25"/>
  <c r="Q190" i="25"/>
  <c r="P190" i="25"/>
  <c r="O190" i="25"/>
  <c r="N190" i="25"/>
  <c r="M190" i="25"/>
  <c r="L190" i="25"/>
  <c r="K190" i="25"/>
  <c r="J190" i="25"/>
  <c r="E190" i="25"/>
  <c r="D190" i="25"/>
  <c r="C190" i="25"/>
  <c r="B190" i="25"/>
  <c r="AC189" i="25"/>
  <c r="AB189" i="25"/>
  <c r="AA189" i="25"/>
  <c r="Z189" i="25"/>
  <c r="Y189" i="25"/>
  <c r="X189" i="25"/>
  <c r="W189" i="25"/>
  <c r="V189" i="25"/>
  <c r="U189" i="25"/>
  <c r="T189" i="25"/>
  <c r="S189" i="25"/>
  <c r="R189" i="25"/>
  <c r="Q189" i="25"/>
  <c r="P189" i="25"/>
  <c r="O189" i="25"/>
  <c r="N189" i="25"/>
  <c r="M189" i="25"/>
  <c r="L189" i="25"/>
  <c r="K189" i="25"/>
  <c r="J189" i="25"/>
  <c r="E189" i="25"/>
  <c r="D189" i="25"/>
  <c r="C189" i="25"/>
  <c r="B189" i="25"/>
  <c r="AC188" i="25"/>
  <c r="AB188" i="25"/>
  <c r="AA188" i="25"/>
  <c r="Z188" i="25"/>
  <c r="Y188" i="25"/>
  <c r="X188" i="25"/>
  <c r="W188" i="25"/>
  <c r="V188" i="25"/>
  <c r="U188" i="25"/>
  <c r="T188" i="25"/>
  <c r="S188" i="25"/>
  <c r="R188" i="25"/>
  <c r="Q188" i="25"/>
  <c r="P188" i="25"/>
  <c r="O188" i="25"/>
  <c r="N188" i="25"/>
  <c r="M188" i="25"/>
  <c r="L188" i="25"/>
  <c r="K188" i="25"/>
  <c r="J188" i="25"/>
  <c r="E188" i="25"/>
  <c r="D188" i="25"/>
  <c r="C188" i="25"/>
  <c r="B188" i="25"/>
  <c r="AC187" i="25"/>
  <c r="AB187" i="25"/>
  <c r="AA187" i="25"/>
  <c r="Z187" i="25"/>
  <c r="Y187" i="25"/>
  <c r="X187" i="25"/>
  <c r="W187" i="25"/>
  <c r="V187" i="25"/>
  <c r="U187" i="25"/>
  <c r="T187" i="25"/>
  <c r="S187" i="25"/>
  <c r="R187" i="25"/>
  <c r="Q187" i="25"/>
  <c r="P187" i="25"/>
  <c r="O187" i="25"/>
  <c r="N187" i="25"/>
  <c r="M187" i="25"/>
  <c r="L187" i="25"/>
  <c r="K187" i="25"/>
  <c r="J187" i="25"/>
  <c r="E187" i="25"/>
  <c r="D187" i="25"/>
  <c r="C187" i="25"/>
  <c r="B187" i="25"/>
  <c r="AC186" i="25"/>
  <c r="AB186" i="25"/>
  <c r="AA186" i="25"/>
  <c r="Z186" i="25"/>
  <c r="Y186" i="25"/>
  <c r="X186" i="25"/>
  <c r="W186" i="25"/>
  <c r="V186" i="25"/>
  <c r="U186" i="25"/>
  <c r="T186" i="25"/>
  <c r="S186" i="25"/>
  <c r="R186" i="25"/>
  <c r="Q186" i="25"/>
  <c r="P186" i="25"/>
  <c r="O186" i="25"/>
  <c r="N186" i="25"/>
  <c r="M186" i="25"/>
  <c r="L186" i="25"/>
  <c r="K186" i="25"/>
  <c r="J186" i="25"/>
  <c r="E186" i="25"/>
  <c r="D186" i="25"/>
  <c r="C186" i="25"/>
  <c r="B186" i="25"/>
  <c r="AC185" i="25"/>
  <c r="AB185" i="25"/>
  <c r="AA185" i="25"/>
  <c r="Z185" i="25"/>
  <c r="Y185" i="25"/>
  <c r="X185" i="25"/>
  <c r="W185" i="25"/>
  <c r="V185" i="25"/>
  <c r="U185" i="25"/>
  <c r="T185" i="25"/>
  <c r="S185" i="25"/>
  <c r="R185" i="25"/>
  <c r="Q185" i="25"/>
  <c r="P185" i="25"/>
  <c r="O185" i="25"/>
  <c r="N185" i="25"/>
  <c r="M185" i="25"/>
  <c r="L185" i="25"/>
  <c r="K185" i="25"/>
  <c r="J185" i="25"/>
  <c r="E185" i="25"/>
  <c r="D185" i="25"/>
  <c r="C185" i="25"/>
  <c r="B185" i="25"/>
  <c r="AC184" i="25"/>
  <c r="AB184" i="25"/>
  <c r="AA184" i="25"/>
  <c r="Z184" i="25"/>
  <c r="Y184" i="25"/>
  <c r="X184" i="25"/>
  <c r="W184" i="25"/>
  <c r="V184" i="25"/>
  <c r="U184" i="25"/>
  <c r="T184" i="25"/>
  <c r="S184" i="25"/>
  <c r="R184" i="25"/>
  <c r="Q184" i="25"/>
  <c r="P184" i="25"/>
  <c r="O184" i="25"/>
  <c r="N184" i="25"/>
  <c r="M184" i="25"/>
  <c r="L184" i="25"/>
  <c r="K184" i="25"/>
  <c r="J184" i="25"/>
  <c r="E184" i="25"/>
  <c r="D184" i="25"/>
  <c r="C184" i="25"/>
  <c r="B184" i="25"/>
  <c r="AC183" i="25"/>
  <c r="AB183" i="25"/>
  <c r="AA183" i="25"/>
  <c r="Z183" i="25"/>
  <c r="Y183" i="25"/>
  <c r="X183" i="25"/>
  <c r="W183" i="25"/>
  <c r="V183" i="25"/>
  <c r="U183" i="25"/>
  <c r="T183" i="25"/>
  <c r="S183" i="25"/>
  <c r="R183" i="25"/>
  <c r="Q183" i="25"/>
  <c r="P183" i="25"/>
  <c r="O183" i="25"/>
  <c r="N183" i="25"/>
  <c r="M183" i="25"/>
  <c r="L183" i="25"/>
  <c r="K183" i="25"/>
  <c r="J183" i="25"/>
  <c r="E183" i="25"/>
  <c r="D183" i="25"/>
  <c r="C183" i="25"/>
  <c r="B183" i="25"/>
  <c r="AC182" i="25"/>
  <c r="AB182" i="25"/>
  <c r="AA182" i="25"/>
  <c r="Z182" i="25"/>
  <c r="Y182" i="25"/>
  <c r="X182" i="25"/>
  <c r="W182" i="25"/>
  <c r="V182" i="25"/>
  <c r="U182" i="25"/>
  <c r="T182" i="25"/>
  <c r="S182" i="25"/>
  <c r="R182" i="25"/>
  <c r="Q182" i="25"/>
  <c r="P182" i="25"/>
  <c r="O182" i="25"/>
  <c r="N182" i="25"/>
  <c r="M182" i="25"/>
  <c r="L182" i="25"/>
  <c r="K182" i="25"/>
  <c r="J182" i="25"/>
  <c r="E182" i="25"/>
  <c r="D182" i="25"/>
  <c r="C182" i="25"/>
  <c r="B182" i="25"/>
  <c r="AC181" i="25"/>
  <c r="AB181" i="25"/>
  <c r="AA181" i="25"/>
  <c r="Z181" i="25"/>
  <c r="Y181" i="25"/>
  <c r="X181" i="25"/>
  <c r="W181" i="25"/>
  <c r="V181" i="25"/>
  <c r="U181" i="25"/>
  <c r="T181" i="25"/>
  <c r="S181" i="25"/>
  <c r="R181" i="25"/>
  <c r="Q181" i="25"/>
  <c r="P181" i="25"/>
  <c r="O181" i="25"/>
  <c r="N181" i="25"/>
  <c r="M181" i="25"/>
  <c r="L181" i="25"/>
  <c r="K181" i="25"/>
  <c r="J181" i="25"/>
  <c r="E181" i="25"/>
  <c r="D181" i="25"/>
  <c r="C181" i="25"/>
  <c r="B181" i="25"/>
  <c r="AC180" i="25"/>
  <c r="AB180" i="25"/>
  <c r="AA180" i="25"/>
  <c r="Z180" i="25"/>
  <c r="Y180" i="25"/>
  <c r="X180" i="25"/>
  <c r="W180" i="25"/>
  <c r="V180" i="25"/>
  <c r="U180" i="25"/>
  <c r="T180" i="25"/>
  <c r="S180" i="25"/>
  <c r="R180" i="25"/>
  <c r="Q180" i="25"/>
  <c r="P180" i="25"/>
  <c r="O180" i="25"/>
  <c r="N180" i="25"/>
  <c r="M180" i="25"/>
  <c r="L180" i="25"/>
  <c r="K180" i="25"/>
  <c r="J180" i="25"/>
  <c r="E180" i="25"/>
  <c r="D180" i="25"/>
  <c r="C180" i="25"/>
  <c r="B180" i="25"/>
  <c r="AC179" i="25"/>
  <c r="AB179" i="25"/>
  <c r="AA179" i="25"/>
  <c r="Z179" i="25"/>
  <c r="Y179" i="25"/>
  <c r="X179" i="25"/>
  <c r="W179" i="25"/>
  <c r="V179" i="25"/>
  <c r="U179" i="25"/>
  <c r="T179" i="25"/>
  <c r="S179" i="25"/>
  <c r="R179" i="25"/>
  <c r="Q179" i="25"/>
  <c r="P179" i="25"/>
  <c r="O179" i="25"/>
  <c r="N179" i="25"/>
  <c r="M179" i="25"/>
  <c r="L179" i="25"/>
  <c r="K179" i="25"/>
  <c r="J179" i="25"/>
  <c r="E179" i="25"/>
  <c r="D179" i="25"/>
  <c r="C179" i="25"/>
  <c r="B179" i="25"/>
  <c r="AC178" i="25"/>
  <c r="AB178" i="25"/>
  <c r="AA178" i="25"/>
  <c r="Z178" i="25"/>
  <c r="Y178" i="25"/>
  <c r="X178" i="25"/>
  <c r="W178" i="25"/>
  <c r="V178" i="25"/>
  <c r="U178" i="25"/>
  <c r="T178" i="25"/>
  <c r="S178" i="25"/>
  <c r="R178" i="25"/>
  <c r="Q178" i="25"/>
  <c r="P178" i="25"/>
  <c r="O178" i="25"/>
  <c r="N178" i="25"/>
  <c r="M178" i="25"/>
  <c r="L178" i="25"/>
  <c r="K178" i="25"/>
  <c r="J178" i="25"/>
  <c r="E178" i="25"/>
  <c r="D178" i="25"/>
  <c r="C178" i="25"/>
  <c r="B178" i="25"/>
  <c r="AC177" i="25"/>
  <c r="AB177" i="25"/>
  <c r="AA177" i="25"/>
  <c r="Z177" i="25"/>
  <c r="Y177" i="25"/>
  <c r="X177" i="25"/>
  <c r="W177" i="25"/>
  <c r="V177" i="25"/>
  <c r="U177" i="25"/>
  <c r="T177" i="25"/>
  <c r="S177" i="25"/>
  <c r="R177" i="25"/>
  <c r="Q177" i="25"/>
  <c r="P177" i="25"/>
  <c r="O177" i="25"/>
  <c r="N177" i="25"/>
  <c r="M177" i="25"/>
  <c r="L177" i="25"/>
  <c r="K177" i="25"/>
  <c r="J177" i="25"/>
  <c r="E177" i="25"/>
  <c r="D177" i="25"/>
  <c r="C177" i="25"/>
  <c r="B177" i="25"/>
  <c r="AC176" i="25"/>
  <c r="AB176" i="25"/>
  <c r="AA176" i="25"/>
  <c r="Z176" i="25"/>
  <c r="Y176" i="25"/>
  <c r="X176" i="25"/>
  <c r="W176" i="25"/>
  <c r="V176" i="25"/>
  <c r="U176" i="25"/>
  <c r="T176" i="25"/>
  <c r="S176" i="25"/>
  <c r="R176" i="25"/>
  <c r="Q176" i="25"/>
  <c r="P176" i="25"/>
  <c r="O176" i="25"/>
  <c r="N176" i="25"/>
  <c r="M176" i="25"/>
  <c r="L176" i="25"/>
  <c r="K176" i="25"/>
  <c r="J176" i="25"/>
  <c r="E176" i="25"/>
  <c r="D176" i="25"/>
  <c r="C176" i="25"/>
  <c r="B176" i="25"/>
  <c r="AC175" i="25"/>
  <c r="AB175" i="25"/>
  <c r="AA175" i="25"/>
  <c r="Z175" i="25"/>
  <c r="Y175" i="25"/>
  <c r="X175" i="25"/>
  <c r="W175" i="25"/>
  <c r="V175" i="25"/>
  <c r="U175" i="25"/>
  <c r="T175" i="25"/>
  <c r="S175" i="25"/>
  <c r="R175" i="25"/>
  <c r="Q175" i="25"/>
  <c r="P175" i="25"/>
  <c r="O175" i="25"/>
  <c r="N175" i="25"/>
  <c r="M175" i="25"/>
  <c r="L175" i="25"/>
  <c r="K175" i="25"/>
  <c r="J175" i="25"/>
  <c r="E175" i="25"/>
  <c r="D175" i="25"/>
  <c r="C175" i="25"/>
  <c r="B175" i="25"/>
  <c r="AC174" i="25"/>
  <c r="AB174" i="25"/>
  <c r="AA174" i="25"/>
  <c r="Z174" i="25"/>
  <c r="Y174" i="25"/>
  <c r="X174" i="25"/>
  <c r="W174" i="25"/>
  <c r="V174" i="25"/>
  <c r="U174" i="25"/>
  <c r="T174" i="25"/>
  <c r="S174" i="25"/>
  <c r="R174" i="25"/>
  <c r="Q174" i="25"/>
  <c r="P174" i="25"/>
  <c r="O174" i="25"/>
  <c r="N174" i="25"/>
  <c r="M174" i="25"/>
  <c r="L174" i="25"/>
  <c r="K174" i="25"/>
  <c r="J174" i="25"/>
  <c r="E174" i="25"/>
  <c r="D174" i="25"/>
  <c r="C174" i="25"/>
  <c r="B174" i="25"/>
  <c r="AC173" i="25"/>
  <c r="AB173" i="25"/>
  <c r="AA173" i="25"/>
  <c r="Z173" i="25"/>
  <c r="Y173" i="25"/>
  <c r="X173" i="25"/>
  <c r="W173" i="25"/>
  <c r="V173" i="25"/>
  <c r="U173" i="25"/>
  <c r="T173" i="25"/>
  <c r="S173" i="25"/>
  <c r="R173" i="25"/>
  <c r="Q173" i="25"/>
  <c r="P173" i="25"/>
  <c r="O173" i="25"/>
  <c r="N173" i="25"/>
  <c r="M173" i="25"/>
  <c r="L173" i="25"/>
  <c r="K173" i="25"/>
  <c r="J173" i="25"/>
  <c r="E173" i="25"/>
  <c r="D173" i="25"/>
  <c r="C173" i="25"/>
  <c r="B173" i="25"/>
  <c r="AC172" i="25"/>
  <c r="AB172" i="25"/>
  <c r="AA172" i="25"/>
  <c r="Z172" i="25"/>
  <c r="Y172" i="25"/>
  <c r="X172" i="25"/>
  <c r="W172" i="25"/>
  <c r="V172" i="25"/>
  <c r="U172" i="25"/>
  <c r="T172" i="25"/>
  <c r="S172" i="25"/>
  <c r="R172" i="25"/>
  <c r="Q172" i="25"/>
  <c r="P172" i="25"/>
  <c r="O172" i="25"/>
  <c r="N172" i="25"/>
  <c r="M172" i="25"/>
  <c r="L172" i="25"/>
  <c r="K172" i="25"/>
  <c r="J172" i="25"/>
  <c r="E172" i="25"/>
  <c r="D172" i="25"/>
  <c r="C172" i="25"/>
  <c r="B172" i="25"/>
  <c r="AC171" i="25"/>
  <c r="AB171" i="25"/>
  <c r="AA171" i="25"/>
  <c r="Z171" i="25"/>
  <c r="Y171" i="25"/>
  <c r="X171" i="25"/>
  <c r="W171" i="25"/>
  <c r="V171" i="25"/>
  <c r="U171" i="25"/>
  <c r="T171" i="25"/>
  <c r="S171" i="25"/>
  <c r="R171" i="25"/>
  <c r="Q171" i="25"/>
  <c r="P171" i="25"/>
  <c r="O171" i="25"/>
  <c r="N171" i="25"/>
  <c r="M171" i="25"/>
  <c r="L171" i="25"/>
  <c r="K171" i="25"/>
  <c r="J171" i="25"/>
  <c r="E171" i="25"/>
  <c r="D171" i="25"/>
  <c r="C171" i="25"/>
  <c r="B171" i="25"/>
  <c r="AC170" i="25"/>
  <c r="AB170" i="25"/>
  <c r="AA170" i="25"/>
  <c r="Z170" i="25"/>
  <c r="Y170" i="25"/>
  <c r="X170" i="25"/>
  <c r="W170" i="25"/>
  <c r="V170" i="25"/>
  <c r="U170" i="25"/>
  <c r="T170" i="25"/>
  <c r="S170" i="25"/>
  <c r="R170" i="25"/>
  <c r="Q170" i="25"/>
  <c r="P170" i="25"/>
  <c r="O170" i="25"/>
  <c r="N170" i="25"/>
  <c r="M170" i="25"/>
  <c r="L170" i="25"/>
  <c r="K170" i="25"/>
  <c r="J170" i="25"/>
  <c r="E170" i="25"/>
  <c r="D170" i="25"/>
  <c r="C170" i="25"/>
  <c r="B170" i="25"/>
  <c r="AC169" i="25"/>
  <c r="AB169" i="25"/>
  <c r="AA169" i="25"/>
  <c r="Z169" i="25"/>
  <c r="Y169" i="25"/>
  <c r="X169" i="25"/>
  <c r="W169" i="25"/>
  <c r="V169" i="25"/>
  <c r="U169" i="25"/>
  <c r="T169" i="25"/>
  <c r="S169" i="25"/>
  <c r="R169" i="25"/>
  <c r="Q169" i="25"/>
  <c r="P169" i="25"/>
  <c r="O169" i="25"/>
  <c r="N169" i="25"/>
  <c r="M169" i="25"/>
  <c r="L169" i="25"/>
  <c r="K169" i="25"/>
  <c r="J169" i="25"/>
  <c r="E169" i="25"/>
  <c r="D169" i="25"/>
  <c r="C169" i="25"/>
  <c r="B169" i="25"/>
  <c r="AC168" i="25"/>
  <c r="AB168" i="25"/>
  <c r="AA168" i="25"/>
  <c r="Z168" i="25"/>
  <c r="Y168" i="25"/>
  <c r="X168" i="25"/>
  <c r="W168" i="25"/>
  <c r="V168" i="25"/>
  <c r="U168" i="25"/>
  <c r="T168" i="25"/>
  <c r="S168" i="25"/>
  <c r="R168" i="25"/>
  <c r="Q168" i="25"/>
  <c r="P168" i="25"/>
  <c r="O168" i="25"/>
  <c r="N168" i="25"/>
  <c r="M168" i="25"/>
  <c r="L168" i="25"/>
  <c r="K168" i="25"/>
  <c r="J168" i="25"/>
  <c r="E168" i="25"/>
  <c r="D168" i="25"/>
  <c r="C168" i="25"/>
  <c r="B168" i="25"/>
  <c r="AC167" i="25"/>
  <c r="AB167" i="25"/>
  <c r="AA167" i="25"/>
  <c r="Z167" i="25"/>
  <c r="Y167" i="25"/>
  <c r="X167" i="25"/>
  <c r="W167" i="25"/>
  <c r="V167" i="25"/>
  <c r="U167" i="25"/>
  <c r="T167" i="25"/>
  <c r="S167" i="25"/>
  <c r="R167" i="25"/>
  <c r="Q167" i="25"/>
  <c r="P167" i="25"/>
  <c r="O167" i="25"/>
  <c r="N167" i="25"/>
  <c r="M167" i="25"/>
  <c r="L167" i="25"/>
  <c r="K167" i="25"/>
  <c r="J167" i="25"/>
  <c r="E167" i="25"/>
  <c r="D167" i="25"/>
  <c r="C167" i="25"/>
  <c r="B167" i="25"/>
  <c r="AC166" i="25"/>
  <c r="AB166" i="25"/>
  <c r="AA166" i="25"/>
  <c r="Z166" i="25"/>
  <c r="Y166" i="25"/>
  <c r="X166" i="25"/>
  <c r="W166" i="25"/>
  <c r="V166" i="25"/>
  <c r="U166" i="25"/>
  <c r="T166" i="25"/>
  <c r="S166" i="25"/>
  <c r="R166" i="25"/>
  <c r="Q166" i="25"/>
  <c r="P166" i="25"/>
  <c r="O166" i="25"/>
  <c r="N166" i="25"/>
  <c r="M166" i="25"/>
  <c r="L166" i="25"/>
  <c r="K166" i="25"/>
  <c r="J166" i="25"/>
  <c r="E166" i="25"/>
  <c r="D166" i="25"/>
  <c r="C166" i="25"/>
  <c r="B166" i="25"/>
  <c r="AC165" i="25"/>
  <c r="AB165" i="25"/>
  <c r="AA165" i="25"/>
  <c r="Z165" i="25"/>
  <c r="Y165" i="25"/>
  <c r="X165" i="25"/>
  <c r="W165" i="25"/>
  <c r="V165" i="25"/>
  <c r="U165" i="25"/>
  <c r="T165" i="25"/>
  <c r="S165" i="25"/>
  <c r="R165" i="25"/>
  <c r="Q165" i="25"/>
  <c r="P165" i="25"/>
  <c r="O165" i="25"/>
  <c r="N165" i="25"/>
  <c r="M165" i="25"/>
  <c r="L165" i="25"/>
  <c r="K165" i="25"/>
  <c r="J165" i="25"/>
  <c r="E165" i="25"/>
  <c r="D165" i="25"/>
  <c r="C165" i="25"/>
  <c r="B165" i="25"/>
  <c r="AC164" i="25"/>
  <c r="AB164" i="25"/>
  <c r="AA164" i="25"/>
  <c r="Z164" i="25"/>
  <c r="Y164" i="25"/>
  <c r="X164" i="25"/>
  <c r="W164" i="25"/>
  <c r="V164" i="25"/>
  <c r="U164" i="25"/>
  <c r="T164" i="25"/>
  <c r="S164" i="25"/>
  <c r="R164" i="25"/>
  <c r="Q164" i="25"/>
  <c r="P164" i="25"/>
  <c r="O164" i="25"/>
  <c r="N164" i="25"/>
  <c r="M164" i="25"/>
  <c r="L164" i="25"/>
  <c r="K164" i="25"/>
  <c r="J164" i="25"/>
  <c r="E164" i="25"/>
  <c r="D164" i="25"/>
  <c r="C164" i="25"/>
  <c r="B164" i="25"/>
  <c r="AC163" i="25"/>
  <c r="AB163" i="25"/>
  <c r="AA163" i="25"/>
  <c r="Z163" i="25"/>
  <c r="Y163" i="25"/>
  <c r="X163" i="25"/>
  <c r="W163" i="25"/>
  <c r="V163" i="25"/>
  <c r="U163" i="25"/>
  <c r="T163" i="25"/>
  <c r="S163" i="25"/>
  <c r="R163" i="25"/>
  <c r="Q163" i="25"/>
  <c r="P163" i="25"/>
  <c r="O163" i="25"/>
  <c r="N163" i="25"/>
  <c r="M163" i="25"/>
  <c r="L163" i="25"/>
  <c r="K163" i="25"/>
  <c r="J163" i="25"/>
  <c r="E163" i="25"/>
  <c r="D163" i="25"/>
  <c r="C163" i="25"/>
  <c r="B163" i="25"/>
  <c r="AC162" i="25"/>
  <c r="AB162" i="25"/>
  <c r="AA162" i="25"/>
  <c r="Z162" i="25"/>
  <c r="Y162" i="25"/>
  <c r="X162" i="25"/>
  <c r="W162" i="25"/>
  <c r="V162" i="25"/>
  <c r="U162" i="25"/>
  <c r="T162" i="25"/>
  <c r="S162" i="25"/>
  <c r="R162" i="25"/>
  <c r="Q162" i="25"/>
  <c r="P162" i="25"/>
  <c r="O162" i="25"/>
  <c r="N162" i="25"/>
  <c r="M162" i="25"/>
  <c r="L162" i="25"/>
  <c r="K162" i="25"/>
  <c r="J162" i="25"/>
  <c r="E162" i="25"/>
  <c r="D162" i="25"/>
  <c r="C162" i="25"/>
  <c r="B162" i="25"/>
  <c r="AC161" i="25"/>
  <c r="AB161" i="25"/>
  <c r="AA161" i="25"/>
  <c r="Z161" i="25"/>
  <c r="Y161" i="25"/>
  <c r="X161" i="25"/>
  <c r="W161" i="25"/>
  <c r="V161" i="25"/>
  <c r="U161" i="25"/>
  <c r="T161" i="25"/>
  <c r="S161" i="25"/>
  <c r="R161" i="25"/>
  <c r="Q161" i="25"/>
  <c r="P161" i="25"/>
  <c r="O161" i="25"/>
  <c r="N161" i="25"/>
  <c r="M161" i="25"/>
  <c r="L161" i="25"/>
  <c r="K161" i="25"/>
  <c r="J161" i="25"/>
  <c r="E161" i="25"/>
  <c r="D161" i="25"/>
  <c r="C161" i="25"/>
  <c r="B161" i="25"/>
  <c r="AC160" i="25"/>
  <c r="AB160" i="25"/>
  <c r="AA160" i="25"/>
  <c r="Z160" i="25"/>
  <c r="Y160" i="25"/>
  <c r="X160" i="25"/>
  <c r="W160" i="25"/>
  <c r="V160" i="25"/>
  <c r="U160" i="25"/>
  <c r="T160" i="25"/>
  <c r="S160" i="25"/>
  <c r="R160" i="25"/>
  <c r="Q160" i="25"/>
  <c r="P160" i="25"/>
  <c r="O160" i="25"/>
  <c r="N160" i="25"/>
  <c r="M160" i="25"/>
  <c r="L160" i="25"/>
  <c r="K160" i="25"/>
  <c r="J160" i="25"/>
  <c r="E160" i="25"/>
  <c r="D160" i="25"/>
  <c r="C160" i="25"/>
  <c r="B160" i="25"/>
  <c r="AC159" i="25"/>
  <c r="AB159" i="25"/>
  <c r="AA159" i="25"/>
  <c r="Z159" i="25"/>
  <c r="Y159" i="25"/>
  <c r="X159" i="25"/>
  <c r="W159" i="25"/>
  <c r="V159" i="25"/>
  <c r="U159" i="25"/>
  <c r="T159" i="25"/>
  <c r="S159" i="25"/>
  <c r="R159" i="25"/>
  <c r="Q159" i="25"/>
  <c r="P159" i="25"/>
  <c r="O159" i="25"/>
  <c r="N159" i="25"/>
  <c r="M159" i="25"/>
  <c r="L159" i="25"/>
  <c r="K159" i="25"/>
  <c r="J159" i="25"/>
  <c r="E159" i="25"/>
  <c r="D159" i="25"/>
  <c r="C159" i="25"/>
  <c r="B159" i="25"/>
  <c r="AC158" i="25"/>
  <c r="AB158" i="25"/>
  <c r="AA158" i="25"/>
  <c r="Z158" i="25"/>
  <c r="Y158" i="25"/>
  <c r="X158" i="25"/>
  <c r="W158" i="25"/>
  <c r="V158" i="25"/>
  <c r="U158" i="25"/>
  <c r="T158" i="25"/>
  <c r="S158" i="25"/>
  <c r="R158" i="25"/>
  <c r="Q158" i="25"/>
  <c r="P158" i="25"/>
  <c r="O158" i="25"/>
  <c r="N158" i="25"/>
  <c r="M158" i="25"/>
  <c r="L158" i="25"/>
  <c r="K158" i="25"/>
  <c r="J158" i="25"/>
  <c r="E158" i="25"/>
  <c r="D158" i="25"/>
  <c r="C158" i="25"/>
  <c r="B158" i="25"/>
  <c r="AC157" i="25"/>
  <c r="AB157" i="25"/>
  <c r="AA157" i="25"/>
  <c r="Z157" i="25"/>
  <c r="Y157" i="25"/>
  <c r="X157" i="25"/>
  <c r="W157" i="25"/>
  <c r="V157" i="25"/>
  <c r="U157" i="25"/>
  <c r="T157" i="25"/>
  <c r="S157" i="25"/>
  <c r="R157" i="25"/>
  <c r="Q157" i="25"/>
  <c r="P157" i="25"/>
  <c r="O157" i="25"/>
  <c r="N157" i="25"/>
  <c r="M157" i="25"/>
  <c r="L157" i="25"/>
  <c r="K157" i="25"/>
  <c r="J157" i="25"/>
  <c r="E157" i="25"/>
  <c r="D157" i="25"/>
  <c r="C157" i="25"/>
  <c r="B157" i="25"/>
  <c r="AC156" i="25"/>
  <c r="AB156" i="25"/>
  <c r="AA156" i="25"/>
  <c r="Z156" i="25"/>
  <c r="Y156" i="25"/>
  <c r="X156" i="25"/>
  <c r="W156" i="25"/>
  <c r="V156" i="25"/>
  <c r="U156" i="25"/>
  <c r="T156" i="25"/>
  <c r="S156" i="25"/>
  <c r="R156" i="25"/>
  <c r="Q156" i="25"/>
  <c r="P156" i="25"/>
  <c r="O156" i="25"/>
  <c r="N156" i="25"/>
  <c r="M156" i="25"/>
  <c r="L156" i="25"/>
  <c r="K156" i="25"/>
  <c r="J156" i="25"/>
  <c r="E156" i="25"/>
  <c r="D156" i="25"/>
  <c r="C156" i="25"/>
  <c r="B156" i="25"/>
  <c r="AC155" i="25"/>
  <c r="AB155" i="25"/>
  <c r="AA155" i="25"/>
  <c r="Z155" i="25"/>
  <c r="Y155" i="25"/>
  <c r="X155" i="25"/>
  <c r="W155" i="25"/>
  <c r="V155" i="25"/>
  <c r="U155" i="25"/>
  <c r="T155" i="25"/>
  <c r="S155" i="25"/>
  <c r="R155" i="25"/>
  <c r="Q155" i="25"/>
  <c r="P155" i="25"/>
  <c r="O155" i="25"/>
  <c r="N155" i="25"/>
  <c r="M155" i="25"/>
  <c r="L155" i="25"/>
  <c r="K155" i="25"/>
  <c r="J155" i="25"/>
  <c r="E155" i="25"/>
  <c r="D155" i="25"/>
  <c r="C155" i="25"/>
  <c r="B155" i="25"/>
  <c r="AC154" i="25"/>
  <c r="AB154" i="25"/>
  <c r="AA154" i="25"/>
  <c r="Z154" i="25"/>
  <c r="Y154" i="25"/>
  <c r="X154" i="25"/>
  <c r="W154" i="25"/>
  <c r="V154" i="25"/>
  <c r="U154" i="25"/>
  <c r="T154" i="25"/>
  <c r="S154" i="25"/>
  <c r="R154" i="25"/>
  <c r="Q154" i="25"/>
  <c r="P154" i="25"/>
  <c r="O154" i="25"/>
  <c r="N154" i="25"/>
  <c r="M154" i="25"/>
  <c r="L154" i="25"/>
  <c r="K154" i="25"/>
  <c r="J154" i="25"/>
  <c r="E154" i="25"/>
  <c r="D154" i="25"/>
  <c r="C154" i="25"/>
  <c r="B154" i="25"/>
  <c r="AC153" i="25"/>
  <c r="AB153" i="25"/>
  <c r="AA153" i="25"/>
  <c r="Z153" i="25"/>
  <c r="Y153" i="25"/>
  <c r="X153" i="25"/>
  <c r="W153" i="25"/>
  <c r="V153" i="25"/>
  <c r="U153" i="25"/>
  <c r="T153" i="25"/>
  <c r="S153" i="25"/>
  <c r="R153" i="25"/>
  <c r="Q153" i="25"/>
  <c r="P153" i="25"/>
  <c r="O153" i="25"/>
  <c r="N153" i="25"/>
  <c r="M153" i="25"/>
  <c r="L153" i="25"/>
  <c r="K153" i="25"/>
  <c r="J153" i="25"/>
  <c r="E153" i="25"/>
  <c r="D153" i="25"/>
  <c r="C153" i="25"/>
  <c r="B153" i="25"/>
  <c r="AC152" i="25"/>
  <c r="AB152" i="25"/>
  <c r="AA152" i="25"/>
  <c r="Z152" i="25"/>
  <c r="Y152" i="25"/>
  <c r="X152" i="25"/>
  <c r="W152" i="25"/>
  <c r="V152" i="25"/>
  <c r="U152" i="25"/>
  <c r="T152" i="25"/>
  <c r="S152" i="25"/>
  <c r="R152" i="25"/>
  <c r="Q152" i="25"/>
  <c r="P152" i="25"/>
  <c r="O152" i="25"/>
  <c r="N152" i="25"/>
  <c r="M152" i="25"/>
  <c r="L152" i="25"/>
  <c r="K152" i="25"/>
  <c r="J152" i="25"/>
  <c r="E152" i="25"/>
  <c r="D152" i="25"/>
  <c r="C152" i="25"/>
  <c r="B152" i="25"/>
  <c r="AC151" i="25"/>
  <c r="AB151" i="25"/>
  <c r="AA151" i="25"/>
  <c r="Z151" i="25"/>
  <c r="Y151" i="25"/>
  <c r="X151" i="25"/>
  <c r="W151" i="25"/>
  <c r="V151" i="25"/>
  <c r="U151" i="25"/>
  <c r="T151" i="25"/>
  <c r="S151" i="25"/>
  <c r="R151" i="25"/>
  <c r="Q151" i="25"/>
  <c r="P151" i="25"/>
  <c r="O151" i="25"/>
  <c r="N151" i="25"/>
  <c r="M151" i="25"/>
  <c r="L151" i="25"/>
  <c r="K151" i="25"/>
  <c r="J151" i="25"/>
  <c r="E151" i="25"/>
  <c r="D151" i="25"/>
  <c r="C151" i="25"/>
  <c r="B151" i="25"/>
  <c r="AC150" i="25"/>
  <c r="AB150" i="25"/>
  <c r="AA150" i="25"/>
  <c r="Z150" i="25"/>
  <c r="Y150" i="25"/>
  <c r="X150" i="25"/>
  <c r="W150" i="25"/>
  <c r="V150" i="25"/>
  <c r="U150" i="25"/>
  <c r="T150" i="25"/>
  <c r="S150" i="25"/>
  <c r="R150" i="25"/>
  <c r="Q150" i="25"/>
  <c r="P150" i="25"/>
  <c r="O150" i="25"/>
  <c r="N150" i="25"/>
  <c r="M150" i="25"/>
  <c r="L150" i="25"/>
  <c r="K150" i="25"/>
  <c r="J150" i="25"/>
  <c r="E150" i="25"/>
  <c r="D150" i="25"/>
  <c r="C150" i="25"/>
  <c r="B150" i="25"/>
  <c r="AC149" i="25"/>
  <c r="AB149" i="25"/>
  <c r="AA149" i="25"/>
  <c r="Z149" i="25"/>
  <c r="Y149" i="25"/>
  <c r="X149" i="25"/>
  <c r="W149" i="25"/>
  <c r="V149" i="25"/>
  <c r="U149" i="25"/>
  <c r="T149" i="25"/>
  <c r="S149" i="25"/>
  <c r="R149" i="25"/>
  <c r="Q149" i="25"/>
  <c r="P149" i="25"/>
  <c r="O149" i="25"/>
  <c r="N149" i="25"/>
  <c r="M149" i="25"/>
  <c r="L149" i="25"/>
  <c r="K149" i="25"/>
  <c r="J149" i="25"/>
  <c r="E149" i="25"/>
  <c r="D149" i="25"/>
  <c r="C149" i="25"/>
  <c r="B149" i="25"/>
  <c r="AC148" i="25"/>
  <c r="AB148" i="25"/>
  <c r="AA148" i="25"/>
  <c r="Z148" i="25"/>
  <c r="Y148" i="25"/>
  <c r="X148" i="25"/>
  <c r="W148" i="25"/>
  <c r="V148" i="25"/>
  <c r="U148" i="25"/>
  <c r="T148" i="25"/>
  <c r="S148" i="25"/>
  <c r="R148" i="25"/>
  <c r="Q148" i="25"/>
  <c r="P148" i="25"/>
  <c r="O148" i="25"/>
  <c r="N148" i="25"/>
  <c r="M148" i="25"/>
  <c r="L148" i="25"/>
  <c r="K148" i="25"/>
  <c r="J148" i="25"/>
  <c r="E148" i="25"/>
  <c r="D148" i="25"/>
  <c r="C148" i="25"/>
  <c r="B148" i="25"/>
  <c r="AC147" i="25"/>
  <c r="AB147" i="25"/>
  <c r="AA147" i="25"/>
  <c r="Z147" i="25"/>
  <c r="Y147" i="25"/>
  <c r="X147" i="25"/>
  <c r="W147" i="25"/>
  <c r="V147" i="25"/>
  <c r="U147" i="25"/>
  <c r="T147" i="25"/>
  <c r="S147" i="25"/>
  <c r="R147" i="25"/>
  <c r="Q147" i="25"/>
  <c r="P147" i="25"/>
  <c r="O147" i="25"/>
  <c r="N147" i="25"/>
  <c r="M147" i="25"/>
  <c r="L147" i="25"/>
  <c r="K147" i="25"/>
  <c r="J147" i="25"/>
  <c r="E147" i="25"/>
  <c r="D147" i="25"/>
  <c r="C147" i="25"/>
  <c r="B147" i="25"/>
  <c r="AC146" i="25"/>
  <c r="AB146" i="25"/>
  <c r="AA146" i="25"/>
  <c r="Z146" i="25"/>
  <c r="Y146" i="25"/>
  <c r="X146" i="25"/>
  <c r="W146" i="25"/>
  <c r="V146" i="25"/>
  <c r="U146" i="25"/>
  <c r="T146" i="25"/>
  <c r="S146" i="25"/>
  <c r="R146" i="25"/>
  <c r="Q146" i="25"/>
  <c r="P146" i="25"/>
  <c r="O146" i="25"/>
  <c r="N146" i="25"/>
  <c r="M146" i="25"/>
  <c r="L146" i="25"/>
  <c r="K146" i="25"/>
  <c r="J146" i="25"/>
  <c r="E146" i="25"/>
  <c r="D146" i="25"/>
  <c r="C146" i="25"/>
  <c r="B146" i="25"/>
  <c r="AC145" i="25"/>
  <c r="AB145" i="25"/>
  <c r="AA145" i="25"/>
  <c r="Z145" i="25"/>
  <c r="Y145" i="25"/>
  <c r="X145" i="25"/>
  <c r="W145" i="25"/>
  <c r="V145" i="25"/>
  <c r="U145" i="25"/>
  <c r="T145" i="25"/>
  <c r="S145" i="25"/>
  <c r="R145" i="25"/>
  <c r="Q145" i="25"/>
  <c r="P145" i="25"/>
  <c r="O145" i="25"/>
  <c r="N145" i="25"/>
  <c r="M145" i="25"/>
  <c r="L145" i="25"/>
  <c r="K145" i="25"/>
  <c r="J145" i="25"/>
  <c r="E145" i="25"/>
  <c r="D145" i="25"/>
  <c r="C145" i="25"/>
  <c r="B145" i="25"/>
  <c r="AC144" i="25"/>
  <c r="AB144" i="25"/>
  <c r="AA144" i="25"/>
  <c r="Z144" i="25"/>
  <c r="Y144" i="25"/>
  <c r="X144" i="25"/>
  <c r="W144" i="25"/>
  <c r="V144" i="25"/>
  <c r="U144" i="25"/>
  <c r="T144" i="25"/>
  <c r="S144" i="25"/>
  <c r="R144" i="25"/>
  <c r="Q144" i="25"/>
  <c r="P144" i="25"/>
  <c r="O144" i="25"/>
  <c r="N144" i="25"/>
  <c r="M144" i="25"/>
  <c r="L144" i="25"/>
  <c r="K144" i="25"/>
  <c r="J144" i="25"/>
  <c r="E144" i="25"/>
  <c r="D144" i="25"/>
  <c r="C144" i="25"/>
  <c r="B144" i="25"/>
  <c r="AC143" i="25"/>
  <c r="AB143" i="25"/>
  <c r="AA143" i="25"/>
  <c r="Z143" i="25"/>
  <c r="Y143" i="25"/>
  <c r="X143" i="25"/>
  <c r="W143" i="25"/>
  <c r="V143" i="25"/>
  <c r="U143" i="25"/>
  <c r="T143" i="25"/>
  <c r="S143" i="25"/>
  <c r="R143" i="25"/>
  <c r="Q143" i="25"/>
  <c r="P143" i="25"/>
  <c r="O143" i="25"/>
  <c r="N143" i="25"/>
  <c r="M143" i="25"/>
  <c r="L143" i="25"/>
  <c r="K143" i="25"/>
  <c r="J143" i="25"/>
  <c r="E143" i="25"/>
  <c r="D143" i="25"/>
  <c r="C143" i="25"/>
  <c r="B143" i="25"/>
  <c r="AC142" i="25"/>
  <c r="AB142" i="25"/>
  <c r="AA142" i="25"/>
  <c r="Z142" i="25"/>
  <c r="Y142" i="25"/>
  <c r="X142" i="25"/>
  <c r="W142" i="25"/>
  <c r="V142" i="25"/>
  <c r="U142" i="25"/>
  <c r="T142" i="25"/>
  <c r="S142" i="25"/>
  <c r="R142" i="25"/>
  <c r="Q142" i="25"/>
  <c r="P142" i="25"/>
  <c r="O142" i="25"/>
  <c r="N142" i="25"/>
  <c r="M142" i="25"/>
  <c r="L142" i="25"/>
  <c r="K142" i="25"/>
  <c r="J142" i="25"/>
  <c r="E142" i="25"/>
  <c r="D142" i="25"/>
  <c r="C142" i="25"/>
  <c r="B142" i="25"/>
  <c r="AC141" i="25"/>
  <c r="AB141" i="25"/>
  <c r="AA141" i="25"/>
  <c r="Z141" i="25"/>
  <c r="Y141" i="25"/>
  <c r="X141" i="25"/>
  <c r="W141" i="25"/>
  <c r="V141" i="25"/>
  <c r="U141" i="25"/>
  <c r="T141" i="25"/>
  <c r="S141" i="25"/>
  <c r="R141" i="25"/>
  <c r="Q141" i="25"/>
  <c r="P141" i="25"/>
  <c r="O141" i="25"/>
  <c r="N141" i="25"/>
  <c r="M141" i="25"/>
  <c r="L141" i="25"/>
  <c r="K141" i="25"/>
  <c r="J141" i="25"/>
  <c r="E141" i="25"/>
  <c r="D141" i="25"/>
  <c r="C141" i="25"/>
  <c r="B141" i="25"/>
  <c r="AC140" i="25"/>
  <c r="AB140" i="25"/>
  <c r="AA140" i="25"/>
  <c r="Z140" i="25"/>
  <c r="Y140" i="25"/>
  <c r="X140" i="25"/>
  <c r="W140" i="25"/>
  <c r="V140" i="25"/>
  <c r="U140" i="25"/>
  <c r="T140" i="25"/>
  <c r="S140" i="25"/>
  <c r="R140" i="25"/>
  <c r="Q140" i="25"/>
  <c r="P140" i="25"/>
  <c r="O140" i="25"/>
  <c r="N140" i="25"/>
  <c r="M140" i="25"/>
  <c r="L140" i="25"/>
  <c r="K140" i="25"/>
  <c r="J140" i="25"/>
  <c r="E140" i="25"/>
  <c r="D140" i="25"/>
  <c r="C140" i="25"/>
  <c r="B140" i="25"/>
  <c r="AC139" i="25"/>
  <c r="AB139" i="25"/>
  <c r="AA139" i="25"/>
  <c r="Z139" i="25"/>
  <c r="Y139" i="25"/>
  <c r="X139" i="25"/>
  <c r="W139" i="25"/>
  <c r="V139" i="25"/>
  <c r="U139" i="25"/>
  <c r="T139" i="25"/>
  <c r="S139" i="25"/>
  <c r="R139" i="25"/>
  <c r="Q139" i="25"/>
  <c r="P139" i="25"/>
  <c r="O139" i="25"/>
  <c r="N139" i="25"/>
  <c r="M139" i="25"/>
  <c r="L139" i="25"/>
  <c r="K139" i="25"/>
  <c r="J139" i="25"/>
  <c r="E139" i="25"/>
  <c r="D139" i="25"/>
  <c r="C139" i="25"/>
  <c r="B139" i="25"/>
  <c r="AC138" i="25"/>
  <c r="AB138" i="25"/>
  <c r="AA138" i="25"/>
  <c r="Z138" i="25"/>
  <c r="Y138" i="25"/>
  <c r="X138" i="25"/>
  <c r="W138" i="25"/>
  <c r="V138" i="25"/>
  <c r="U138" i="25"/>
  <c r="T138" i="25"/>
  <c r="S138" i="25"/>
  <c r="R138" i="25"/>
  <c r="Q138" i="25"/>
  <c r="P138" i="25"/>
  <c r="O138" i="25"/>
  <c r="N138" i="25"/>
  <c r="M138" i="25"/>
  <c r="L138" i="25"/>
  <c r="K138" i="25"/>
  <c r="J138" i="25"/>
  <c r="E138" i="25"/>
  <c r="D138" i="25"/>
  <c r="C138" i="25"/>
  <c r="B138" i="25"/>
  <c r="AC137" i="25"/>
  <c r="AB137" i="25"/>
  <c r="AA137" i="25"/>
  <c r="Z137" i="25"/>
  <c r="Y137" i="25"/>
  <c r="X137" i="25"/>
  <c r="W137" i="25"/>
  <c r="V137" i="25"/>
  <c r="U137" i="25"/>
  <c r="T137" i="25"/>
  <c r="S137" i="25"/>
  <c r="R137" i="25"/>
  <c r="Q137" i="25"/>
  <c r="P137" i="25"/>
  <c r="O137" i="25"/>
  <c r="N137" i="25"/>
  <c r="M137" i="25"/>
  <c r="L137" i="25"/>
  <c r="K137" i="25"/>
  <c r="J137" i="25"/>
  <c r="E137" i="25"/>
  <c r="D137" i="25"/>
  <c r="C137" i="25"/>
  <c r="B137" i="25"/>
  <c r="AC136" i="25"/>
  <c r="AB136" i="25"/>
  <c r="AA136" i="25"/>
  <c r="Z136" i="25"/>
  <c r="Y136" i="25"/>
  <c r="X136" i="25"/>
  <c r="W136" i="25"/>
  <c r="V136" i="25"/>
  <c r="U136" i="25"/>
  <c r="T136" i="25"/>
  <c r="S136" i="25"/>
  <c r="R136" i="25"/>
  <c r="Q136" i="25"/>
  <c r="P136" i="25"/>
  <c r="O136" i="25"/>
  <c r="N136" i="25"/>
  <c r="M136" i="25"/>
  <c r="L136" i="25"/>
  <c r="K136" i="25"/>
  <c r="J136" i="25"/>
  <c r="E136" i="25"/>
  <c r="D136" i="25"/>
  <c r="C136" i="25"/>
  <c r="B136" i="25"/>
  <c r="AC135" i="25"/>
  <c r="AB135" i="25"/>
  <c r="AA135" i="25"/>
  <c r="Z135" i="25"/>
  <c r="Y135" i="25"/>
  <c r="X135" i="25"/>
  <c r="W135" i="25"/>
  <c r="V135" i="25"/>
  <c r="U135" i="25"/>
  <c r="T135" i="25"/>
  <c r="S135" i="25"/>
  <c r="R135" i="25"/>
  <c r="Q135" i="25"/>
  <c r="P135" i="25"/>
  <c r="O135" i="25"/>
  <c r="N135" i="25"/>
  <c r="M135" i="25"/>
  <c r="L135" i="25"/>
  <c r="K135" i="25"/>
  <c r="J135" i="25"/>
  <c r="E135" i="25"/>
  <c r="D135" i="25"/>
  <c r="C135" i="25"/>
  <c r="B135" i="25"/>
  <c r="AC134" i="25"/>
  <c r="AB134" i="25"/>
  <c r="AA134" i="25"/>
  <c r="Z134" i="25"/>
  <c r="Y134" i="25"/>
  <c r="X134" i="25"/>
  <c r="W134" i="25"/>
  <c r="V134" i="25"/>
  <c r="U134" i="25"/>
  <c r="T134" i="25"/>
  <c r="S134" i="25"/>
  <c r="R134" i="25"/>
  <c r="Q134" i="25"/>
  <c r="P134" i="25"/>
  <c r="O134" i="25"/>
  <c r="N134" i="25"/>
  <c r="M134" i="25"/>
  <c r="L134" i="25"/>
  <c r="K134" i="25"/>
  <c r="J134" i="25"/>
  <c r="E134" i="25"/>
  <c r="D134" i="25"/>
  <c r="C134" i="25"/>
  <c r="B134" i="25"/>
  <c r="AC133" i="25"/>
  <c r="AB133" i="25"/>
  <c r="AA133" i="25"/>
  <c r="Z133" i="25"/>
  <c r="Y133" i="25"/>
  <c r="X133" i="25"/>
  <c r="W133" i="25"/>
  <c r="V133" i="25"/>
  <c r="U133" i="25"/>
  <c r="T133" i="25"/>
  <c r="S133" i="25"/>
  <c r="R133" i="25"/>
  <c r="Q133" i="25"/>
  <c r="P133" i="25"/>
  <c r="O133" i="25"/>
  <c r="N133" i="25"/>
  <c r="M133" i="25"/>
  <c r="L133" i="25"/>
  <c r="K133" i="25"/>
  <c r="J133" i="25"/>
  <c r="E133" i="25"/>
  <c r="D133" i="25"/>
  <c r="C133" i="25"/>
  <c r="B133" i="25"/>
  <c r="AC132" i="25"/>
  <c r="AB132" i="25"/>
  <c r="AA132" i="25"/>
  <c r="Z132" i="25"/>
  <c r="Y132" i="25"/>
  <c r="X132" i="25"/>
  <c r="W132" i="25"/>
  <c r="V132" i="25"/>
  <c r="U132" i="25"/>
  <c r="T132" i="25"/>
  <c r="S132" i="25"/>
  <c r="R132" i="25"/>
  <c r="Q132" i="25"/>
  <c r="P132" i="25"/>
  <c r="O132" i="25"/>
  <c r="N132" i="25"/>
  <c r="M132" i="25"/>
  <c r="L132" i="25"/>
  <c r="K132" i="25"/>
  <c r="J132" i="25"/>
  <c r="E132" i="25"/>
  <c r="D132" i="25"/>
  <c r="C132" i="25"/>
  <c r="B132" i="25"/>
  <c r="AC131" i="25"/>
  <c r="AB131" i="25"/>
  <c r="AA131" i="25"/>
  <c r="Z131" i="25"/>
  <c r="Y131" i="25"/>
  <c r="X131" i="25"/>
  <c r="W131" i="25"/>
  <c r="V131" i="25"/>
  <c r="U131" i="25"/>
  <c r="T131" i="25"/>
  <c r="S131" i="25"/>
  <c r="R131" i="25"/>
  <c r="Q131" i="25"/>
  <c r="P131" i="25"/>
  <c r="O131" i="25"/>
  <c r="N131" i="25"/>
  <c r="M131" i="25"/>
  <c r="L131" i="25"/>
  <c r="K131" i="25"/>
  <c r="J131" i="25"/>
  <c r="E131" i="25"/>
  <c r="D131" i="25"/>
  <c r="C131" i="25"/>
  <c r="B131" i="25"/>
  <c r="AC130" i="25"/>
  <c r="AB130" i="25"/>
  <c r="AA130" i="25"/>
  <c r="Z130" i="25"/>
  <c r="Y130" i="25"/>
  <c r="X130" i="25"/>
  <c r="W130" i="25"/>
  <c r="V130" i="25"/>
  <c r="U130" i="25"/>
  <c r="T130" i="25"/>
  <c r="S130" i="25"/>
  <c r="R130" i="25"/>
  <c r="Q130" i="25"/>
  <c r="P130" i="25"/>
  <c r="O130" i="25"/>
  <c r="N130" i="25"/>
  <c r="M130" i="25"/>
  <c r="L130" i="25"/>
  <c r="K130" i="25"/>
  <c r="J130" i="25"/>
  <c r="E130" i="25"/>
  <c r="D130" i="25"/>
  <c r="C130" i="25"/>
  <c r="B130" i="25"/>
  <c r="AC129" i="25"/>
  <c r="AB129" i="25"/>
  <c r="AA129" i="25"/>
  <c r="Z129" i="25"/>
  <c r="Y129" i="25"/>
  <c r="X129" i="25"/>
  <c r="W129" i="25"/>
  <c r="V129" i="25"/>
  <c r="U129" i="25"/>
  <c r="T129" i="25"/>
  <c r="S129" i="25"/>
  <c r="R129" i="25"/>
  <c r="Q129" i="25"/>
  <c r="P129" i="25"/>
  <c r="O129" i="25"/>
  <c r="N129" i="25"/>
  <c r="M129" i="25"/>
  <c r="L129" i="25"/>
  <c r="K129" i="25"/>
  <c r="J129" i="25"/>
  <c r="E129" i="25"/>
  <c r="D129" i="25"/>
  <c r="C129" i="25"/>
  <c r="B129" i="25"/>
  <c r="AC128" i="25"/>
  <c r="AB128" i="25"/>
  <c r="AA128" i="25"/>
  <c r="Z128" i="25"/>
  <c r="Y128" i="25"/>
  <c r="X128" i="25"/>
  <c r="W128" i="25"/>
  <c r="V128" i="25"/>
  <c r="U128" i="25"/>
  <c r="T128" i="25"/>
  <c r="S128" i="25"/>
  <c r="R128" i="25"/>
  <c r="Q128" i="25"/>
  <c r="P128" i="25"/>
  <c r="O128" i="25"/>
  <c r="N128" i="25"/>
  <c r="M128" i="25"/>
  <c r="L128" i="25"/>
  <c r="K128" i="25"/>
  <c r="J128" i="25"/>
  <c r="E128" i="25"/>
  <c r="D128" i="25"/>
  <c r="C128" i="25"/>
  <c r="B128" i="25"/>
  <c r="AC127" i="25"/>
  <c r="AB127" i="25"/>
  <c r="AA127" i="25"/>
  <c r="Z127" i="25"/>
  <c r="Y127" i="25"/>
  <c r="X127" i="25"/>
  <c r="W127" i="25"/>
  <c r="V127" i="25"/>
  <c r="U127" i="25"/>
  <c r="T127" i="25"/>
  <c r="S127" i="25"/>
  <c r="R127" i="25"/>
  <c r="Q127" i="25"/>
  <c r="P127" i="25"/>
  <c r="O127" i="25"/>
  <c r="N127" i="25"/>
  <c r="M127" i="25"/>
  <c r="L127" i="25"/>
  <c r="K127" i="25"/>
  <c r="J127" i="25"/>
  <c r="E127" i="25"/>
  <c r="D127" i="25"/>
  <c r="C127" i="25"/>
  <c r="B127" i="25"/>
  <c r="AC126" i="25"/>
  <c r="AB126" i="25"/>
  <c r="AA126" i="25"/>
  <c r="Z126" i="25"/>
  <c r="Y126" i="25"/>
  <c r="X126" i="25"/>
  <c r="W126" i="25"/>
  <c r="V126" i="25"/>
  <c r="U126" i="25"/>
  <c r="T126" i="25"/>
  <c r="S126" i="25"/>
  <c r="R126" i="25"/>
  <c r="Q126" i="25"/>
  <c r="P126" i="25"/>
  <c r="O126" i="25"/>
  <c r="N126" i="25"/>
  <c r="M126" i="25"/>
  <c r="L126" i="25"/>
  <c r="K126" i="25"/>
  <c r="J126" i="25"/>
  <c r="E126" i="25"/>
  <c r="D126" i="25"/>
  <c r="C126" i="25"/>
  <c r="B126" i="25"/>
  <c r="AC125" i="25"/>
  <c r="AB125" i="25"/>
  <c r="AA125" i="25"/>
  <c r="Z125" i="25"/>
  <c r="Y125" i="25"/>
  <c r="X125" i="25"/>
  <c r="W125" i="25"/>
  <c r="V125" i="25"/>
  <c r="U125" i="25"/>
  <c r="T125" i="25"/>
  <c r="S125" i="25"/>
  <c r="R125" i="25"/>
  <c r="Q125" i="25"/>
  <c r="P125" i="25"/>
  <c r="O125" i="25"/>
  <c r="N125" i="25"/>
  <c r="M125" i="25"/>
  <c r="L125" i="25"/>
  <c r="K125" i="25"/>
  <c r="J125" i="25"/>
  <c r="E125" i="25"/>
  <c r="D125" i="25"/>
  <c r="C125" i="25"/>
  <c r="B125" i="25"/>
  <c r="AC124" i="25"/>
  <c r="AB124" i="25"/>
  <c r="AA124" i="25"/>
  <c r="Z124" i="25"/>
  <c r="Y124" i="25"/>
  <c r="X124" i="25"/>
  <c r="W124" i="25"/>
  <c r="V124" i="25"/>
  <c r="U124" i="25"/>
  <c r="T124" i="25"/>
  <c r="S124" i="25"/>
  <c r="R124" i="25"/>
  <c r="Q124" i="25"/>
  <c r="P124" i="25"/>
  <c r="O124" i="25"/>
  <c r="N124" i="25"/>
  <c r="M124" i="25"/>
  <c r="L124" i="25"/>
  <c r="K124" i="25"/>
  <c r="J124" i="25"/>
  <c r="E124" i="25"/>
  <c r="D124" i="25"/>
  <c r="C124" i="25"/>
  <c r="B124" i="25"/>
  <c r="AC123" i="25"/>
  <c r="AB123" i="25"/>
  <c r="AA123" i="25"/>
  <c r="Z123" i="25"/>
  <c r="Y123" i="25"/>
  <c r="X123" i="25"/>
  <c r="W123" i="25"/>
  <c r="V123" i="25"/>
  <c r="U123" i="25"/>
  <c r="T123" i="25"/>
  <c r="S123" i="25"/>
  <c r="R123" i="25"/>
  <c r="Q123" i="25"/>
  <c r="P123" i="25"/>
  <c r="O123" i="25"/>
  <c r="N123" i="25"/>
  <c r="M123" i="25"/>
  <c r="L123" i="25"/>
  <c r="K123" i="25"/>
  <c r="J123" i="25"/>
  <c r="E123" i="25"/>
  <c r="D123" i="25"/>
  <c r="C123" i="25"/>
  <c r="B123" i="25"/>
  <c r="AC122" i="25"/>
  <c r="AB122" i="25"/>
  <c r="AA122" i="25"/>
  <c r="Z122" i="25"/>
  <c r="Y122" i="25"/>
  <c r="X122" i="25"/>
  <c r="W122" i="25"/>
  <c r="V122" i="25"/>
  <c r="U122" i="25"/>
  <c r="T122" i="25"/>
  <c r="S122" i="25"/>
  <c r="R122" i="25"/>
  <c r="Q122" i="25"/>
  <c r="P122" i="25"/>
  <c r="O122" i="25"/>
  <c r="N122" i="25"/>
  <c r="M122" i="25"/>
  <c r="L122" i="25"/>
  <c r="K122" i="25"/>
  <c r="J122" i="25"/>
  <c r="E122" i="25"/>
  <c r="D122" i="25"/>
  <c r="C122" i="25"/>
  <c r="B122" i="25"/>
  <c r="AC121" i="25"/>
  <c r="AB121" i="25"/>
  <c r="AA121" i="25"/>
  <c r="Z121" i="25"/>
  <c r="Y121" i="25"/>
  <c r="X121" i="25"/>
  <c r="W121" i="25"/>
  <c r="V121" i="25"/>
  <c r="U121" i="25"/>
  <c r="T121" i="25"/>
  <c r="S121" i="25"/>
  <c r="R121" i="25"/>
  <c r="Q121" i="25"/>
  <c r="P121" i="25"/>
  <c r="O121" i="25"/>
  <c r="N121" i="25"/>
  <c r="M121" i="25"/>
  <c r="L121" i="25"/>
  <c r="K121" i="25"/>
  <c r="J121" i="25"/>
  <c r="E121" i="25"/>
  <c r="D121" i="25"/>
  <c r="C121" i="25"/>
  <c r="B121" i="25"/>
  <c r="AC120" i="25"/>
  <c r="AB120" i="25"/>
  <c r="AA120" i="25"/>
  <c r="Z120" i="25"/>
  <c r="Y120" i="25"/>
  <c r="X120" i="25"/>
  <c r="W120" i="25"/>
  <c r="V120" i="25"/>
  <c r="U120" i="25"/>
  <c r="T120" i="25"/>
  <c r="S120" i="25"/>
  <c r="R120" i="25"/>
  <c r="Q120" i="25"/>
  <c r="P120" i="25"/>
  <c r="O120" i="25"/>
  <c r="N120" i="25"/>
  <c r="M120" i="25"/>
  <c r="L120" i="25"/>
  <c r="K120" i="25"/>
  <c r="J120" i="25"/>
  <c r="E120" i="25"/>
  <c r="D120" i="25"/>
  <c r="C120" i="25"/>
  <c r="B120" i="25"/>
  <c r="AC119" i="25"/>
  <c r="AB119" i="25"/>
  <c r="AA119" i="25"/>
  <c r="Z119" i="25"/>
  <c r="Y119" i="25"/>
  <c r="X119" i="25"/>
  <c r="W119" i="25"/>
  <c r="V119" i="25"/>
  <c r="U119" i="25"/>
  <c r="T119" i="25"/>
  <c r="S119" i="25"/>
  <c r="R119" i="25"/>
  <c r="Q119" i="25"/>
  <c r="P119" i="25"/>
  <c r="O119" i="25"/>
  <c r="N119" i="25"/>
  <c r="M119" i="25"/>
  <c r="L119" i="25"/>
  <c r="K119" i="25"/>
  <c r="J119" i="25"/>
  <c r="E119" i="25"/>
  <c r="D119" i="25"/>
  <c r="C119" i="25"/>
  <c r="B119" i="25"/>
  <c r="AC118" i="25"/>
  <c r="AB118" i="25"/>
  <c r="AA118" i="25"/>
  <c r="Z118" i="25"/>
  <c r="Y118" i="25"/>
  <c r="X118" i="25"/>
  <c r="W118" i="25"/>
  <c r="V118" i="25"/>
  <c r="U118" i="25"/>
  <c r="T118" i="25"/>
  <c r="S118" i="25"/>
  <c r="R118" i="25"/>
  <c r="Q118" i="25"/>
  <c r="P118" i="25"/>
  <c r="O118" i="25"/>
  <c r="N118" i="25"/>
  <c r="M118" i="25"/>
  <c r="L118" i="25"/>
  <c r="K118" i="25"/>
  <c r="J118" i="25"/>
  <c r="E118" i="25"/>
  <c r="D118" i="25"/>
  <c r="C118" i="25"/>
  <c r="B118" i="25"/>
  <c r="AC117" i="25"/>
  <c r="AB117" i="25"/>
  <c r="AA117" i="25"/>
  <c r="Z117" i="25"/>
  <c r="Y117" i="25"/>
  <c r="X117" i="25"/>
  <c r="W117" i="25"/>
  <c r="V117" i="25"/>
  <c r="U117" i="25"/>
  <c r="T117" i="25"/>
  <c r="S117" i="25"/>
  <c r="R117" i="25"/>
  <c r="Q117" i="25"/>
  <c r="P117" i="25"/>
  <c r="O117" i="25"/>
  <c r="N117" i="25"/>
  <c r="M117" i="25"/>
  <c r="L117" i="25"/>
  <c r="K117" i="25"/>
  <c r="J117" i="25"/>
  <c r="E117" i="25"/>
  <c r="D117" i="25"/>
  <c r="C117" i="25"/>
  <c r="B117" i="25"/>
  <c r="AC116" i="25"/>
  <c r="AB116" i="25"/>
  <c r="AA116" i="25"/>
  <c r="Z116" i="25"/>
  <c r="Y116" i="25"/>
  <c r="X116" i="25"/>
  <c r="W116" i="25"/>
  <c r="V116" i="25"/>
  <c r="U116" i="25"/>
  <c r="T116" i="25"/>
  <c r="S116" i="25"/>
  <c r="R116" i="25"/>
  <c r="Q116" i="25"/>
  <c r="P116" i="25"/>
  <c r="O116" i="25"/>
  <c r="N116" i="25"/>
  <c r="M116" i="25"/>
  <c r="L116" i="25"/>
  <c r="K116" i="25"/>
  <c r="J116" i="25"/>
  <c r="E116" i="25"/>
  <c r="D116" i="25"/>
  <c r="C116" i="25"/>
  <c r="B116" i="25"/>
  <c r="AC115" i="25"/>
  <c r="AB115" i="25"/>
  <c r="AA115" i="25"/>
  <c r="Z115" i="25"/>
  <c r="Y115" i="25"/>
  <c r="X115" i="25"/>
  <c r="W115" i="25"/>
  <c r="V115" i="25"/>
  <c r="U115" i="25"/>
  <c r="T115" i="25"/>
  <c r="S115" i="25"/>
  <c r="R115" i="25"/>
  <c r="Q115" i="25"/>
  <c r="P115" i="25"/>
  <c r="O115" i="25"/>
  <c r="N115" i="25"/>
  <c r="M115" i="25"/>
  <c r="L115" i="25"/>
  <c r="K115" i="25"/>
  <c r="J115" i="25"/>
  <c r="E115" i="25"/>
  <c r="D115" i="25"/>
  <c r="C115" i="25"/>
  <c r="B115" i="25"/>
  <c r="AC114" i="25"/>
  <c r="AB114" i="25"/>
  <c r="AA114" i="25"/>
  <c r="Z114" i="25"/>
  <c r="Y114" i="25"/>
  <c r="X114" i="25"/>
  <c r="W114" i="25"/>
  <c r="V114" i="25"/>
  <c r="U114" i="25"/>
  <c r="T114" i="25"/>
  <c r="S114" i="25"/>
  <c r="R114" i="25"/>
  <c r="Q114" i="25"/>
  <c r="P114" i="25"/>
  <c r="O114" i="25"/>
  <c r="N114" i="25"/>
  <c r="M114" i="25"/>
  <c r="L114" i="25"/>
  <c r="K114" i="25"/>
  <c r="J114" i="25"/>
  <c r="E114" i="25"/>
  <c r="D114" i="25"/>
  <c r="C114" i="25"/>
  <c r="B114" i="25"/>
  <c r="AC113" i="25"/>
  <c r="AB113" i="25"/>
  <c r="AA113" i="25"/>
  <c r="Z113" i="25"/>
  <c r="Y113" i="25"/>
  <c r="X113" i="25"/>
  <c r="W113" i="25"/>
  <c r="V113" i="25"/>
  <c r="U113" i="25"/>
  <c r="T113" i="25"/>
  <c r="S113" i="25"/>
  <c r="R113" i="25"/>
  <c r="Q113" i="25"/>
  <c r="P113" i="25"/>
  <c r="O113" i="25"/>
  <c r="N113" i="25"/>
  <c r="M113" i="25"/>
  <c r="L113" i="25"/>
  <c r="K113" i="25"/>
  <c r="J113" i="25"/>
  <c r="E113" i="25"/>
  <c r="D113" i="25"/>
  <c r="C113" i="25"/>
  <c r="B113" i="25"/>
  <c r="AC112" i="25"/>
  <c r="AB112" i="25"/>
  <c r="AA112" i="25"/>
  <c r="Z112" i="25"/>
  <c r="Y112" i="25"/>
  <c r="X112" i="25"/>
  <c r="W112" i="25"/>
  <c r="V112" i="25"/>
  <c r="U112" i="25"/>
  <c r="T112" i="25"/>
  <c r="S112" i="25"/>
  <c r="R112" i="25"/>
  <c r="Q112" i="25"/>
  <c r="P112" i="25"/>
  <c r="O112" i="25"/>
  <c r="N112" i="25"/>
  <c r="M112" i="25"/>
  <c r="L112" i="25"/>
  <c r="K112" i="25"/>
  <c r="J112" i="25"/>
  <c r="E112" i="25"/>
  <c r="D112" i="25"/>
  <c r="C112" i="25"/>
  <c r="B112" i="25"/>
  <c r="AC111" i="25"/>
  <c r="AB111" i="25"/>
  <c r="AA111" i="25"/>
  <c r="Z111" i="25"/>
  <c r="Y111" i="25"/>
  <c r="X111" i="25"/>
  <c r="W111" i="25"/>
  <c r="V111" i="25"/>
  <c r="U111" i="25"/>
  <c r="T111" i="25"/>
  <c r="S111" i="25"/>
  <c r="R111" i="25"/>
  <c r="Q111" i="25"/>
  <c r="P111" i="25"/>
  <c r="O111" i="25"/>
  <c r="N111" i="25"/>
  <c r="M111" i="25"/>
  <c r="L111" i="25"/>
  <c r="K111" i="25"/>
  <c r="J111" i="25"/>
  <c r="E111" i="25"/>
  <c r="D111" i="25"/>
  <c r="C111" i="25"/>
  <c r="B111" i="25"/>
  <c r="AC110" i="25"/>
  <c r="AB110" i="25"/>
  <c r="AA110" i="25"/>
  <c r="Z110" i="25"/>
  <c r="Y110" i="25"/>
  <c r="X110" i="25"/>
  <c r="W110" i="25"/>
  <c r="V110" i="25"/>
  <c r="U110" i="25"/>
  <c r="T110" i="25"/>
  <c r="S110" i="25"/>
  <c r="R110" i="25"/>
  <c r="Q110" i="25"/>
  <c r="P110" i="25"/>
  <c r="O110" i="25"/>
  <c r="N110" i="25"/>
  <c r="M110" i="25"/>
  <c r="L110" i="25"/>
  <c r="K110" i="25"/>
  <c r="J110" i="25"/>
  <c r="E110" i="25"/>
  <c r="D110" i="25"/>
  <c r="C110" i="25"/>
  <c r="B110" i="25"/>
  <c r="AC109" i="25"/>
  <c r="AB109" i="25"/>
  <c r="AA109" i="25"/>
  <c r="Z109" i="25"/>
  <c r="Y109" i="25"/>
  <c r="X109" i="25"/>
  <c r="W109" i="25"/>
  <c r="V109" i="25"/>
  <c r="U109" i="25"/>
  <c r="T109" i="25"/>
  <c r="S109" i="25"/>
  <c r="R109" i="25"/>
  <c r="Q109" i="25"/>
  <c r="P109" i="25"/>
  <c r="O109" i="25"/>
  <c r="N109" i="25"/>
  <c r="M109" i="25"/>
  <c r="L109" i="25"/>
  <c r="K109" i="25"/>
  <c r="J109" i="25"/>
  <c r="E109" i="25"/>
  <c r="D109" i="25"/>
  <c r="C109" i="25"/>
  <c r="B109" i="25"/>
  <c r="AC108" i="25"/>
  <c r="AB108" i="25"/>
  <c r="AA108" i="25"/>
  <c r="Z108" i="25"/>
  <c r="Y108" i="25"/>
  <c r="X108" i="25"/>
  <c r="W108" i="25"/>
  <c r="V108" i="25"/>
  <c r="U108" i="25"/>
  <c r="T108" i="25"/>
  <c r="S108" i="25"/>
  <c r="R108" i="25"/>
  <c r="Q108" i="25"/>
  <c r="P108" i="25"/>
  <c r="O108" i="25"/>
  <c r="N108" i="25"/>
  <c r="M108" i="25"/>
  <c r="L108" i="25"/>
  <c r="K108" i="25"/>
  <c r="J108" i="25"/>
  <c r="E108" i="25"/>
  <c r="D108" i="25"/>
  <c r="C108" i="25"/>
  <c r="B108" i="25"/>
  <c r="AC107" i="25"/>
  <c r="AB107" i="25"/>
  <c r="AA107" i="25"/>
  <c r="Z107" i="25"/>
  <c r="Y107" i="25"/>
  <c r="X107" i="25"/>
  <c r="W107" i="25"/>
  <c r="V107" i="25"/>
  <c r="U107" i="25"/>
  <c r="T107" i="25"/>
  <c r="S107" i="25"/>
  <c r="R107" i="25"/>
  <c r="Q107" i="25"/>
  <c r="P107" i="25"/>
  <c r="O107" i="25"/>
  <c r="N107" i="25"/>
  <c r="M107" i="25"/>
  <c r="L107" i="25"/>
  <c r="K107" i="25"/>
  <c r="J107" i="25"/>
  <c r="E107" i="25"/>
  <c r="D107" i="25"/>
  <c r="C107" i="25"/>
  <c r="B107" i="25"/>
  <c r="AC106" i="25"/>
  <c r="AB106" i="25"/>
  <c r="AA106" i="25"/>
  <c r="Z106" i="25"/>
  <c r="Y106" i="25"/>
  <c r="X106" i="25"/>
  <c r="W106" i="25"/>
  <c r="V106" i="25"/>
  <c r="U106" i="25"/>
  <c r="T106" i="25"/>
  <c r="S106" i="25"/>
  <c r="R106" i="25"/>
  <c r="Q106" i="25"/>
  <c r="P106" i="25"/>
  <c r="O106" i="25"/>
  <c r="N106" i="25"/>
  <c r="M106" i="25"/>
  <c r="L106" i="25"/>
  <c r="K106" i="25"/>
  <c r="J106" i="25"/>
  <c r="E106" i="25"/>
  <c r="D106" i="25"/>
  <c r="C106" i="25"/>
  <c r="B106" i="25"/>
  <c r="AC105" i="25"/>
  <c r="AB105" i="25"/>
  <c r="AA105" i="25"/>
  <c r="Z105" i="25"/>
  <c r="Y105" i="25"/>
  <c r="X105" i="25"/>
  <c r="W105" i="25"/>
  <c r="V105" i="25"/>
  <c r="U105" i="25"/>
  <c r="T105" i="25"/>
  <c r="S105" i="25"/>
  <c r="R105" i="25"/>
  <c r="Q105" i="25"/>
  <c r="P105" i="25"/>
  <c r="O105" i="25"/>
  <c r="N105" i="25"/>
  <c r="M105" i="25"/>
  <c r="L105" i="25"/>
  <c r="K105" i="25"/>
  <c r="J105" i="25"/>
  <c r="E105" i="25"/>
  <c r="D105" i="25"/>
  <c r="C105" i="25"/>
  <c r="B105" i="25"/>
  <c r="AC104" i="25"/>
  <c r="AB104" i="25"/>
  <c r="AA104" i="25"/>
  <c r="Z104" i="25"/>
  <c r="Y104" i="25"/>
  <c r="X104" i="25"/>
  <c r="W104" i="25"/>
  <c r="V104" i="25"/>
  <c r="U104" i="25"/>
  <c r="T104" i="25"/>
  <c r="S104" i="25"/>
  <c r="R104" i="25"/>
  <c r="Q104" i="25"/>
  <c r="P104" i="25"/>
  <c r="O104" i="25"/>
  <c r="N104" i="25"/>
  <c r="M104" i="25"/>
  <c r="L104" i="25"/>
  <c r="K104" i="25"/>
  <c r="J104" i="25"/>
  <c r="E104" i="25"/>
  <c r="D104" i="25"/>
  <c r="C104" i="25"/>
  <c r="B104" i="25"/>
  <c r="AC103" i="25"/>
  <c r="AB103" i="25"/>
  <c r="AA103" i="25"/>
  <c r="Z103" i="25"/>
  <c r="Y103" i="25"/>
  <c r="X103" i="25"/>
  <c r="W103" i="25"/>
  <c r="V103" i="25"/>
  <c r="U103" i="25"/>
  <c r="T103" i="25"/>
  <c r="S103" i="25"/>
  <c r="R103" i="25"/>
  <c r="Q103" i="25"/>
  <c r="P103" i="25"/>
  <c r="O103" i="25"/>
  <c r="N103" i="25"/>
  <c r="M103" i="25"/>
  <c r="L103" i="25"/>
  <c r="K103" i="25"/>
  <c r="J103" i="25"/>
  <c r="E103" i="25"/>
  <c r="D103" i="25"/>
  <c r="C103" i="25"/>
  <c r="B103" i="25"/>
  <c r="AC102" i="25"/>
  <c r="AB102" i="25"/>
  <c r="AA102" i="25"/>
  <c r="Z102" i="25"/>
  <c r="Y102" i="25"/>
  <c r="X102" i="25"/>
  <c r="W102" i="25"/>
  <c r="V102" i="25"/>
  <c r="U102" i="25"/>
  <c r="T102" i="25"/>
  <c r="S102" i="25"/>
  <c r="R102" i="25"/>
  <c r="Q102" i="25"/>
  <c r="P102" i="25"/>
  <c r="O102" i="25"/>
  <c r="N102" i="25"/>
  <c r="M102" i="25"/>
  <c r="L102" i="25"/>
  <c r="K102" i="25"/>
  <c r="J102" i="25"/>
  <c r="E102" i="25"/>
  <c r="D102" i="25"/>
  <c r="C102" i="25"/>
  <c r="B102" i="25"/>
  <c r="E101" i="25"/>
  <c r="D101" i="25"/>
  <c r="C101" i="25"/>
  <c r="A101" i="25"/>
  <c r="AB101" i="25" s="1"/>
  <c r="E100" i="25"/>
  <c r="D100" i="25"/>
  <c r="C100" i="25"/>
  <c r="A100" i="25"/>
  <c r="U100" i="25" s="1"/>
  <c r="AA99" i="25"/>
  <c r="Q99" i="25"/>
  <c r="E99" i="25"/>
  <c r="D99" i="25"/>
  <c r="C99" i="25"/>
  <c r="A99" i="25"/>
  <c r="K99" i="25" s="1"/>
  <c r="T98" i="25"/>
  <c r="N98" i="25"/>
  <c r="E98" i="25"/>
  <c r="D98" i="25"/>
  <c r="C98" i="25"/>
  <c r="A98" i="25"/>
  <c r="K98" i="25" s="1"/>
  <c r="E97" i="25"/>
  <c r="D97" i="25"/>
  <c r="C97" i="25"/>
  <c r="A97" i="25"/>
  <c r="E96" i="25"/>
  <c r="D96" i="25"/>
  <c r="C96" i="25"/>
  <c r="A96" i="25"/>
  <c r="E95" i="25"/>
  <c r="D95" i="25"/>
  <c r="C95" i="25"/>
  <c r="A95" i="25"/>
  <c r="T94" i="25"/>
  <c r="S94" i="25"/>
  <c r="N94" i="25"/>
  <c r="E94" i="25"/>
  <c r="D94" i="25"/>
  <c r="C94" i="25"/>
  <c r="A94" i="25"/>
  <c r="Z94" i="25" s="1"/>
  <c r="E93" i="25"/>
  <c r="D93" i="25"/>
  <c r="C93" i="25"/>
  <c r="A93" i="25"/>
  <c r="T92" i="25"/>
  <c r="E92" i="25"/>
  <c r="D92" i="25"/>
  <c r="C92" i="25"/>
  <c r="A92" i="25"/>
  <c r="AC92" i="25" s="1"/>
  <c r="E91" i="25"/>
  <c r="D91" i="25"/>
  <c r="C91" i="25"/>
  <c r="A91" i="25"/>
  <c r="E90" i="25"/>
  <c r="D90" i="25"/>
  <c r="C90" i="25"/>
  <c r="A90" i="25"/>
  <c r="P90" i="25" s="1"/>
  <c r="E89" i="25"/>
  <c r="D89" i="25"/>
  <c r="C89" i="25"/>
  <c r="A89" i="25"/>
  <c r="X89" i="25" s="1"/>
  <c r="V88" i="25"/>
  <c r="E88" i="25"/>
  <c r="D88" i="25"/>
  <c r="C88" i="25"/>
  <c r="A88" i="25"/>
  <c r="P88" i="25" s="1"/>
  <c r="Z87" i="25"/>
  <c r="M87" i="25"/>
  <c r="K87" i="25"/>
  <c r="E87" i="25"/>
  <c r="D87" i="25"/>
  <c r="C87" i="25"/>
  <c r="A87" i="25"/>
  <c r="AC87" i="25" s="1"/>
  <c r="AA86" i="25"/>
  <c r="W86" i="25"/>
  <c r="L86" i="25"/>
  <c r="J86" i="25"/>
  <c r="E86" i="25"/>
  <c r="D86" i="25"/>
  <c r="C86" i="25"/>
  <c r="A86" i="25"/>
  <c r="AC86" i="25" s="1"/>
  <c r="AA85" i="25"/>
  <c r="K85" i="25"/>
  <c r="E85" i="25"/>
  <c r="D85" i="25"/>
  <c r="C85" i="25"/>
  <c r="A85" i="25"/>
  <c r="Z85" i="25" s="1"/>
  <c r="T84" i="25"/>
  <c r="E84" i="25"/>
  <c r="D84" i="25"/>
  <c r="C84" i="25"/>
  <c r="A84" i="25"/>
  <c r="AB84" i="25" s="1"/>
  <c r="AB83" i="25"/>
  <c r="Z83" i="25"/>
  <c r="X83" i="25"/>
  <c r="U83" i="25"/>
  <c r="R83" i="25"/>
  <c r="M83" i="25"/>
  <c r="L83" i="25"/>
  <c r="J83" i="25"/>
  <c r="E83" i="25"/>
  <c r="D83" i="25"/>
  <c r="C83" i="25"/>
  <c r="B83" i="25"/>
  <c r="A83" i="25"/>
  <c r="AC83" i="25" s="1"/>
  <c r="AA82" i="25"/>
  <c r="Z82" i="25"/>
  <c r="R82" i="25"/>
  <c r="O82" i="25"/>
  <c r="E82" i="25"/>
  <c r="D82" i="25"/>
  <c r="C82" i="25"/>
  <c r="A82" i="25"/>
  <c r="V81" i="25"/>
  <c r="P81" i="25"/>
  <c r="E81" i="25"/>
  <c r="D81" i="25"/>
  <c r="C81" i="25"/>
  <c r="A81" i="25"/>
  <c r="N81" i="25" s="1"/>
  <c r="Q80" i="25"/>
  <c r="E80" i="25"/>
  <c r="D80" i="25"/>
  <c r="C80" i="25"/>
  <c r="A80" i="25"/>
  <c r="W80" i="25" s="1"/>
  <c r="E79" i="25"/>
  <c r="D79" i="25"/>
  <c r="C79" i="25"/>
  <c r="A79" i="25"/>
  <c r="E78" i="25"/>
  <c r="D78" i="25"/>
  <c r="C78" i="25"/>
  <c r="A78" i="25"/>
  <c r="W77" i="25"/>
  <c r="P77" i="25"/>
  <c r="E77" i="25"/>
  <c r="D77" i="25"/>
  <c r="C77" i="25"/>
  <c r="A77" i="25"/>
  <c r="N77" i="25" s="1"/>
  <c r="Y76" i="25"/>
  <c r="E76" i="25"/>
  <c r="D76" i="25"/>
  <c r="C76" i="25"/>
  <c r="A76" i="25"/>
  <c r="O76" i="25" s="1"/>
  <c r="E75" i="25"/>
  <c r="D75" i="25"/>
  <c r="C75" i="25"/>
  <c r="A75" i="25"/>
  <c r="E74" i="25"/>
  <c r="D74" i="25"/>
  <c r="C74" i="25"/>
  <c r="A74" i="25"/>
  <c r="E73" i="25"/>
  <c r="D73" i="25"/>
  <c r="C73" i="25"/>
  <c r="A73" i="25"/>
  <c r="V73" i="25" s="1"/>
  <c r="E72" i="25"/>
  <c r="D72" i="25"/>
  <c r="C72" i="25"/>
  <c r="A72" i="25"/>
  <c r="AA72" i="25" s="1"/>
  <c r="E71" i="25"/>
  <c r="D71" i="25"/>
  <c r="C71" i="25"/>
  <c r="A71" i="25"/>
  <c r="R71" i="25" s="1"/>
  <c r="E70" i="25"/>
  <c r="D70" i="25"/>
  <c r="C70" i="25"/>
  <c r="A70" i="25"/>
  <c r="W70" i="25" s="1"/>
  <c r="E69" i="25"/>
  <c r="D69" i="25"/>
  <c r="C69" i="25"/>
  <c r="A69" i="25"/>
  <c r="S69" i="25" s="1"/>
  <c r="AC68" i="25"/>
  <c r="AB68" i="25"/>
  <c r="X68" i="25"/>
  <c r="T68" i="25"/>
  <c r="Q68" i="25"/>
  <c r="O68" i="25"/>
  <c r="M68" i="25"/>
  <c r="E68" i="25"/>
  <c r="D68" i="25"/>
  <c r="C68" i="25"/>
  <c r="A68" i="25"/>
  <c r="Y68" i="25" s="1"/>
  <c r="V67" i="25"/>
  <c r="R67" i="25"/>
  <c r="M67" i="25"/>
  <c r="E67" i="25"/>
  <c r="D67" i="25"/>
  <c r="C67" i="25"/>
  <c r="A67" i="25"/>
  <c r="AB67" i="25" s="1"/>
  <c r="AA66" i="25"/>
  <c r="W66" i="25"/>
  <c r="E66" i="25"/>
  <c r="D66" i="25"/>
  <c r="C66" i="25"/>
  <c r="A66" i="25"/>
  <c r="Q66" i="25" s="1"/>
  <c r="P65" i="25"/>
  <c r="E65" i="25"/>
  <c r="D65" i="25"/>
  <c r="C65" i="25"/>
  <c r="A65" i="25"/>
  <c r="L65" i="25" s="1"/>
  <c r="S64" i="25"/>
  <c r="E64" i="25"/>
  <c r="D64" i="25"/>
  <c r="C64" i="25"/>
  <c r="A64" i="25"/>
  <c r="Q64" i="25" s="1"/>
  <c r="E63" i="25"/>
  <c r="D63" i="25"/>
  <c r="C63" i="25"/>
  <c r="A63" i="25"/>
  <c r="Q63" i="25" s="1"/>
  <c r="E62" i="25"/>
  <c r="D62" i="25"/>
  <c r="C62" i="25"/>
  <c r="A62" i="25"/>
  <c r="V62" i="25" s="1"/>
  <c r="E61" i="25"/>
  <c r="D61" i="25"/>
  <c r="C61" i="25"/>
  <c r="A61" i="25"/>
  <c r="T61" i="25" s="1"/>
  <c r="W60" i="25"/>
  <c r="E60" i="25"/>
  <c r="D60" i="25"/>
  <c r="C60" i="25"/>
  <c r="A60" i="25"/>
  <c r="Z60" i="25" s="1"/>
  <c r="E59" i="25"/>
  <c r="D59" i="25"/>
  <c r="C59" i="25"/>
  <c r="A59" i="25"/>
  <c r="T59" i="25" s="1"/>
  <c r="E58" i="25"/>
  <c r="D58" i="25"/>
  <c r="C58" i="25"/>
  <c r="A58" i="25"/>
  <c r="V58" i="25" s="1"/>
  <c r="AB57" i="25"/>
  <c r="R57" i="25"/>
  <c r="P57" i="25"/>
  <c r="L57" i="25"/>
  <c r="E57" i="25"/>
  <c r="D57" i="25"/>
  <c r="C57" i="25"/>
  <c r="A57" i="25"/>
  <c r="AC57" i="25" s="1"/>
  <c r="Y56" i="25"/>
  <c r="T56" i="25"/>
  <c r="O56" i="25"/>
  <c r="E56" i="25"/>
  <c r="D56" i="25"/>
  <c r="C56" i="25"/>
  <c r="A56" i="25"/>
  <c r="X56" i="25" s="1"/>
  <c r="R55" i="25"/>
  <c r="E55" i="25"/>
  <c r="D55" i="25"/>
  <c r="C55" i="25"/>
  <c r="A55" i="25"/>
  <c r="V55" i="25" s="1"/>
  <c r="E54" i="25"/>
  <c r="D54" i="25"/>
  <c r="C54" i="25"/>
  <c r="A54" i="25"/>
  <c r="V54" i="25" s="1"/>
  <c r="Z53" i="25"/>
  <c r="W53" i="25"/>
  <c r="V53" i="25"/>
  <c r="T53" i="25"/>
  <c r="R53" i="25"/>
  <c r="P53" i="25"/>
  <c r="K53" i="25"/>
  <c r="J53" i="25"/>
  <c r="E53" i="25"/>
  <c r="D53" i="25"/>
  <c r="C53" i="25"/>
  <c r="B53" i="25"/>
  <c r="A53" i="25"/>
  <c r="AC53" i="25" s="1"/>
  <c r="T52" i="25"/>
  <c r="S52" i="25"/>
  <c r="M52" i="25"/>
  <c r="E52" i="25"/>
  <c r="D52" i="25"/>
  <c r="C52" i="25"/>
  <c r="A52" i="25"/>
  <c r="AB52" i="25" s="1"/>
  <c r="Z51" i="25"/>
  <c r="X51" i="25"/>
  <c r="U51" i="25"/>
  <c r="R51" i="25"/>
  <c r="M51" i="25"/>
  <c r="E51" i="25"/>
  <c r="D51" i="25"/>
  <c r="C51" i="25"/>
  <c r="B51" i="25"/>
  <c r="A51" i="25"/>
  <c r="AC51" i="25" s="1"/>
  <c r="AA50" i="25"/>
  <c r="R50" i="25"/>
  <c r="M50" i="25"/>
  <c r="K50" i="25"/>
  <c r="E50" i="25"/>
  <c r="D50" i="25"/>
  <c r="C50" i="25"/>
  <c r="A50" i="25"/>
  <c r="W50" i="25" s="1"/>
  <c r="R49" i="25"/>
  <c r="L49" i="25"/>
  <c r="E49" i="25"/>
  <c r="D49" i="25"/>
  <c r="C49" i="25"/>
  <c r="A49" i="25"/>
  <c r="AC49" i="25" s="1"/>
  <c r="E48" i="25"/>
  <c r="D48" i="25"/>
  <c r="C48" i="25"/>
  <c r="A48" i="25"/>
  <c r="U48" i="25" s="1"/>
  <c r="E47" i="25"/>
  <c r="D47" i="25"/>
  <c r="C47" i="25"/>
  <c r="A47" i="25"/>
  <c r="E46" i="25"/>
  <c r="D46" i="25"/>
  <c r="C46" i="25"/>
  <c r="A46" i="25"/>
  <c r="Y46" i="25" s="1"/>
  <c r="R45" i="25"/>
  <c r="L45" i="25"/>
  <c r="E45" i="25"/>
  <c r="D45" i="25"/>
  <c r="C45" i="25"/>
  <c r="A45" i="25"/>
  <c r="AC45" i="25" s="1"/>
  <c r="AA44" i="25"/>
  <c r="E44" i="25"/>
  <c r="D44" i="25"/>
  <c r="C44" i="25"/>
  <c r="A44" i="25"/>
  <c r="T44" i="25" s="1"/>
  <c r="E43" i="25"/>
  <c r="D43" i="25"/>
  <c r="C43" i="25"/>
  <c r="A43" i="25"/>
  <c r="E42" i="25"/>
  <c r="D42" i="25"/>
  <c r="C42" i="25"/>
  <c r="A42" i="25"/>
  <c r="W42" i="25" s="1"/>
  <c r="E41" i="25"/>
  <c r="D41" i="25"/>
  <c r="C41" i="25"/>
  <c r="A41" i="25"/>
  <c r="T41" i="25" s="1"/>
  <c r="E40" i="25"/>
  <c r="D40" i="25"/>
  <c r="C40" i="25"/>
  <c r="A40" i="25"/>
  <c r="X40" i="25" s="1"/>
  <c r="E39" i="25"/>
  <c r="D39" i="25"/>
  <c r="C39" i="25"/>
  <c r="A39" i="25"/>
  <c r="V39" i="25" s="1"/>
  <c r="AC38" i="25"/>
  <c r="E38" i="25"/>
  <c r="D38" i="25"/>
  <c r="C38" i="25"/>
  <c r="A38" i="25"/>
  <c r="V38" i="25" s="1"/>
  <c r="L37" i="25"/>
  <c r="E37" i="25"/>
  <c r="D37" i="25"/>
  <c r="C37" i="25"/>
  <c r="A37" i="25"/>
  <c r="S37" i="25" s="1"/>
  <c r="E36" i="25"/>
  <c r="D36" i="25"/>
  <c r="C36" i="25"/>
  <c r="A36" i="25"/>
  <c r="X36" i="25" s="1"/>
  <c r="E35" i="25"/>
  <c r="D35" i="25"/>
  <c r="C35" i="25"/>
  <c r="A35" i="25"/>
  <c r="E34" i="25"/>
  <c r="D34" i="25"/>
  <c r="C34" i="25"/>
  <c r="A34" i="25"/>
  <c r="AA34" i="25" s="1"/>
  <c r="X33" i="25"/>
  <c r="U33" i="25"/>
  <c r="P33" i="25"/>
  <c r="E33" i="25"/>
  <c r="D33" i="25"/>
  <c r="C33" i="25"/>
  <c r="A33" i="25"/>
  <c r="Y33" i="25" s="1"/>
  <c r="Z32" i="25"/>
  <c r="R32" i="25"/>
  <c r="J32" i="25"/>
  <c r="E32" i="25"/>
  <c r="D32" i="25"/>
  <c r="C32" i="25"/>
  <c r="B32" i="25"/>
  <c r="A32" i="25"/>
  <c r="V32" i="25" s="1"/>
  <c r="AA31" i="25"/>
  <c r="Z31" i="25"/>
  <c r="W31" i="25"/>
  <c r="T31" i="25"/>
  <c r="L31" i="25"/>
  <c r="K31" i="25"/>
  <c r="J31" i="25"/>
  <c r="E31" i="25"/>
  <c r="D31" i="25"/>
  <c r="C31" i="25"/>
  <c r="A31" i="25"/>
  <c r="AC31" i="25" s="1"/>
  <c r="X30" i="25"/>
  <c r="W30" i="25"/>
  <c r="P30" i="25"/>
  <c r="E30" i="25"/>
  <c r="D30" i="25"/>
  <c r="C30" i="25"/>
  <c r="A30" i="25"/>
  <c r="Z30" i="25" s="1"/>
  <c r="AC29" i="25"/>
  <c r="U29" i="25"/>
  <c r="E29" i="25"/>
  <c r="D29" i="25"/>
  <c r="C29" i="25"/>
  <c r="A29" i="25"/>
  <c r="Y29" i="25" s="1"/>
  <c r="E28" i="25"/>
  <c r="D28" i="25"/>
  <c r="C28" i="25"/>
  <c r="A28" i="25"/>
  <c r="Z27" i="25"/>
  <c r="K27" i="25"/>
  <c r="E27" i="25"/>
  <c r="D27" i="25"/>
  <c r="C27" i="25"/>
  <c r="A27" i="25"/>
  <c r="AC27" i="25" s="1"/>
  <c r="P26" i="25"/>
  <c r="E26" i="25"/>
  <c r="D26" i="25"/>
  <c r="C26" i="25"/>
  <c r="A26" i="25"/>
  <c r="Z26" i="25" s="1"/>
  <c r="E25" i="25"/>
  <c r="D25" i="25"/>
  <c r="C25" i="25"/>
  <c r="A25" i="25"/>
  <c r="E24" i="25"/>
  <c r="D24" i="25"/>
  <c r="C24" i="25"/>
  <c r="A24" i="25"/>
  <c r="Z24" i="25" s="1"/>
  <c r="E23" i="25"/>
  <c r="D23" i="25"/>
  <c r="C23" i="25"/>
  <c r="A23" i="25"/>
  <c r="AC23" i="25" s="1"/>
  <c r="E22" i="25"/>
  <c r="D22" i="25"/>
  <c r="C22" i="25"/>
  <c r="A22" i="25"/>
  <c r="Z22" i="25" s="1"/>
  <c r="U21" i="25"/>
  <c r="Q21" i="25"/>
  <c r="P21" i="25"/>
  <c r="E21" i="25"/>
  <c r="D21" i="25"/>
  <c r="C21" i="25"/>
  <c r="A21" i="25"/>
  <c r="X21" i="25" s="1"/>
  <c r="E20" i="25"/>
  <c r="D20" i="25"/>
  <c r="C20" i="25"/>
  <c r="A20" i="25"/>
  <c r="V20" i="25" s="1"/>
  <c r="E19" i="25"/>
  <c r="D19" i="25"/>
  <c r="C19" i="25"/>
  <c r="A19" i="25"/>
  <c r="AC19" i="25" s="1"/>
  <c r="W18" i="25"/>
  <c r="P18" i="25"/>
  <c r="O18" i="25"/>
  <c r="E18" i="25"/>
  <c r="D18" i="25"/>
  <c r="C18" i="25"/>
  <c r="A18" i="25"/>
  <c r="Z18" i="25" s="1"/>
  <c r="E17" i="25"/>
  <c r="D17" i="25"/>
  <c r="C17" i="25"/>
  <c r="A17" i="25"/>
  <c r="Y17" i="25" s="1"/>
  <c r="E16" i="25"/>
  <c r="D16" i="25"/>
  <c r="C16" i="25"/>
  <c r="A16" i="25"/>
  <c r="Q16" i="25" s="1"/>
  <c r="AA15" i="25"/>
  <c r="Z15" i="25"/>
  <c r="L15" i="25"/>
  <c r="E15" i="25"/>
  <c r="D15" i="25"/>
  <c r="C15" i="25"/>
  <c r="A15" i="25"/>
  <c r="AC15" i="25" s="1"/>
  <c r="X14" i="25"/>
  <c r="P14" i="25"/>
  <c r="E14" i="25"/>
  <c r="D14" i="25"/>
  <c r="C14" i="25"/>
  <c r="A14" i="25"/>
  <c r="Z14" i="25" s="1"/>
  <c r="E13" i="25"/>
  <c r="D13" i="25"/>
  <c r="C13" i="25"/>
  <c r="A13" i="25"/>
  <c r="T13" i="25" s="1"/>
  <c r="E12" i="25"/>
  <c r="D12" i="25"/>
  <c r="C12" i="25"/>
  <c r="A12" i="25"/>
  <c r="V12" i="25" s="1"/>
  <c r="AB11" i="25"/>
  <c r="W11" i="25"/>
  <c r="R11" i="25"/>
  <c r="L11" i="25"/>
  <c r="E11" i="25"/>
  <c r="D11" i="25"/>
  <c r="C11" i="25"/>
  <c r="A11" i="25"/>
  <c r="AC11" i="25" s="1"/>
  <c r="T10" i="25"/>
  <c r="O10" i="25"/>
  <c r="E10" i="25"/>
  <c r="D10" i="25"/>
  <c r="C10" i="25"/>
  <c r="A10" i="25"/>
  <c r="Z10" i="25" s="1"/>
  <c r="E9" i="25"/>
  <c r="D9" i="25"/>
  <c r="C9" i="25"/>
  <c r="A9" i="25"/>
  <c r="T9" i="25" s="1"/>
  <c r="N8" i="25"/>
  <c r="E8" i="25"/>
  <c r="D8" i="25"/>
  <c r="C8" i="25"/>
  <c r="A8" i="25"/>
  <c r="V8" i="25" s="1"/>
  <c r="AB7" i="25"/>
  <c r="W7" i="25"/>
  <c r="L7" i="25"/>
  <c r="E7" i="25"/>
  <c r="D7" i="25"/>
  <c r="C7" i="25"/>
  <c r="A7" i="25"/>
  <c r="AC7" i="25" s="1"/>
  <c r="E6" i="25"/>
  <c r="D6" i="25"/>
  <c r="C6" i="25"/>
  <c r="A6" i="25"/>
  <c r="E5" i="25"/>
  <c r="D5" i="25"/>
  <c r="C5" i="25"/>
  <c r="A5" i="25"/>
  <c r="R5" i="25" s="1"/>
  <c r="E4" i="25"/>
  <c r="D4" i="25"/>
  <c r="C4" i="25"/>
  <c r="A4" i="25"/>
  <c r="Z4" i="25" s="1"/>
  <c r="AB3" i="25"/>
  <c r="W3" i="25"/>
  <c r="R3" i="25"/>
  <c r="E3" i="25"/>
  <c r="D3" i="25"/>
  <c r="C3" i="25"/>
  <c r="A3" i="25"/>
  <c r="AC3" i="25" s="1"/>
  <c r="E2" i="25"/>
  <c r="D2" i="25"/>
  <c r="C2" i="25"/>
  <c r="A2" i="25"/>
  <c r="P2" i="25" s="1"/>
  <c r="AC1" i="25"/>
  <c r="AB1" i="25"/>
  <c r="AA1" i="25"/>
  <c r="Z1" i="25"/>
  <c r="Y1" i="25"/>
  <c r="X1" i="25"/>
  <c r="W1" i="25"/>
  <c r="V1" i="25"/>
  <c r="U1" i="25"/>
  <c r="T1" i="25"/>
  <c r="S1" i="25"/>
  <c r="R1" i="25"/>
  <c r="Q1" i="25"/>
  <c r="P1" i="25"/>
  <c r="O1" i="25"/>
  <c r="N1" i="25"/>
  <c r="M1" i="25"/>
  <c r="L1" i="25"/>
  <c r="K1" i="25"/>
  <c r="J1" i="25"/>
  <c r="AC39" i="25" l="1"/>
  <c r="L3" i="25"/>
  <c r="P10" i="25"/>
  <c r="K15" i="25"/>
  <c r="R16" i="25"/>
  <c r="X26" i="25"/>
  <c r="L27" i="25"/>
  <c r="AA27" i="25"/>
  <c r="O30" i="25"/>
  <c r="V31" i="25"/>
  <c r="P45" i="25"/>
  <c r="P49" i="25"/>
  <c r="Q51" i="25"/>
  <c r="AC54" i="25"/>
  <c r="X55" i="25"/>
  <c r="S56" i="25"/>
  <c r="K57" i="25"/>
  <c r="AB59" i="25"/>
  <c r="X60" i="25"/>
  <c r="AA64" i="25"/>
  <c r="R65" i="25"/>
  <c r="P67" i="25"/>
  <c r="U76" i="25"/>
  <c r="V77" i="25"/>
  <c r="AA80" i="25"/>
  <c r="S81" i="25"/>
  <c r="L85" i="25"/>
  <c r="AB85" i="25"/>
  <c r="K86" i="25"/>
  <c r="Z86" i="25"/>
  <c r="J87" i="25"/>
  <c r="AA87" i="25"/>
  <c r="X88" i="25"/>
  <c r="B90" i="25"/>
  <c r="K94" i="25"/>
  <c r="S98" i="25"/>
  <c r="O85" i="25"/>
  <c r="AC85" i="25"/>
  <c r="AB55" i="25"/>
  <c r="AB77" i="25"/>
  <c r="W81" i="25"/>
  <c r="B85" i="25"/>
  <c r="P85" i="25"/>
  <c r="O86" i="25"/>
  <c r="AB86" i="25"/>
  <c r="Z98" i="25"/>
  <c r="V65" i="25"/>
  <c r="V49" i="25"/>
  <c r="X2" i="25"/>
  <c r="W45" i="25"/>
  <c r="M62" i="25"/>
  <c r="AA81" i="25"/>
  <c r="AA98" i="25"/>
  <c r="B27" i="25"/>
  <c r="P27" i="25"/>
  <c r="R27" i="25"/>
  <c r="O41" i="25"/>
  <c r="W49" i="25"/>
  <c r="M54" i="25"/>
  <c r="Z67" i="25"/>
  <c r="Q87" i="25"/>
  <c r="AB10" i="25"/>
  <c r="O31" i="25"/>
  <c r="AB31" i="25"/>
  <c r="P72" i="25"/>
  <c r="T85" i="25"/>
  <c r="B87" i="25"/>
  <c r="AC101" i="25"/>
  <c r="O27" i="25"/>
  <c r="AB27" i="25"/>
  <c r="W10" i="25"/>
  <c r="V45" i="25"/>
  <c r="AC56" i="25"/>
  <c r="AB65" i="25"/>
  <c r="O72" i="25"/>
  <c r="P22" i="25"/>
  <c r="T27" i="25"/>
  <c r="Z41" i="25"/>
  <c r="AA45" i="25"/>
  <c r="AA49" i="25"/>
  <c r="Q62" i="25"/>
  <c r="R87" i="25"/>
  <c r="R7" i="25"/>
  <c r="Z8" i="25"/>
  <c r="U13" i="25"/>
  <c r="X17" i="25"/>
  <c r="X18" i="25"/>
  <c r="Y21" i="25"/>
  <c r="W22" i="25"/>
  <c r="V27" i="25"/>
  <c r="B31" i="25"/>
  <c r="P31" i="25"/>
  <c r="T37" i="25"/>
  <c r="AB45" i="25"/>
  <c r="AB49" i="25"/>
  <c r="U50" i="25"/>
  <c r="J51" i="25"/>
  <c r="AB51" i="25"/>
  <c r="L53" i="25"/>
  <c r="AA53" i="25"/>
  <c r="R54" i="25"/>
  <c r="M55" i="25"/>
  <c r="W57" i="25"/>
  <c r="O60" i="25"/>
  <c r="O61" i="25"/>
  <c r="R62" i="25"/>
  <c r="K65" i="25"/>
  <c r="W68" i="25"/>
  <c r="U72" i="25"/>
  <c r="L81" i="25"/>
  <c r="Q83" i="25"/>
  <c r="V85" i="25"/>
  <c r="T86" i="25"/>
  <c r="U87" i="25"/>
  <c r="L88" i="25"/>
  <c r="M89" i="25"/>
  <c r="O90" i="25"/>
  <c r="AA94" i="25"/>
  <c r="AA54" i="25"/>
  <c r="AC55" i="25"/>
  <c r="W65" i="25"/>
  <c r="X10" i="25"/>
  <c r="O22" i="25"/>
  <c r="R85" i="25"/>
  <c r="B86" i="25"/>
  <c r="P86" i="25"/>
  <c r="Q54" i="25"/>
  <c r="V57" i="25"/>
  <c r="AB81" i="25"/>
  <c r="R86" i="25"/>
  <c r="J90" i="25"/>
  <c r="L10" i="25"/>
  <c r="AC21" i="25"/>
  <c r="X22" i="25"/>
  <c r="J27" i="25"/>
  <c r="W27" i="25"/>
  <c r="R31" i="25"/>
  <c r="K45" i="25"/>
  <c r="K49" i="25"/>
  <c r="Z50" i="25"/>
  <c r="L51" i="25"/>
  <c r="O53" i="25"/>
  <c r="AB53" i="25"/>
  <c r="W54" i="25"/>
  <c r="Q55" i="25"/>
  <c r="AA57" i="25"/>
  <c r="P60" i="25"/>
  <c r="AA61" i="25"/>
  <c r="Y62" i="25"/>
  <c r="J85" i="25"/>
  <c r="W85" i="25"/>
  <c r="V86" i="25"/>
  <c r="W87" i="25"/>
  <c r="T89" i="25"/>
  <c r="X90" i="25"/>
  <c r="V15" i="25"/>
  <c r="J15" i="25"/>
  <c r="W15" i="25"/>
  <c r="AB15" i="25"/>
  <c r="B15" i="25"/>
  <c r="P15" i="25"/>
  <c r="O15" i="25"/>
  <c r="R15" i="25"/>
  <c r="T15" i="25"/>
  <c r="H134" i="25"/>
  <c r="I134" i="25" s="1"/>
  <c r="F135" i="25"/>
  <c r="F143" i="25"/>
  <c r="F145" i="25"/>
  <c r="H146" i="25"/>
  <c r="I146" i="25" s="1"/>
  <c r="F147" i="25"/>
  <c r="G149" i="25"/>
  <c r="F153" i="25"/>
  <c r="G157" i="25"/>
  <c r="H158" i="25"/>
  <c r="I158" i="25" s="1"/>
  <c r="G160" i="25"/>
  <c r="F161" i="25"/>
  <c r="G164" i="25"/>
  <c r="G166" i="25"/>
  <c r="G168" i="25"/>
  <c r="G169" i="25"/>
  <c r="F172" i="25"/>
  <c r="G175" i="25"/>
  <c r="G176" i="25"/>
  <c r="G177" i="25"/>
  <c r="F178" i="25"/>
  <c r="G185" i="25"/>
  <c r="F186" i="25"/>
  <c r="G187" i="25"/>
  <c r="G193" i="25"/>
  <c r="G195" i="25"/>
  <c r="H198" i="25"/>
  <c r="I198" i="25" s="1"/>
  <c r="G180" i="25"/>
  <c r="G182" i="25"/>
  <c r="G183" i="25"/>
  <c r="G192" i="25"/>
  <c r="F139" i="25"/>
  <c r="G196" i="25"/>
  <c r="H142" i="25"/>
  <c r="I142" i="25" s="1"/>
  <c r="G184" i="25"/>
  <c r="F190" i="25"/>
  <c r="G191" i="25"/>
  <c r="G144" i="25"/>
  <c r="F188" i="25"/>
  <c r="G140" i="25"/>
  <c r="G148" i="25"/>
  <c r="F194" i="25"/>
  <c r="F197" i="25"/>
  <c r="H162" i="25"/>
  <c r="I162" i="25" s="1"/>
  <c r="H141" i="25"/>
  <c r="I141" i="25" s="1"/>
  <c r="G136" i="25"/>
  <c r="H138" i="25"/>
  <c r="I138" i="25" s="1"/>
  <c r="H155" i="25"/>
  <c r="I155" i="25" s="1"/>
  <c r="G167" i="25"/>
  <c r="G171" i="25"/>
  <c r="F137" i="25"/>
  <c r="F151" i="25"/>
  <c r="F150" i="25"/>
  <c r="G179" i="25"/>
  <c r="G199" i="25"/>
  <c r="F193" i="25"/>
  <c r="H102" i="25"/>
  <c r="I102" i="25" s="1"/>
  <c r="F103" i="25"/>
  <c r="F104" i="25"/>
  <c r="F105" i="25"/>
  <c r="H107" i="25"/>
  <c r="I107" i="25" s="1"/>
  <c r="H109" i="25"/>
  <c r="I109" i="25" s="1"/>
  <c r="H110" i="25"/>
  <c r="I110" i="25" s="1"/>
  <c r="F111" i="25"/>
  <c r="H112" i="25"/>
  <c r="I112" i="25" s="1"/>
  <c r="H113" i="25"/>
  <c r="I113" i="25" s="1"/>
  <c r="H114" i="25"/>
  <c r="I114" i="25" s="1"/>
  <c r="H115" i="25"/>
  <c r="I115" i="25" s="1"/>
  <c r="H116" i="25"/>
  <c r="I116" i="25" s="1"/>
  <c r="F117" i="25"/>
  <c r="G118" i="25"/>
  <c r="F119" i="25"/>
  <c r="G120" i="25"/>
  <c r="F121" i="25"/>
  <c r="H122" i="25"/>
  <c r="I122" i="25" s="1"/>
  <c r="G124" i="25"/>
  <c r="H125" i="25"/>
  <c r="I125" i="25" s="1"/>
  <c r="F126" i="25"/>
  <c r="F127" i="25"/>
  <c r="G128" i="25"/>
  <c r="F129" i="25"/>
  <c r="F131" i="25"/>
  <c r="G132" i="25"/>
  <c r="G133" i="25"/>
  <c r="F123" i="25"/>
  <c r="F174" i="25"/>
  <c r="F125" i="25"/>
  <c r="F198" i="25"/>
  <c r="F170" i="25"/>
  <c r="F132" i="25"/>
  <c r="F164" i="25"/>
  <c r="G139" i="25"/>
  <c r="F179" i="25"/>
  <c r="G146" i="25"/>
  <c r="F182" i="25"/>
  <c r="N37" i="25"/>
  <c r="X37" i="25"/>
  <c r="R37" i="25"/>
  <c r="AB37" i="25"/>
  <c r="B37" i="25"/>
  <c r="J37" i="25"/>
  <c r="Y36" i="25"/>
  <c r="AC36" i="25"/>
  <c r="S36" i="25"/>
  <c r="O36" i="25"/>
  <c r="Q36" i="25"/>
  <c r="N23" i="25"/>
  <c r="S23" i="25"/>
  <c r="X23" i="25"/>
  <c r="AA35" i="25"/>
  <c r="Z35" i="25"/>
  <c r="T35" i="25"/>
  <c r="O35" i="25"/>
  <c r="J35" i="25"/>
  <c r="B35" i="25"/>
  <c r="K35" i="25"/>
  <c r="R35" i="25"/>
  <c r="X35" i="25"/>
  <c r="Z79" i="25"/>
  <c r="N79" i="25"/>
  <c r="P79" i="25"/>
  <c r="J79" i="25"/>
  <c r="B79" i="25"/>
  <c r="Y91" i="25"/>
  <c r="AC91" i="25"/>
  <c r="S91" i="25"/>
  <c r="N91" i="25"/>
  <c r="K34" i="25"/>
  <c r="U79" i="25"/>
  <c r="F155" i="25"/>
  <c r="F109" i="25"/>
  <c r="H127" i="25"/>
  <c r="I127" i="25" s="1"/>
  <c r="F134" i="25"/>
  <c r="F157" i="25"/>
  <c r="N3" i="25"/>
  <c r="S3" i="25"/>
  <c r="X3" i="25"/>
  <c r="R8" i="25"/>
  <c r="AC8" i="25"/>
  <c r="K14" i="25"/>
  <c r="S14" i="25"/>
  <c r="AA14" i="25"/>
  <c r="M17" i="25"/>
  <c r="AC17" i="25"/>
  <c r="J19" i="25"/>
  <c r="T19" i="25"/>
  <c r="B20" i="25"/>
  <c r="J20" i="25"/>
  <c r="Z20" i="25"/>
  <c r="B23" i="25"/>
  <c r="J23" i="25"/>
  <c r="O23" i="25"/>
  <c r="T23" i="25"/>
  <c r="Z23" i="25"/>
  <c r="B24" i="25"/>
  <c r="J24" i="25"/>
  <c r="U24" i="25"/>
  <c r="S41" i="25"/>
  <c r="P48" i="25"/>
  <c r="S61" i="25"/>
  <c r="AC69" i="25"/>
  <c r="Z69" i="25"/>
  <c r="T69" i="25"/>
  <c r="O69" i="25"/>
  <c r="J69" i="25"/>
  <c r="B69" i="25"/>
  <c r="W69" i="25"/>
  <c r="P69" i="25"/>
  <c r="AB69" i="25"/>
  <c r="V69" i="25"/>
  <c r="N69" i="25"/>
  <c r="K69" i="25"/>
  <c r="X69" i="25"/>
  <c r="AC73" i="25"/>
  <c r="AB73" i="25"/>
  <c r="W73" i="25"/>
  <c r="R73" i="25"/>
  <c r="L73" i="25"/>
  <c r="Z73" i="25"/>
  <c r="S73" i="25"/>
  <c r="K73" i="25"/>
  <c r="X73" i="25"/>
  <c r="P73" i="25"/>
  <c r="J73" i="25"/>
  <c r="B73" i="25"/>
  <c r="AA73" i="25"/>
  <c r="Y79" i="25"/>
  <c r="G121" i="25"/>
  <c r="H136" i="25"/>
  <c r="I136" i="25" s="1"/>
  <c r="H143" i="25"/>
  <c r="I143" i="25" s="1"/>
  <c r="G172" i="25"/>
  <c r="J3" i="25"/>
  <c r="O3" i="25"/>
  <c r="T3" i="25"/>
  <c r="Z3" i="25"/>
  <c r="J7" i="25"/>
  <c r="Z7" i="25"/>
  <c r="B11" i="25"/>
  <c r="J11" i="25"/>
  <c r="O11" i="25"/>
  <c r="T11" i="25"/>
  <c r="Z11" i="25"/>
  <c r="Y12" i="25"/>
  <c r="L14" i="25"/>
  <c r="T14" i="25"/>
  <c r="AB14" i="25"/>
  <c r="P17" i="25"/>
  <c r="K18" i="25"/>
  <c r="S18" i="25"/>
  <c r="AA18" i="25"/>
  <c r="K19" i="25"/>
  <c r="P19" i="25"/>
  <c r="V19" i="25"/>
  <c r="AA19" i="25"/>
  <c r="M20" i="25"/>
  <c r="AC20" i="25"/>
  <c r="K22" i="25"/>
  <c r="S22" i="25"/>
  <c r="AA22" i="25"/>
  <c r="K23" i="25"/>
  <c r="P23" i="25"/>
  <c r="V23" i="25"/>
  <c r="AA23" i="25"/>
  <c r="M24" i="25"/>
  <c r="V24" i="25"/>
  <c r="L26" i="25"/>
  <c r="T26" i="25"/>
  <c r="AB26" i="25"/>
  <c r="K30" i="25"/>
  <c r="S30" i="25"/>
  <c r="AA30" i="25"/>
  <c r="O34" i="25"/>
  <c r="N35" i="25"/>
  <c r="V35" i="25"/>
  <c r="AC35" i="25"/>
  <c r="AA38" i="25"/>
  <c r="Q38" i="25"/>
  <c r="W38" i="25"/>
  <c r="M38" i="25"/>
  <c r="K38" i="25"/>
  <c r="AB39" i="25"/>
  <c r="Q39" i="25"/>
  <c r="X39" i="25"/>
  <c r="M39" i="25"/>
  <c r="L39" i="25"/>
  <c r="AC40" i="25"/>
  <c r="S40" i="25"/>
  <c r="Y40" i="25"/>
  <c r="O40" i="25"/>
  <c r="M40" i="25"/>
  <c r="B41" i="25"/>
  <c r="J41" i="25"/>
  <c r="AC43" i="25"/>
  <c r="Y43" i="25"/>
  <c r="T43" i="25"/>
  <c r="N43" i="25"/>
  <c r="AA48" i="25"/>
  <c r="B61" i="25"/>
  <c r="J61" i="25"/>
  <c r="L69" i="25"/>
  <c r="AA69" i="25"/>
  <c r="O73" i="25"/>
  <c r="AC74" i="25"/>
  <c r="S74" i="25"/>
  <c r="R74" i="25"/>
  <c r="Y78" i="25"/>
  <c r="J78" i="25"/>
  <c r="B78" i="25"/>
  <c r="U78" i="25"/>
  <c r="O78" i="25"/>
  <c r="N78" i="25"/>
  <c r="X84" i="25"/>
  <c r="Q84" i="25"/>
  <c r="Y84" i="25"/>
  <c r="O84" i="25"/>
  <c r="W84" i="25"/>
  <c r="M84" i="25"/>
  <c r="L84" i="25"/>
  <c r="AC84" i="25"/>
  <c r="R91" i="25"/>
  <c r="Y101" i="25"/>
  <c r="X101" i="25"/>
  <c r="M101" i="25"/>
  <c r="W101" i="25"/>
  <c r="S101" i="25"/>
  <c r="L101" i="25"/>
  <c r="N19" i="25"/>
  <c r="S19" i="25"/>
  <c r="X19" i="25"/>
  <c r="U20" i="25"/>
  <c r="R24" i="25"/>
  <c r="AC24" i="25"/>
  <c r="Z34" i="25"/>
  <c r="X34" i="25"/>
  <c r="P34" i="25"/>
  <c r="T34" i="25"/>
  <c r="AC100" i="25"/>
  <c r="V100" i="25"/>
  <c r="L100" i="25"/>
  <c r="AB100" i="25"/>
  <c r="P100" i="25"/>
  <c r="Z100" i="25"/>
  <c r="J100" i="25"/>
  <c r="B100" i="25"/>
  <c r="Q100" i="25"/>
  <c r="H108" i="25"/>
  <c r="I108" i="25" s="1"/>
  <c r="H130" i="25"/>
  <c r="I130" i="25" s="1"/>
  <c r="H120" i="25"/>
  <c r="I120" i="25" s="1"/>
  <c r="F141" i="25"/>
  <c r="F148" i="25"/>
  <c r="F168" i="25"/>
  <c r="N7" i="25"/>
  <c r="S7" i="25"/>
  <c r="X7" i="25"/>
  <c r="N11" i="25"/>
  <c r="S11" i="25"/>
  <c r="X11" i="25"/>
  <c r="B19" i="25"/>
  <c r="O19" i="25"/>
  <c r="Z19" i="25"/>
  <c r="K26" i="25"/>
  <c r="S26" i="25"/>
  <c r="AA26" i="25"/>
  <c r="L34" i="25"/>
  <c r="W34" i="25"/>
  <c r="L35" i="25"/>
  <c r="S35" i="25"/>
  <c r="AB35" i="25"/>
  <c r="AC41" i="25"/>
  <c r="AB41" i="25"/>
  <c r="W41" i="25"/>
  <c r="R41" i="25"/>
  <c r="L41" i="25"/>
  <c r="AA41" i="25"/>
  <c r="V41" i="25"/>
  <c r="P41" i="25"/>
  <c r="K41" i="25"/>
  <c r="W61" i="25"/>
  <c r="R61" i="25"/>
  <c r="L61" i="25"/>
  <c r="AC61" i="25"/>
  <c r="V61" i="25"/>
  <c r="P61" i="25"/>
  <c r="K61" i="25"/>
  <c r="N73" i="25"/>
  <c r="H111" i="25"/>
  <c r="I111" i="25" s="1"/>
  <c r="H129" i="25"/>
  <c r="I129" i="25" s="1"/>
  <c r="H160" i="25"/>
  <c r="I160" i="25" s="1"/>
  <c r="G186" i="25"/>
  <c r="B3" i="25"/>
  <c r="B7" i="25"/>
  <c r="O7" i="25"/>
  <c r="T7" i="25"/>
  <c r="B8" i="25"/>
  <c r="J8" i="25"/>
  <c r="U8" i="25"/>
  <c r="F114" i="25"/>
  <c r="G123" i="25"/>
  <c r="G130" i="25"/>
  <c r="G137" i="25"/>
  <c r="H145" i="25"/>
  <c r="I145" i="25" s="1"/>
  <c r="H153" i="25"/>
  <c r="I153" i="25" s="1"/>
  <c r="F162" i="25"/>
  <c r="F175" i="25"/>
  <c r="G190" i="25"/>
  <c r="K3" i="25"/>
  <c r="P3" i="25"/>
  <c r="V3" i="25"/>
  <c r="AA3" i="25"/>
  <c r="K7" i="25"/>
  <c r="P7" i="25"/>
  <c r="V7" i="25"/>
  <c r="AA7" i="25"/>
  <c r="M8" i="25"/>
  <c r="K10" i="25"/>
  <c r="S10" i="25"/>
  <c r="AA10" i="25"/>
  <c r="K11" i="25"/>
  <c r="P11" i="25"/>
  <c r="V11" i="25"/>
  <c r="AA11" i="25"/>
  <c r="O14" i="25"/>
  <c r="W14" i="25"/>
  <c r="N15" i="25"/>
  <c r="S15" i="25"/>
  <c r="X15" i="25"/>
  <c r="U17" i="25"/>
  <c r="L18" i="25"/>
  <c r="T18" i="25"/>
  <c r="AB18" i="25"/>
  <c r="L19" i="25"/>
  <c r="R19" i="25"/>
  <c r="W19" i="25"/>
  <c r="AB19" i="25"/>
  <c r="R20" i="25"/>
  <c r="M21" i="25"/>
  <c r="L22" i="25"/>
  <c r="T22" i="25"/>
  <c r="AB22" i="25"/>
  <c r="L23" i="25"/>
  <c r="R23" i="25"/>
  <c r="W23" i="25"/>
  <c r="AB23" i="25"/>
  <c r="N24" i="25"/>
  <c r="O26" i="25"/>
  <c r="W26" i="25"/>
  <c r="N27" i="25"/>
  <c r="S27" i="25"/>
  <c r="X27" i="25"/>
  <c r="M29" i="25"/>
  <c r="L30" i="25"/>
  <c r="T30" i="25"/>
  <c r="AB30" i="25"/>
  <c r="S34" i="25"/>
  <c r="AB34" i="25"/>
  <c r="P35" i="25"/>
  <c r="W35" i="25"/>
  <c r="AB36" i="25"/>
  <c r="T36" i="25"/>
  <c r="M36" i="25"/>
  <c r="L36" i="25"/>
  <c r="W36" i="25"/>
  <c r="AC37" i="25"/>
  <c r="AA37" i="25"/>
  <c r="V37" i="25"/>
  <c r="P37" i="25"/>
  <c r="K37" i="25"/>
  <c r="Z37" i="25"/>
  <c r="O37" i="25"/>
  <c r="W37" i="25"/>
  <c r="R38" i="25"/>
  <c r="R39" i="25"/>
  <c r="T40" i="25"/>
  <c r="N41" i="25"/>
  <c r="X41" i="25"/>
  <c r="P44" i="25"/>
  <c r="X52" i="25"/>
  <c r="Q52" i="25"/>
  <c r="AC52" i="25"/>
  <c r="W52" i="25"/>
  <c r="O52" i="25"/>
  <c r="L52" i="25"/>
  <c r="Y52" i="25"/>
  <c r="N61" i="25"/>
  <c r="Y61" i="25"/>
  <c r="Z66" i="25"/>
  <c r="R66" i="25"/>
  <c r="K66" i="25"/>
  <c r="V66" i="25"/>
  <c r="M66" i="25"/>
  <c r="AC66" i="25"/>
  <c r="U66" i="25"/>
  <c r="J66" i="25"/>
  <c r="B66" i="25"/>
  <c r="O66" i="25"/>
  <c r="R69" i="25"/>
  <c r="AB71" i="25"/>
  <c r="T71" i="25"/>
  <c r="M71" i="25"/>
  <c r="T73" i="25"/>
  <c r="Z78" i="25"/>
  <c r="S84" i="25"/>
  <c r="AC89" i="25"/>
  <c r="W89" i="25"/>
  <c r="O89" i="25"/>
  <c r="AB89" i="25"/>
  <c r="S89" i="25"/>
  <c r="Y89" i="25"/>
  <c r="Q89" i="25"/>
  <c r="L89" i="25"/>
  <c r="AC90" i="25"/>
  <c r="AB90" i="25"/>
  <c r="W90" i="25"/>
  <c r="R90" i="25"/>
  <c r="L90" i="25"/>
  <c r="AA90" i="25"/>
  <c r="T90" i="25"/>
  <c r="N90" i="25"/>
  <c r="Z90" i="25"/>
  <c r="S90" i="25"/>
  <c r="K90" i="25"/>
  <c r="V90" i="25"/>
  <c r="R92" i="25"/>
  <c r="Q101" i="25"/>
  <c r="N45" i="25"/>
  <c r="S45" i="25"/>
  <c r="X45" i="25"/>
  <c r="S46" i="25"/>
  <c r="N49" i="25"/>
  <c r="S49" i="25"/>
  <c r="X49" i="25"/>
  <c r="O50" i="25"/>
  <c r="V50" i="25"/>
  <c r="AC50" i="25"/>
  <c r="N57" i="25"/>
  <c r="S57" i="25"/>
  <c r="X57" i="25"/>
  <c r="N58" i="25"/>
  <c r="K60" i="25"/>
  <c r="S60" i="25"/>
  <c r="AA60" i="25"/>
  <c r="L64" i="25"/>
  <c r="AC65" i="25"/>
  <c r="AA65" i="25"/>
  <c r="N65" i="25"/>
  <c r="S65" i="25"/>
  <c r="X65" i="25"/>
  <c r="AC77" i="25"/>
  <c r="Z77" i="25"/>
  <c r="T77" i="25"/>
  <c r="O77" i="25"/>
  <c r="J77" i="25"/>
  <c r="B77" i="25"/>
  <c r="K77" i="25"/>
  <c r="R77" i="25"/>
  <c r="X77" i="25"/>
  <c r="L80" i="25"/>
  <c r="AB80" i="25"/>
  <c r="W82" i="25"/>
  <c r="Q82" i="25"/>
  <c r="J82" i="25"/>
  <c r="B82" i="25"/>
  <c r="K82" i="25"/>
  <c r="U82" i="25"/>
  <c r="AC82" i="25"/>
  <c r="AB88" i="25"/>
  <c r="U88" i="25"/>
  <c r="M88" i="25"/>
  <c r="Q88" i="25"/>
  <c r="Z88" i="25"/>
  <c r="AC94" i="25"/>
  <c r="AB94" i="25"/>
  <c r="W94" i="25"/>
  <c r="R94" i="25"/>
  <c r="L94" i="25"/>
  <c r="O94" i="25"/>
  <c r="V94" i="25"/>
  <c r="AC98" i="25"/>
  <c r="AB98" i="25"/>
  <c r="W98" i="25"/>
  <c r="R98" i="25"/>
  <c r="L98" i="25"/>
  <c r="O98" i="25"/>
  <c r="V98" i="25"/>
  <c r="AC99" i="25"/>
  <c r="Z99" i="25"/>
  <c r="O99" i="25"/>
  <c r="U99" i="25"/>
  <c r="N31" i="25"/>
  <c r="S31" i="25"/>
  <c r="X31" i="25"/>
  <c r="M33" i="25"/>
  <c r="AC33" i="25"/>
  <c r="B45" i="25"/>
  <c r="J45" i="25"/>
  <c r="O45" i="25"/>
  <c r="T45" i="25"/>
  <c r="Z45" i="25"/>
  <c r="B49" i="25"/>
  <c r="J49" i="25"/>
  <c r="O49" i="25"/>
  <c r="T49" i="25"/>
  <c r="Z49" i="25"/>
  <c r="B50" i="25"/>
  <c r="J50" i="25"/>
  <c r="Q50" i="25"/>
  <c r="P51" i="25"/>
  <c r="V51" i="25"/>
  <c r="N53" i="25"/>
  <c r="S53" i="25"/>
  <c r="X53" i="25"/>
  <c r="K54" i="25"/>
  <c r="L55" i="25"/>
  <c r="M56" i="25"/>
  <c r="B57" i="25"/>
  <c r="J57" i="25"/>
  <c r="O57" i="25"/>
  <c r="T57" i="25"/>
  <c r="Z57" i="25"/>
  <c r="L60" i="25"/>
  <c r="T60" i="25"/>
  <c r="AB60" i="25"/>
  <c r="L62" i="25"/>
  <c r="B65" i="25"/>
  <c r="J65" i="25"/>
  <c r="O65" i="25"/>
  <c r="T65" i="25"/>
  <c r="Z65" i="25"/>
  <c r="X67" i="25"/>
  <c r="Q67" i="25"/>
  <c r="J67" i="25"/>
  <c r="B67" i="25"/>
  <c r="L67" i="25"/>
  <c r="U67" i="25"/>
  <c r="AC67" i="25"/>
  <c r="R70" i="25"/>
  <c r="AC72" i="25"/>
  <c r="T72" i="25"/>
  <c r="M72" i="25"/>
  <c r="X72" i="25"/>
  <c r="L77" i="25"/>
  <c r="S77" i="25"/>
  <c r="AA77" i="25"/>
  <c r="P80" i="25"/>
  <c r="AC81" i="25"/>
  <c r="Z81" i="25"/>
  <c r="T81" i="25"/>
  <c r="O81" i="25"/>
  <c r="J81" i="25"/>
  <c r="B81" i="25"/>
  <c r="K81" i="25"/>
  <c r="R81" i="25"/>
  <c r="X81" i="25"/>
  <c r="M82" i="25"/>
  <c r="V82" i="25"/>
  <c r="B88" i="25"/>
  <c r="J88" i="25"/>
  <c r="R88" i="25"/>
  <c r="AC88" i="25"/>
  <c r="B94" i="25"/>
  <c r="J94" i="25"/>
  <c r="P94" i="25"/>
  <c r="X94" i="25"/>
  <c r="B98" i="25"/>
  <c r="J98" i="25"/>
  <c r="P98" i="25"/>
  <c r="X98" i="25"/>
  <c r="B99" i="25"/>
  <c r="J99" i="25"/>
  <c r="V99" i="25"/>
  <c r="L68" i="25"/>
  <c r="S68" i="25"/>
  <c r="P83" i="25"/>
  <c r="V83" i="25"/>
  <c r="N85" i="25"/>
  <c r="S85" i="25"/>
  <c r="X85" i="25"/>
  <c r="N86" i="25"/>
  <c r="S86" i="25"/>
  <c r="X86" i="25"/>
  <c r="O87" i="25"/>
  <c r="V87" i="25"/>
  <c r="O4" i="25"/>
  <c r="P5" i="25"/>
  <c r="X5" i="25"/>
  <c r="Z6" i="25"/>
  <c r="V6" i="25"/>
  <c r="R6" i="25"/>
  <c r="N6" i="25"/>
  <c r="J6" i="25"/>
  <c r="B6" i="25"/>
  <c r="AC6" i="25"/>
  <c r="Y6" i="25"/>
  <c r="U6" i="25"/>
  <c r="Q6" i="25"/>
  <c r="M6" i="25"/>
  <c r="W6" i="25"/>
  <c r="O6" i="25"/>
  <c r="K6" i="25"/>
  <c r="T6" i="25"/>
  <c r="AA25" i="25"/>
  <c r="W25" i="25"/>
  <c r="S25" i="25"/>
  <c r="O25" i="25"/>
  <c r="K25" i="25"/>
  <c r="Z25" i="25"/>
  <c r="V25" i="25"/>
  <c r="R25" i="25"/>
  <c r="N25" i="25"/>
  <c r="J25" i="25"/>
  <c r="B25" i="25"/>
  <c r="Y25" i="25"/>
  <c r="Q25" i="25"/>
  <c r="X25" i="25"/>
  <c r="P25" i="25"/>
  <c r="AC25" i="25"/>
  <c r="U25" i="25"/>
  <c r="M25" i="25"/>
  <c r="AA96" i="25"/>
  <c r="W96" i="25"/>
  <c r="S96" i="25"/>
  <c r="O96" i="25"/>
  <c r="K96" i="25"/>
  <c r="AC96" i="25"/>
  <c r="X96" i="25"/>
  <c r="R96" i="25"/>
  <c r="M96" i="25"/>
  <c r="AB96" i="25"/>
  <c r="V96" i="25"/>
  <c r="Q96" i="25"/>
  <c r="L96" i="25"/>
  <c r="Z96" i="25"/>
  <c r="P96" i="25"/>
  <c r="Y96" i="25"/>
  <c r="N96" i="25"/>
  <c r="U96" i="25"/>
  <c r="T96" i="25"/>
  <c r="J96" i="25"/>
  <c r="B96" i="25"/>
  <c r="H150" i="25"/>
  <c r="I150" i="25" s="1"/>
  <c r="G150" i="25"/>
  <c r="G156" i="25"/>
  <c r="H156" i="25"/>
  <c r="I156" i="25" s="1"/>
  <c r="G165" i="25"/>
  <c r="F165" i="25"/>
  <c r="H196" i="25"/>
  <c r="I196" i="25" s="1"/>
  <c r="F196" i="25"/>
  <c r="G155" i="25"/>
  <c r="Z2" i="25"/>
  <c r="V2" i="25"/>
  <c r="R2" i="25"/>
  <c r="N2" i="25"/>
  <c r="J2" i="25"/>
  <c r="B2" i="25"/>
  <c r="AB2" i="25"/>
  <c r="W2" i="25"/>
  <c r="Q2" i="25"/>
  <c r="L2" i="25"/>
  <c r="K2" i="25"/>
  <c r="S2" i="25"/>
  <c r="Y2" i="25"/>
  <c r="B4" i="25"/>
  <c r="Y4" i="25"/>
  <c r="AA9" i="25"/>
  <c r="W9" i="25"/>
  <c r="S9" i="25"/>
  <c r="O9" i="25"/>
  <c r="K9" i="25"/>
  <c r="Z9" i="25"/>
  <c r="V9" i="25"/>
  <c r="R9" i="25"/>
  <c r="N9" i="25"/>
  <c r="J9" i="25"/>
  <c r="B9" i="25"/>
  <c r="AC9" i="25"/>
  <c r="U9" i="25"/>
  <c r="M9" i="25"/>
  <c r="L9" i="25"/>
  <c r="X9" i="25"/>
  <c r="T25" i="25"/>
  <c r="AB28" i="25"/>
  <c r="X28" i="25"/>
  <c r="T28" i="25"/>
  <c r="P28" i="25"/>
  <c r="L28" i="25"/>
  <c r="AA28" i="25"/>
  <c r="W28" i="25"/>
  <c r="S28" i="25"/>
  <c r="O28" i="25"/>
  <c r="K28" i="25"/>
  <c r="V28" i="25"/>
  <c r="N28" i="25"/>
  <c r="AC28" i="25"/>
  <c r="U28" i="25"/>
  <c r="M28" i="25"/>
  <c r="Z28" i="25"/>
  <c r="R28" i="25"/>
  <c r="J28" i="25"/>
  <c r="B28" i="25"/>
  <c r="Q28" i="25"/>
  <c r="AB42" i="25"/>
  <c r="X42" i="25"/>
  <c r="T42" i="25"/>
  <c r="P42" i="25"/>
  <c r="L42" i="25"/>
  <c r="AA42" i="25"/>
  <c r="V42" i="25"/>
  <c r="Q42" i="25"/>
  <c r="K42" i="25"/>
  <c r="Z42" i="25"/>
  <c r="U42" i="25"/>
  <c r="O42" i="25"/>
  <c r="J42" i="25"/>
  <c r="B42" i="25"/>
  <c r="S42" i="25"/>
  <c r="AC42" i="25"/>
  <c r="R42" i="25"/>
  <c r="Y42" i="25"/>
  <c r="N42" i="25"/>
  <c r="M42" i="25"/>
  <c r="AA5" i="25"/>
  <c r="W5" i="25"/>
  <c r="S5" i="25"/>
  <c r="O5" i="25"/>
  <c r="K5" i="25"/>
  <c r="AB5" i="25"/>
  <c r="V5" i="25"/>
  <c r="Q5" i="25"/>
  <c r="L5" i="25"/>
  <c r="G152" i="25"/>
  <c r="F152" i="25"/>
  <c r="F159" i="25"/>
  <c r="G159" i="25"/>
  <c r="F163" i="25"/>
  <c r="H163" i="25"/>
  <c r="I163" i="25" s="1"/>
  <c r="G173" i="25"/>
  <c r="F173" i="25"/>
  <c r="G181" i="25"/>
  <c r="F181" i="25"/>
  <c r="G200" i="25"/>
  <c r="F200" i="25"/>
  <c r="F115" i="25"/>
  <c r="F120" i="25"/>
  <c r="H124" i="25"/>
  <c r="I124" i="25" s="1"/>
  <c r="G127" i="25"/>
  <c r="H131" i="25"/>
  <c r="I131" i="25" s="1"/>
  <c r="H133" i="25"/>
  <c r="I133" i="25" s="1"/>
  <c r="F136" i="25"/>
  <c r="H140" i="25"/>
  <c r="I140" i="25" s="1"/>
  <c r="G143" i="25"/>
  <c r="H147" i="25"/>
  <c r="I147" i="25" s="1"/>
  <c r="H151" i="25"/>
  <c r="I151" i="25" s="1"/>
  <c r="F158" i="25"/>
  <c r="G162" i="25"/>
  <c r="F169" i="25"/>
  <c r="F176" i="25"/>
  <c r="F183" i="25"/>
  <c r="G197" i="25"/>
  <c r="L6" i="25"/>
  <c r="F110" i="25"/>
  <c r="F113" i="25"/>
  <c r="H118" i="25"/>
  <c r="I118" i="25" s="1"/>
  <c r="H121" i="25"/>
  <c r="I121" i="25" s="1"/>
  <c r="G122" i="25"/>
  <c r="F124" i="25"/>
  <c r="H128" i="25"/>
  <c r="I128" i="25" s="1"/>
  <c r="G129" i="25"/>
  <c r="G131" i="25"/>
  <c r="F133" i="25"/>
  <c r="H135" i="25"/>
  <c r="I135" i="25" s="1"/>
  <c r="H137" i="25"/>
  <c r="I137" i="25" s="1"/>
  <c r="G138" i="25"/>
  <c r="F140" i="25"/>
  <c r="F142" i="25"/>
  <c r="H144" i="25"/>
  <c r="I144" i="25" s="1"/>
  <c r="G145" i="25"/>
  <c r="G147" i="25"/>
  <c r="F149" i="25"/>
  <c r="G151" i="25"/>
  <c r="G153" i="25"/>
  <c r="F156" i="25"/>
  <c r="G158" i="25"/>
  <c r="H161" i="25"/>
  <c r="I161" i="25" s="1"/>
  <c r="G163" i="25"/>
  <c r="F166" i="25"/>
  <c r="G170" i="25"/>
  <c r="G174" i="25"/>
  <c r="F177" i="25"/>
  <c r="F180" i="25"/>
  <c r="F184" i="25"/>
  <c r="G188" i="25"/>
  <c r="F191" i="25"/>
  <c r="H195" i="25"/>
  <c r="I195" i="25" s="1"/>
  <c r="H197" i="25"/>
  <c r="I197" i="25" s="1"/>
  <c r="F199" i="25"/>
  <c r="M2" i="25"/>
  <c r="T2" i="25"/>
  <c r="AA2" i="25"/>
  <c r="M4" i="25"/>
  <c r="S4" i="25"/>
  <c r="M5" i="25"/>
  <c r="T5" i="25"/>
  <c r="Z5" i="25"/>
  <c r="P6" i="25"/>
  <c r="AA6" i="25"/>
  <c r="P9" i="25"/>
  <c r="Y9" i="25"/>
  <c r="AB12" i="25"/>
  <c r="X12" i="25"/>
  <c r="T12" i="25"/>
  <c r="P12" i="25"/>
  <c r="L12" i="25"/>
  <c r="AA12" i="25"/>
  <c r="S12" i="25"/>
  <c r="K12" i="25"/>
  <c r="W12" i="25"/>
  <c r="O12" i="25"/>
  <c r="AC12" i="25"/>
  <c r="U12" i="25"/>
  <c r="M12" i="25"/>
  <c r="Z12" i="25"/>
  <c r="R12" i="25"/>
  <c r="J12" i="25"/>
  <c r="B12" i="25"/>
  <c r="N12" i="25"/>
  <c r="AA13" i="25"/>
  <c r="W13" i="25"/>
  <c r="S13" i="25"/>
  <c r="O13" i="25"/>
  <c r="K13" i="25"/>
  <c r="J13" i="25"/>
  <c r="Z13" i="25"/>
  <c r="V13" i="25"/>
  <c r="R13" i="25"/>
  <c r="N13" i="25"/>
  <c r="B13" i="25"/>
  <c r="Y13" i="25"/>
  <c r="Q13" i="25"/>
  <c r="X13" i="25"/>
  <c r="P13" i="25"/>
  <c r="L13" i="25"/>
  <c r="AB13" i="25"/>
  <c r="AB16" i="25"/>
  <c r="X16" i="25"/>
  <c r="T16" i="25"/>
  <c r="P16" i="25"/>
  <c r="L16" i="25"/>
  <c r="W16" i="25"/>
  <c r="O16" i="25"/>
  <c r="AA16" i="25"/>
  <c r="S16" i="25"/>
  <c r="K16" i="25"/>
  <c r="V16" i="25"/>
  <c r="N16" i="25"/>
  <c r="AC16" i="25"/>
  <c r="U16" i="25"/>
  <c r="M16" i="25"/>
  <c r="Y16" i="25"/>
  <c r="AB25" i="25"/>
  <c r="Y28" i="25"/>
  <c r="AA47" i="25"/>
  <c r="W47" i="25"/>
  <c r="S47" i="25"/>
  <c r="O47" i="25"/>
  <c r="K47" i="25"/>
  <c r="AC47" i="25"/>
  <c r="X47" i="25"/>
  <c r="R47" i="25"/>
  <c r="M47" i="25"/>
  <c r="AB47" i="25"/>
  <c r="V47" i="25"/>
  <c r="Q47" i="25"/>
  <c r="L47" i="25"/>
  <c r="Z47" i="25"/>
  <c r="U47" i="25"/>
  <c r="P47" i="25"/>
  <c r="J47" i="25"/>
  <c r="B47" i="25"/>
  <c r="Y47" i="25"/>
  <c r="T47" i="25"/>
  <c r="N47" i="25"/>
  <c r="AB4" i="25"/>
  <c r="X4" i="25"/>
  <c r="T4" i="25"/>
  <c r="P4" i="25"/>
  <c r="L4" i="25"/>
  <c r="AA4" i="25"/>
  <c r="V4" i="25"/>
  <c r="Q4" i="25"/>
  <c r="K4" i="25"/>
  <c r="W4" i="25"/>
  <c r="L25" i="25"/>
  <c r="H126" i="25"/>
  <c r="I126" i="25" s="1"/>
  <c r="H154" i="25"/>
  <c r="I154" i="25" s="1"/>
  <c r="F154" i="25"/>
  <c r="G189" i="25"/>
  <c r="F189" i="25"/>
  <c r="F107" i="25"/>
  <c r="F112" i="25"/>
  <c r="F122" i="25"/>
  <c r="G125" i="25"/>
  <c r="G134" i="25"/>
  <c r="F138" i="25"/>
  <c r="G141" i="25"/>
  <c r="H149" i="25"/>
  <c r="I149" i="25" s="1"/>
  <c r="F160" i="25"/>
  <c r="F187" i="25"/>
  <c r="G194" i="25"/>
  <c r="H199" i="25"/>
  <c r="I199" i="25" s="1"/>
  <c r="J4" i="25"/>
  <c r="R4" i="25"/>
  <c r="B5" i="25"/>
  <c r="J5" i="25"/>
  <c r="Y5" i="25"/>
  <c r="X6" i="25"/>
  <c r="F108" i="25"/>
  <c r="G116" i="25"/>
  <c r="G119" i="25"/>
  <c r="H123" i="25"/>
  <c r="I123" i="25" s="1"/>
  <c r="G126" i="25"/>
  <c r="F128" i="25"/>
  <c r="F130" i="25"/>
  <c r="H132" i="25"/>
  <c r="I132" i="25" s="1"/>
  <c r="G135" i="25"/>
  <c r="H139" i="25"/>
  <c r="I139" i="25" s="1"/>
  <c r="G142" i="25"/>
  <c r="F144" i="25"/>
  <c r="F146" i="25"/>
  <c r="H148" i="25"/>
  <c r="I148" i="25" s="1"/>
  <c r="H152" i="25"/>
  <c r="I152" i="25" s="1"/>
  <c r="G154" i="25"/>
  <c r="H157" i="25"/>
  <c r="I157" i="25" s="1"/>
  <c r="H159" i="25"/>
  <c r="I159" i="25" s="1"/>
  <c r="G161" i="25"/>
  <c r="F167" i="25"/>
  <c r="F171" i="25"/>
  <c r="G178" i="25"/>
  <c r="F185" i="25"/>
  <c r="F192" i="25"/>
  <c r="F195" i="25"/>
  <c r="G198" i="25"/>
  <c r="H200" i="25"/>
  <c r="I200" i="25" s="1"/>
  <c r="O2" i="25"/>
  <c r="U2" i="25"/>
  <c r="AC2" i="25"/>
  <c r="N4" i="25"/>
  <c r="U4" i="25"/>
  <c r="AC4" i="25"/>
  <c r="N5" i="25"/>
  <c r="U5" i="25"/>
  <c r="AC5" i="25"/>
  <c r="S6" i="25"/>
  <c r="AB6" i="25"/>
  <c r="Q9" i="25"/>
  <c r="AB9" i="25"/>
  <c r="Q12" i="25"/>
  <c r="M13" i="25"/>
  <c r="AC13" i="25"/>
  <c r="B16" i="25"/>
  <c r="J16" i="25"/>
  <c r="Z16" i="25"/>
  <c r="AB8" i="25"/>
  <c r="X8" i="25"/>
  <c r="T8" i="25"/>
  <c r="P8" i="25"/>
  <c r="L8" i="25"/>
  <c r="AA8" i="25"/>
  <c r="W8" i="25"/>
  <c r="S8" i="25"/>
  <c r="O8" i="25"/>
  <c r="K8" i="25"/>
  <c r="Q8" i="25"/>
  <c r="Y8" i="25"/>
  <c r="Q17" i="25"/>
  <c r="N20" i="25"/>
  <c r="AA21" i="25"/>
  <c r="W21" i="25"/>
  <c r="S21" i="25"/>
  <c r="O21" i="25"/>
  <c r="K21" i="25"/>
  <c r="Z21" i="25"/>
  <c r="V21" i="25"/>
  <c r="R21" i="25"/>
  <c r="N21" i="25"/>
  <c r="J21" i="25"/>
  <c r="B21" i="25"/>
  <c r="L21" i="25"/>
  <c r="T21" i="25"/>
  <c r="AB21" i="25"/>
  <c r="AB24" i="25"/>
  <c r="X24" i="25"/>
  <c r="T24" i="25"/>
  <c r="P24" i="25"/>
  <c r="L24" i="25"/>
  <c r="K24" i="25"/>
  <c r="AA24" i="25"/>
  <c r="W24" i="25"/>
  <c r="S24" i="25"/>
  <c r="O24" i="25"/>
  <c r="Q24" i="25"/>
  <c r="Y24" i="25"/>
  <c r="P29" i="25"/>
  <c r="X29" i="25"/>
  <c r="M32" i="25"/>
  <c r="U32" i="25"/>
  <c r="AC32" i="25"/>
  <c r="Q33" i="25"/>
  <c r="R43" i="25"/>
  <c r="AB46" i="25"/>
  <c r="X46" i="25"/>
  <c r="T46" i="25"/>
  <c r="P46" i="25"/>
  <c r="L46" i="25"/>
  <c r="AC46" i="25"/>
  <c r="W46" i="25"/>
  <c r="R46" i="25"/>
  <c r="M46" i="25"/>
  <c r="AA46" i="25"/>
  <c r="V46" i="25"/>
  <c r="Q46" i="25"/>
  <c r="K46" i="25"/>
  <c r="Z46" i="25"/>
  <c r="U46" i="25"/>
  <c r="O46" i="25"/>
  <c r="J46" i="25"/>
  <c r="B46" i="25"/>
  <c r="N46" i="25"/>
  <c r="AA59" i="25"/>
  <c r="W59" i="25"/>
  <c r="S59" i="25"/>
  <c r="O59" i="25"/>
  <c r="K59" i="25"/>
  <c r="Z59" i="25"/>
  <c r="V59" i="25"/>
  <c r="R59" i="25"/>
  <c r="N59" i="25"/>
  <c r="J59" i="25"/>
  <c r="B59" i="25"/>
  <c r="Y59" i="25"/>
  <c r="Q59" i="25"/>
  <c r="X59" i="25"/>
  <c r="P59" i="25"/>
  <c r="AC59" i="25"/>
  <c r="U59" i="25"/>
  <c r="M59" i="25"/>
  <c r="L59" i="25"/>
  <c r="AA17" i="25"/>
  <c r="W17" i="25"/>
  <c r="S17" i="25"/>
  <c r="O17" i="25"/>
  <c r="K17" i="25"/>
  <c r="Z17" i="25"/>
  <c r="N17" i="25"/>
  <c r="B17" i="25"/>
  <c r="V17" i="25"/>
  <c r="R17" i="25"/>
  <c r="J17" i="25"/>
  <c r="L17" i="25"/>
  <c r="T17" i="25"/>
  <c r="AB17" i="25"/>
  <c r="AB20" i="25"/>
  <c r="X20" i="25"/>
  <c r="T20" i="25"/>
  <c r="P20" i="25"/>
  <c r="L20" i="25"/>
  <c r="AA20" i="25"/>
  <c r="W20" i="25"/>
  <c r="S20" i="25"/>
  <c r="O20" i="25"/>
  <c r="K20" i="25"/>
  <c r="Q20" i="25"/>
  <c r="Y20" i="25"/>
  <c r="Q29" i="25"/>
  <c r="N32" i="25"/>
  <c r="AA33" i="25"/>
  <c r="W33" i="25"/>
  <c r="S33" i="25"/>
  <c r="O33" i="25"/>
  <c r="K33" i="25"/>
  <c r="Z33" i="25"/>
  <c r="V33" i="25"/>
  <c r="R33" i="25"/>
  <c r="N33" i="25"/>
  <c r="J33" i="25"/>
  <c r="B33" i="25"/>
  <c r="L33" i="25"/>
  <c r="T33" i="25"/>
  <c r="AB33" i="25"/>
  <c r="Z44" i="25"/>
  <c r="V44" i="25"/>
  <c r="R44" i="25"/>
  <c r="N44" i="25"/>
  <c r="J44" i="25"/>
  <c r="B44" i="25"/>
  <c r="AC44" i="25"/>
  <c r="X44" i="25"/>
  <c r="S44" i="25"/>
  <c r="M44" i="25"/>
  <c r="AB44" i="25"/>
  <c r="W44" i="25"/>
  <c r="Q44" i="25"/>
  <c r="L44" i="25"/>
  <c r="K44" i="25"/>
  <c r="U44" i="25"/>
  <c r="AA75" i="25"/>
  <c r="W75" i="25"/>
  <c r="S75" i="25"/>
  <c r="O75" i="25"/>
  <c r="K75" i="25"/>
  <c r="AB75" i="25"/>
  <c r="V75" i="25"/>
  <c r="Q75" i="25"/>
  <c r="L75" i="25"/>
  <c r="Z75" i="25"/>
  <c r="U75" i="25"/>
  <c r="P75" i="25"/>
  <c r="J75" i="25"/>
  <c r="B75" i="25"/>
  <c r="AC75" i="25"/>
  <c r="R75" i="25"/>
  <c r="Y75" i="25"/>
  <c r="N75" i="25"/>
  <c r="X75" i="25"/>
  <c r="T75" i="25"/>
  <c r="M75" i="25"/>
  <c r="AA29" i="25"/>
  <c r="W29" i="25"/>
  <c r="S29" i="25"/>
  <c r="O29" i="25"/>
  <c r="K29" i="25"/>
  <c r="Z29" i="25"/>
  <c r="V29" i="25"/>
  <c r="R29" i="25"/>
  <c r="N29" i="25"/>
  <c r="J29" i="25"/>
  <c r="B29" i="25"/>
  <c r="L29" i="25"/>
  <c r="T29" i="25"/>
  <c r="AB29" i="25"/>
  <c r="AB32" i="25"/>
  <c r="X32" i="25"/>
  <c r="T32" i="25"/>
  <c r="P32" i="25"/>
  <c r="L32" i="25"/>
  <c r="AA32" i="25"/>
  <c r="W32" i="25"/>
  <c r="S32" i="25"/>
  <c r="O32" i="25"/>
  <c r="K32" i="25"/>
  <c r="Q32" i="25"/>
  <c r="Y32" i="25"/>
  <c r="AA43" i="25"/>
  <c r="W43" i="25"/>
  <c r="S43" i="25"/>
  <c r="O43" i="25"/>
  <c r="K43" i="25"/>
  <c r="AB43" i="25"/>
  <c r="V43" i="25"/>
  <c r="Q43" i="25"/>
  <c r="L43" i="25"/>
  <c r="Z43" i="25"/>
  <c r="U43" i="25"/>
  <c r="P43" i="25"/>
  <c r="J43" i="25"/>
  <c r="B43" i="25"/>
  <c r="M43" i="25"/>
  <c r="X43" i="25"/>
  <c r="O44" i="25"/>
  <c r="Y44" i="25"/>
  <c r="Z48" i="25"/>
  <c r="V48" i="25"/>
  <c r="R48" i="25"/>
  <c r="N48" i="25"/>
  <c r="J48" i="25"/>
  <c r="B48" i="25"/>
  <c r="Y48" i="25"/>
  <c r="T48" i="25"/>
  <c r="O48" i="25"/>
  <c r="AC48" i="25"/>
  <c r="X48" i="25"/>
  <c r="S48" i="25"/>
  <c r="M48" i="25"/>
  <c r="AB48" i="25"/>
  <c r="W48" i="25"/>
  <c r="Q48" i="25"/>
  <c r="L48" i="25"/>
  <c r="K48" i="25"/>
  <c r="AB58" i="25"/>
  <c r="X58" i="25"/>
  <c r="T58" i="25"/>
  <c r="P58" i="25"/>
  <c r="L58" i="25"/>
  <c r="AA58" i="25"/>
  <c r="W58" i="25"/>
  <c r="S58" i="25"/>
  <c r="O58" i="25"/>
  <c r="K58" i="25"/>
  <c r="Q58" i="25"/>
  <c r="Y58" i="25"/>
  <c r="AA63" i="25"/>
  <c r="W63" i="25"/>
  <c r="S63" i="25"/>
  <c r="O63" i="25"/>
  <c r="K63" i="25"/>
  <c r="AC63" i="25"/>
  <c r="X63" i="25"/>
  <c r="R63" i="25"/>
  <c r="M63" i="25"/>
  <c r="AB63" i="25"/>
  <c r="U63" i="25"/>
  <c r="N63" i="25"/>
  <c r="Z63" i="25"/>
  <c r="T63" i="25"/>
  <c r="L63" i="25"/>
  <c r="V63" i="25"/>
  <c r="Z93" i="25"/>
  <c r="V93" i="25"/>
  <c r="R93" i="25"/>
  <c r="N93" i="25"/>
  <c r="J93" i="25"/>
  <c r="B93" i="25"/>
  <c r="AC93" i="25"/>
  <c r="X93" i="25"/>
  <c r="S93" i="25"/>
  <c r="M93" i="25"/>
  <c r="AB93" i="25"/>
  <c r="W93" i="25"/>
  <c r="Q93" i="25"/>
  <c r="L93" i="25"/>
  <c r="AA93" i="25"/>
  <c r="P93" i="25"/>
  <c r="Y93" i="25"/>
  <c r="O93" i="25"/>
  <c r="U93" i="25"/>
  <c r="T93" i="25"/>
  <c r="K93" i="25"/>
  <c r="M10" i="25"/>
  <c r="Q10" i="25"/>
  <c r="U10" i="25"/>
  <c r="Y10" i="25"/>
  <c r="AC10" i="25"/>
  <c r="M18" i="25"/>
  <c r="U18" i="25"/>
  <c r="Y18" i="25"/>
  <c r="AC18" i="25"/>
  <c r="M22" i="25"/>
  <c r="Q22" i="25"/>
  <c r="U22" i="25"/>
  <c r="Y22" i="25"/>
  <c r="AC22" i="25"/>
  <c r="M26" i="25"/>
  <c r="Q26" i="25"/>
  <c r="U26" i="25"/>
  <c r="Y26" i="25"/>
  <c r="AC26" i="25"/>
  <c r="M30" i="25"/>
  <c r="Q30" i="25"/>
  <c r="U30" i="25"/>
  <c r="Y30" i="25"/>
  <c r="AC30" i="25"/>
  <c r="M34" i="25"/>
  <c r="Q34" i="25"/>
  <c r="U34" i="25"/>
  <c r="Y34" i="25"/>
  <c r="AC34" i="25"/>
  <c r="AB38" i="25"/>
  <c r="X38" i="25"/>
  <c r="T38" i="25"/>
  <c r="P38" i="25"/>
  <c r="L38" i="25"/>
  <c r="N38" i="25"/>
  <c r="S38" i="25"/>
  <c r="Y38" i="25"/>
  <c r="AA39" i="25"/>
  <c r="W39" i="25"/>
  <c r="S39" i="25"/>
  <c r="O39" i="25"/>
  <c r="K39" i="25"/>
  <c r="N39" i="25"/>
  <c r="T39" i="25"/>
  <c r="Y39" i="25"/>
  <c r="Z40" i="25"/>
  <c r="V40" i="25"/>
  <c r="R40" i="25"/>
  <c r="N40" i="25"/>
  <c r="J40" i="25"/>
  <c r="B40" i="25"/>
  <c r="K40" i="25"/>
  <c r="P40" i="25"/>
  <c r="U40" i="25"/>
  <c r="AA40" i="25"/>
  <c r="AB54" i="25"/>
  <c r="X54" i="25"/>
  <c r="T54" i="25"/>
  <c r="P54" i="25"/>
  <c r="L54" i="25"/>
  <c r="N54" i="25"/>
  <c r="S54" i="25"/>
  <c r="Y54" i="25"/>
  <c r="AA55" i="25"/>
  <c r="W55" i="25"/>
  <c r="S55" i="25"/>
  <c r="O55" i="25"/>
  <c r="K55" i="25"/>
  <c r="N55" i="25"/>
  <c r="T55" i="25"/>
  <c r="Y55" i="25"/>
  <c r="Z56" i="25"/>
  <c r="V56" i="25"/>
  <c r="R56" i="25"/>
  <c r="N56" i="25"/>
  <c r="J56" i="25"/>
  <c r="B56" i="25"/>
  <c r="K56" i="25"/>
  <c r="P56" i="25"/>
  <c r="U56" i="25"/>
  <c r="AA56" i="25"/>
  <c r="B58" i="25"/>
  <c r="J58" i="25"/>
  <c r="R58" i="25"/>
  <c r="Z58" i="25"/>
  <c r="B63" i="25"/>
  <c r="J63" i="25"/>
  <c r="Y63" i="25"/>
  <c r="AB70" i="25"/>
  <c r="X70" i="25"/>
  <c r="T70" i="25"/>
  <c r="P70" i="25"/>
  <c r="L70" i="25"/>
  <c r="Z70" i="25"/>
  <c r="U70" i="25"/>
  <c r="O70" i="25"/>
  <c r="J70" i="25"/>
  <c r="B70" i="25"/>
  <c r="AC70" i="25"/>
  <c r="V70" i="25"/>
  <c r="N70" i="25"/>
  <c r="AA70" i="25"/>
  <c r="S70" i="25"/>
  <c r="M70" i="25"/>
  <c r="K70" i="25"/>
  <c r="Y70" i="25"/>
  <c r="AB95" i="25"/>
  <c r="X95" i="25"/>
  <c r="T95" i="25"/>
  <c r="P95" i="25"/>
  <c r="L95" i="25"/>
  <c r="AC95" i="25"/>
  <c r="W95" i="25"/>
  <c r="R95" i="25"/>
  <c r="M95" i="25"/>
  <c r="AA95" i="25"/>
  <c r="V95" i="25"/>
  <c r="Q95" i="25"/>
  <c r="K95" i="25"/>
  <c r="Z95" i="25"/>
  <c r="O95" i="25"/>
  <c r="Y95" i="25"/>
  <c r="N95" i="25"/>
  <c r="U95" i="25"/>
  <c r="S95" i="25"/>
  <c r="Z97" i="25"/>
  <c r="V97" i="25"/>
  <c r="R97" i="25"/>
  <c r="N97" i="25"/>
  <c r="J97" i="25"/>
  <c r="B97" i="25"/>
  <c r="Y97" i="25"/>
  <c r="T97" i="25"/>
  <c r="O97" i="25"/>
  <c r="AC97" i="25"/>
  <c r="X97" i="25"/>
  <c r="S97" i="25"/>
  <c r="M97" i="25"/>
  <c r="AB97" i="25"/>
  <c r="Q97" i="25"/>
  <c r="AA97" i="25"/>
  <c r="P97" i="25"/>
  <c r="W97" i="25"/>
  <c r="U97" i="25"/>
  <c r="K97" i="25"/>
  <c r="M14" i="25"/>
  <c r="Q14" i="25"/>
  <c r="U14" i="25"/>
  <c r="Y14" i="25"/>
  <c r="AC14" i="25"/>
  <c r="Q18" i="25"/>
  <c r="M3" i="25"/>
  <c r="Q3" i="25"/>
  <c r="U3" i="25"/>
  <c r="Y3" i="25"/>
  <c r="M7" i="25"/>
  <c r="Q7" i="25"/>
  <c r="U7" i="25"/>
  <c r="Y7" i="25"/>
  <c r="B10" i="25"/>
  <c r="J10" i="25"/>
  <c r="N10" i="25"/>
  <c r="R10" i="25"/>
  <c r="V10" i="25"/>
  <c r="M11" i="25"/>
  <c r="Q11" i="25"/>
  <c r="U11" i="25"/>
  <c r="Y11" i="25"/>
  <c r="B14" i="25"/>
  <c r="J14" i="25"/>
  <c r="N14" i="25"/>
  <c r="R14" i="25"/>
  <c r="V14" i="25"/>
  <c r="M15" i="25"/>
  <c r="Q15" i="25"/>
  <c r="U15" i="25"/>
  <c r="Y15" i="25"/>
  <c r="B18" i="25"/>
  <c r="J18" i="25"/>
  <c r="N18" i="25"/>
  <c r="R18" i="25"/>
  <c r="V18" i="25"/>
  <c r="M19" i="25"/>
  <c r="Q19" i="25"/>
  <c r="U19" i="25"/>
  <c r="Y19" i="25"/>
  <c r="B22" i="25"/>
  <c r="J22" i="25"/>
  <c r="N22" i="25"/>
  <c r="R22" i="25"/>
  <c r="V22" i="25"/>
  <c r="M23" i="25"/>
  <c r="Q23" i="25"/>
  <c r="U23" i="25"/>
  <c r="Y23" i="25"/>
  <c r="B26" i="25"/>
  <c r="J26" i="25"/>
  <c r="N26" i="25"/>
  <c r="R26" i="25"/>
  <c r="V26" i="25"/>
  <c r="M27" i="25"/>
  <c r="Q27" i="25"/>
  <c r="U27" i="25"/>
  <c r="Y27" i="25"/>
  <c r="B30" i="25"/>
  <c r="J30" i="25"/>
  <c r="N30" i="25"/>
  <c r="R30" i="25"/>
  <c r="V30" i="25"/>
  <c r="M31" i="25"/>
  <c r="Q31" i="25"/>
  <c r="U31" i="25"/>
  <c r="Y31" i="25"/>
  <c r="B34" i="25"/>
  <c r="J34" i="25"/>
  <c r="N34" i="25"/>
  <c r="R34" i="25"/>
  <c r="V34" i="25"/>
  <c r="M35" i="25"/>
  <c r="Q35" i="25"/>
  <c r="U35" i="25"/>
  <c r="Y35" i="25"/>
  <c r="Z36" i="25"/>
  <c r="V36" i="25"/>
  <c r="R36" i="25"/>
  <c r="N36" i="25"/>
  <c r="J36" i="25"/>
  <c r="B36" i="25"/>
  <c r="K36" i="25"/>
  <c r="P36" i="25"/>
  <c r="U36" i="25"/>
  <c r="AA36" i="25"/>
  <c r="B38" i="25"/>
  <c r="J38" i="25"/>
  <c r="O38" i="25"/>
  <c r="U38" i="25"/>
  <c r="Z38" i="25"/>
  <c r="B39" i="25"/>
  <c r="J39" i="25"/>
  <c r="P39" i="25"/>
  <c r="U39" i="25"/>
  <c r="Z39" i="25"/>
  <c r="L40" i="25"/>
  <c r="Q40" i="25"/>
  <c r="W40" i="25"/>
  <c r="AB40" i="25"/>
  <c r="AB50" i="25"/>
  <c r="X50" i="25"/>
  <c r="T50" i="25"/>
  <c r="P50" i="25"/>
  <c r="L50" i="25"/>
  <c r="N50" i="25"/>
  <c r="S50" i="25"/>
  <c r="Y50" i="25"/>
  <c r="AA51" i="25"/>
  <c r="W51" i="25"/>
  <c r="S51" i="25"/>
  <c r="O51" i="25"/>
  <c r="K51" i="25"/>
  <c r="N51" i="25"/>
  <c r="T51" i="25"/>
  <c r="Y51" i="25"/>
  <c r="Z52" i="25"/>
  <c r="V52" i="25"/>
  <c r="R52" i="25"/>
  <c r="N52" i="25"/>
  <c r="J52" i="25"/>
  <c r="B52" i="25"/>
  <c r="K52" i="25"/>
  <c r="P52" i="25"/>
  <c r="U52" i="25"/>
  <c r="AA52" i="25"/>
  <c r="B54" i="25"/>
  <c r="J54" i="25"/>
  <c r="O54" i="25"/>
  <c r="U54" i="25"/>
  <c r="Z54" i="25"/>
  <c r="B55" i="25"/>
  <c r="J55" i="25"/>
  <c r="P55" i="25"/>
  <c r="U55" i="25"/>
  <c r="Z55" i="25"/>
  <c r="L56" i="25"/>
  <c r="Q56" i="25"/>
  <c r="W56" i="25"/>
  <c r="AB56" i="25"/>
  <c r="M58" i="25"/>
  <c r="U58" i="25"/>
  <c r="AC58" i="25"/>
  <c r="P63" i="25"/>
  <c r="Z64" i="25"/>
  <c r="V64" i="25"/>
  <c r="R64" i="25"/>
  <c r="N64" i="25"/>
  <c r="J64" i="25"/>
  <c r="B64" i="25"/>
  <c r="Y64" i="25"/>
  <c r="T64" i="25"/>
  <c r="O64" i="25"/>
  <c r="AC64" i="25"/>
  <c r="W64" i="25"/>
  <c r="P64" i="25"/>
  <c r="AB64" i="25"/>
  <c r="U64" i="25"/>
  <c r="M64" i="25"/>
  <c r="K64" i="25"/>
  <c r="X64" i="25"/>
  <c r="Q70" i="25"/>
  <c r="AA71" i="25"/>
  <c r="W71" i="25"/>
  <c r="S71" i="25"/>
  <c r="O71" i="25"/>
  <c r="K71" i="25"/>
  <c r="Z71" i="25"/>
  <c r="U71" i="25"/>
  <c r="P71" i="25"/>
  <c r="J71" i="25"/>
  <c r="B71" i="25"/>
  <c r="X71" i="25"/>
  <c r="Q71" i="25"/>
  <c r="AC71" i="25"/>
  <c r="V71" i="25"/>
  <c r="N71" i="25"/>
  <c r="L71" i="25"/>
  <c r="Y71" i="25"/>
  <c r="Z76" i="25"/>
  <c r="V76" i="25"/>
  <c r="R76" i="25"/>
  <c r="N76" i="25"/>
  <c r="J76" i="25"/>
  <c r="B76" i="25"/>
  <c r="AC76" i="25"/>
  <c r="X76" i="25"/>
  <c r="S76" i="25"/>
  <c r="M76" i="25"/>
  <c r="AB76" i="25"/>
  <c r="W76" i="25"/>
  <c r="Q76" i="25"/>
  <c r="L76" i="25"/>
  <c r="T76" i="25"/>
  <c r="AA76" i="25"/>
  <c r="P76" i="25"/>
  <c r="K76" i="25"/>
  <c r="B95" i="25"/>
  <c r="J95" i="25"/>
  <c r="L97" i="25"/>
  <c r="M60" i="25"/>
  <c r="Q60" i="25"/>
  <c r="U60" i="25"/>
  <c r="Y60" i="25"/>
  <c r="AC60" i="25"/>
  <c r="AB62" i="25"/>
  <c r="X62" i="25"/>
  <c r="AC62" i="25"/>
  <c r="W62" i="25"/>
  <c r="S62" i="25"/>
  <c r="O62" i="25"/>
  <c r="K62" i="25"/>
  <c r="N62" i="25"/>
  <c r="T62" i="25"/>
  <c r="Z62" i="25"/>
  <c r="AB74" i="25"/>
  <c r="X74" i="25"/>
  <c r="T74" i="25"/>
  <c r="P74" i="25"/>
  <c r="L74" i="25"/>
  <c r="AA74" i="25"/>
  <c r="V74" i="25"/>
  <c r="Q74" i="25"/>
  <c r="K74" i="25"/>
  <c r="Z74" i="25"/>
  <c r="U74" i="25"/>
  <c r="O74" i="25"/>
  <c r="J74" i="25"/>
  <c r="B74" i="25"/>
  <c r="M74" i="25"/>
  <c r="W74" i="25"/>
  <c r="M37" i="25"/>
  <c r="Q37" i="25"/>
  <c r="U37" i="25"/>
  <c r="Y37" i="25"/>
  <c r="M41" i="25"/>
  <c r="Q41" i="25"/>
  <c r="U41" i="25"/>
  <c r="Y41" i="25"/>
  <c r="M45" i="25"/>
  <c r="Q45" i="25"/>
  <c r="U45" i="25"/>
  <c r="Y45" i="25"/>
  <c r="M49" i="25"/>
  <c r="Q49" i="25"/>
  <c r="U49" i="25"/>
  <c r="Y49" i="25"/>
  <c r="M53" i="25"/>
  <c r="Q53" i="25"/>
  <c r="U53" i="25"/>
  <c r="Y53" i="25"/>
  <c r="M57" i="25"/>
  <c r="Q57" i="25"/>
  <c r="U57" i="25"/>
  <c r="Y57" i="25"/>
  <c r="B60" i="25"/>
  <c r="J60" i="25"/>
  <c r="N60" i="25"/>
  <c r="R60" i="25"/>
  <c r="V60" i="25"/>
  <c r="AB61" i="25"/>
  <c r="X61" i="25"/>
  <c r="M61" i="25"/>
  <c r="Q61" i="25"/>
  <c r="U61" i="25"/>
  <c r="Z61" i="25"/>
  <c r="B62" i="25"/>
  <c r="J62" i="25"/>
  <c r="P62" i="25"/>
  <c r="U62" i="25"/>
  <c r="AA62" i="25"/>
  <c r="Z72" i="25"/>
  <c r="V72" i="25"/>
  <c r="R72" i="25"/>
  <c r="N72" i="25"/>
  <c r="J72" i="25"/>
  <c r="B72" i="25"/>
  <c r="AB72" i="25"/>
  <c r="W72" i="25"/>
  <c r="Q72" i="25"/>
  <c r="L72" i="25"/>
  <c r="K72" i="25"/>
  <c r="S72" i="25"/>
  <c r="Y72" i="25"/>
  <c r="N74" i="25"/>
  <c r="Y74" i="25"/>
  <c r="AB78" i="25"/>
  <c r="X78" i="25"/>
  <c r="T78" i="25"/>
  <c r="P78" i="25"/>
  <c r="L78" i="25"/>
  <c r="AC78" i="25"/>
  <c r="W78" i="25"/>
  <c r="R78" i="25"/>
  <c r="M78" i="25"/>
  <c r="AA78" i="25"/>
  <c r="V78" i="25"/>
  <c r="Q78" i="25"/>
  <c r="K78" i="25"/>
  <c r="S78" i="25"/>
  <c r="AA79" i="25"/>
  <c r="W79" i="25"/>
  <c r="S79" i="25"/>
  <c r="O79" i="25"/>
  <c r="K79" i="25"/>
  <c r="AC79" i="25"/>
  <c r="X79" i="25"/>
  <c r="R79" i="25"/>
  <c r="M79" i="25"/>
  <c r="AB79" i="25"/>
  <c r="V79" i="25"/>
  <c r="Q79" i="25"/>
  <c r="L79" i="25"/>
  <c r="T79" i="25"/>
  <c r="Z80" i="25"/>
  <c r="V80" i="25"/>
  <c r="R80" i="25"/>
  <c r="N80" i="25"/>
  <c r="J80" i="25"/>
  <c r="B80" i="25"/>
  <c r="Y80" i="25"/>
  <c r="T80" i="25"/>
  <c r="O80" i="25"/>
  <c r="AC80" i="25"/>
  <c r="X80" i="25"/>
  <c r="S80" i="25"/>
  <c r="M80" i="25"/>
  <c r="K80" i="25"/>
  <c r="U80" i="25"/>
  <c r="AA92" i="25"/>
  <c r="W92" i="25"/>
  <c r="S92" i="25"/>
  <c r="O92" i="25"/>
  <c r="K92" i="25"/>
  <c r="AB92" i="25"/>
  <c r="V92" i="25"/>
  <c r="Q92" i="25"/>
  <c r="L92" i="25"/>
  <c r="Z92" i="25"/>
  <c r="U92" i="25"/>
  <c r="P92" i="25"/>
  <c r="J92" i="25"/>
  <c r="B92" i="25"/>
  <c r="M92" i="25"/>
  <c r="X92" i="25"/>
  <c r="AB66" i="25"/>
  <c r="X66" i="25"/>
  <c r="T66" i="25"/>
  <c r="P66" i="25"/>
  <c r="L66" i="25"/>
  <c r="N66" i="25"/>
  <c r="S66" i="25"/>
  <c r="Y66" i="25"/>
  <c r="AA67" i="25"/>
  <c r="W67" i="25"/>
  <c r="S67" i="25"/>
  <c r="O67" i="25"/>
  <c r="K67" i="25"/>
  <c r="N67" i="25"/>
  <c r="T67" i="25"/>
  <c r="Y67" i="25"/>
  <c r="Z68" i="25"/>
  <c r="V68" i="25"/>
  <c r="R68" i="25"/>
  <c r="N68" i="25"/>
  <c r="J68" i="25"/>
  <c r="B68" i="25"/>
  <c r="K68" i="25"/>
  <c r="P68" i="25"/>
  <c r="U68" i="25"/>
  <c r="AA68" i="25"/>
  <c r="AB82" i="25"/>
  <c r="X82" i="25"/>
  <c r="T82" i="25"/>
  <c r="P82" i="25"/>
  <c r="L82" i="25"/>
  <c r="N82" i="25"/>
  <c r="S82" i="25"/>
  <c r="Y82" i="25"/>
  <c r="AA83" i="25"/>
  <c r="W83" i="25"/>
  <c r="S83" i="25"/>
  <c r="O83" i="25"/>
  <c r="K83" i="25"/>
  <c r="N83" i="25"/>
  <c r="T83" i="25"/>
  <c r="Y83" i="25"/>
  <c r="Z84" i="25"/>
  <c r="V84" i="25"/>
  <c r="R84" i="25"/>
  <c r="N84" i="25"/>
  <c r="J84" i="25"/>
  <c r="B84" i="25"/>
  <c r="K84" i="25"/>
  <c r="P84" i="25"/>
  <c r="U84" i="25"/>
  <c r="AA84" i="25"/>
  <c r="AB91" i="25"/>
  <c r="X91" i="25"/>
  <c r="T91" i="25"/>
  <c r="P91" i="25"/>
  <c r="L91" i="25"/>
  <c r="AA91" i="25"/>
  <c r="V91" i="25"/>
  <c r="Q91" i="25"/>
  <c r="K91" i="25"/>
  <c r="Z91" i="25"/>
  <c r="U91" i="25"/>
  <c r="O91" i="25"/>
  <c r="J91" i="25"/>
  <c r="B91" i="25"/>
  <c r="M91" i="25"/>
  <c r="W91" i="25"/>
  <c r="N92" i="25"/>
  <c r="Y92" i="25"/>
  <c r="M65" i="25"/>
  <c r="Q65" i="25"/>
  <c r="U65" i="25"/>
  <c r="Y65" i="25"/>
  <c r="M69" i="25"/>
  <c r="Q69" i="25"/>
  <c r="U69" i="25"/>
  <c r="Y69" i="25"/>
  <c r="M73" i="25"/>
  <c r="Q73" i="25"/>
  <c r="U73" i="25"/>
  <c r="Y73" i="25"/>
  <c r="M77" i="25"/>
  <c r="Q77" i="25"/>
  <c r="U77" i="25"/>
  <c r="Y77" i="25"/>
  <c r="M81" i="25"/>
  <c r="Q81" i="25"/>
  <c r="U81" i="25"/>
  <c r="Y81" i="25"/>
  <c r="M85" i="25"/>
  <c r="Q85" i="25"/>
  <c r="U85" i="25"/>
  <c r="Y85" i="25"/>
  <c r="AB87" i="25"/>
  <c r="X87" i="25"/>
  <c r="T87" i="25"/>
  <c r="P87" i="25"/>
  <c r="L87" i="25"/>
  <c r="N87" i="25"/>
  <c r="S87" i="25"/>
  <c r="Y87" i="25"/>
  <c r="AA88" i="25"/>
  <c r="W88" i="25"/>
  <c r="S88" i="25"/>
  <c r="O88" i="25"/>
  <c r="K88" i="25"/>
  <c r="N88" i="25"/>
  <c r="T88" i="25"/>
  <c r="Y88" i="25"/>
  <c r="Z89" i="25"/>
  <c r="V89" i="25"/>
  <c r="R89" i="25"/>
  <c r="N89" i="25"/>
  <c r="J89" i="25"/>
  <c r="B89" i="25"/>
  <c r="K89" i="25"/>
  <c r="P89" i="25"/>
  <c r="U89" i="25"/>
  <c r="AA89" i="25"/>
  <c r="M99" i="25"/>
  <c r="R99" i="25"/>
  <c r="W99" i="25"/>
  <c r="M100" i="25"/>
  <c r="R100" i="25"/>
  <c r="X100" i="25"/>
  <c r="O101" i="25"/>
  <c r="T101" i="25"/>
  <c r="AB99" i="25"/>
  <c r="X99" i="25"/>
  <c r="T99" i="25"/>
  <c r="P99" i="25"/>
  <c r="L99" i="25"/>
  <c r="N99" i="25"/>
  <c r="S99" i="25"/>
  <c r="Y99" i="25"/>
  <c r="AA100" i="25"/>
  <c r="W100" i="25"/>
  <c r="S100" i="25"/>
  <c r="O100" i="25"/>
  <c r="K100" i="25"/>
  <c r="N100" i="25"/>
  <c r="T100" i="25"/>
  <c r="Y100" i="25"/>
  <c r="Z101" i="25"/>
  <c r="V101" i="25"/>
  <c r="R101" i="25"/>
  <c r="N101" i="25"/>
  <c r="J101" i="25"/>
  <c r="B101" i="25"/>
  <c r="K101" i="25"/>
  <c r="P101" i="25"/>
  <c r="U101" i="25"/>
  <c r="AA101" i="25"/>
  <c r="M86" i="25"/>
  <c r="Q86" i="25"/>
  <c r="U86" i="25"/>
  <c r="Y86" i="25"/>
  <c r="M90" i="25"/>
  <c r="Q90" i="25"/>
  <c r="U90" i="25"/>
  <c r="Y90" i="25"/>
  <c r="M94" i="25"/>
  <c r="Q94" i="25"/>
  <c r="U94" i="25"/>
  <c r="Y94" i="25"/>
  <c r="M98" i="25"/>
  <c r="Q98" i="25"/>
  <c r="U98" i="25"/>
  <c r="Y98" i="25"/>
  <c r="H106" i="25"/>
  <c r="I106" i="25" s="1"/>
  <c r="G106" i="25"/>
  <c r="H103" i="25"/>
  <c r="I103" i="25" s="1"/>
  <c r="G103" i="25"/>
  <c r="F102" i="25"/>
  <c r="H104" i="25"/>
  <c r="I104" i="25" s="1"/>
  <c r="G104" i="25"/>
  <c r="G102" i="25"/>
  <c r="H105" i="25"/>
  <c r="I105" i="25" s="1"/>
  <c r="G105" i="25"/>
  <c r="F106" i="25"/>
  <c r="G107" i="25"/>
  <c r="G108" i="25"/>
  <c r="G109" i="25"/>
  <c r="G110" i="25"/>
  <c r="G111" i="25"/>
  <c r="G112" i="25"/>
  <c r="G113" i="25"/>
  <c r="G114" i="25"/>
  <c r="G115" i="25"/>
  <c r="G117" i="25"/>
  <c r="H119" i="25"/>
  <c r="I119" i="25" s="1"/>
  <c r="F116" i="25"/>
  <c r="H117" i="25"/>
  <c r="I117" i="25" s="1"/>
  <c r="F118" i="25"/>
  <c r="H164" i="25"/>
  <c r="I164" i="25" s="1"/>
  <c r="H165" i="25"/>
  <c r="I165" i="25" s="1"/>
  <c r="H166" i="25"/>
  <c r="I166" i="25" s="1"/>
  <c r="H167" i="25"/>
  <c r="I167" i="25" s="1"/>
  <c r="H168" i="25"/>
  <c r="I168" i="25" s="1"/>
  <c r="H169" i="25"/>
  <c r="I169" i="25" s="1"/>
  <c r="H170" i="25"/>
  <c r="I170" i="25" s="1"/>
  <c r="H171" i="25"/>
  <c r="I171" i="25" s="1"/>
  <c r="H172" i="25"/>
  <c r="I172" i="25" s="1"/>
  <c r="H173" i="25"/>
  <c r="I173" i="25" s="1"/>
  <c r="H174" i="25"/>
  <c r="I174" i="25" s="1"/>
  <c r="H175" i="25"/>
  <c r="I175" i="25" s="1"/>
  <c r="H176" i="25"/>
  <c r="I176" i="25" s="1"/>
  <c r="H177" i="25"/>
  <c r="I177" i="25" s="1"/>
  <c r="H178" i="25"/>
  <c r="I178" i="25" s="1"/>
  <c r="H179" i="25"/>
  <c r="I179" i="25" s="1"/>
  <c r="H180" i="25"/>
  <c r="I180" i="25" s="1"/>
  <c r="H181" i="25"/>
  <c r="I181" i="25" s="1"/>
  <c r="H182" i="25"/>
  <c r="I182" i="25" s="1"/>
  <c r="H183" i="25"/>
  <c r="I183" i="25" s="1"/>
  <c r="H184" i="25"/>
  <c r="I184" i="25" s="1"/>
  <c r="H185" i="25"/>
  <c r="I185" i="25" s="1"/>
  <c r="H186" i="25"/>
  <c r="I186" i="25" s="1"/>
  <c r="H187" i="25"/>
  <c r="I187" i="25" s="1"/>
  <c r="H188" i="25"/>
  <c r="I188" i="25" s="1"/>
  <c r="H189" i="25"/>
  <c r="I189" i="25" s="1"/>
  <c r="H190" i="25"/>
  <c r="I190" i="25" s="1"/>
  <c r="H191" i="25"/>
  <c r="I191" i="25" s="1"/>
  <c r="H192" i="25"/>
  <c r="I192" i="25" s="1"/>
  <c r="H193" i="25"/>
  <c r="I193" i="25" s="1"/>
  <c r="H194" i="25"/>
  <c r="I194" i="25" s="1"/>
  <c r="H21" i="25" l="1"/>
  <c r="I21" i="25" s="1"/>
  <c r="G24" i="25"/>
  <c r="G16" i="25"/>
  <c r="F13" i="25"/>
  <c r="G65" i="25"/>
  <c r="F36" i="25"/>
  <c r="H37" i="25"/>
  <c r="I37" i="25" s="1"/>
  <c r="F101" i="25"/>
  <c r="F100" i="25"/>
  <c r="G87" i="25"/>
  <c r="F69" i="25"/>
  <c r="H65" i="25"/>
  <c r="I65" i="25" s="1"/>
  <c r="F92" i="25"/>
  <c r="G61" i="25"/>
  <c r="F57" i="25"/>
  <c r="G53" i="25"/>
  <c r="G41" i="25"/>
  <c r="F71" i="25"/>
  <c r="H54" i="25"/>
  <c r="I54" i="25" s="1"/>
  <c r="H38" i="25"/>
  <c r="I38" i="25" s="1"/>
  <c r="G30" i="25"/>
  <c r="G14" i="25"/>
  <c r="F11" i="25"/>
  <c r="F7" i="25"/>
  <c r="F3" i="25"/>
  <c r="F75" i="25"/>
  <c r="H44" i="25"/>
  <c r="I44" i="25" s="1"/>
  <c r="F20" i="25"/>
  <c r="H17" i="25"/>
  <c r="I17" i="25" s="1"/>
  <c r="G28" i="25"/>
  <c r="G96" i="25"/>
  <c r="F37" i="25"/>
  <c r="H79" i="25"/>
  <c r="I79" i="25" s="1"/>
  <c r="H22" i="25"/>
  <c r="I22" i="25" s="1"/>
  <c r="H24" i="25"/>
  <c r="I24" i="25" s="1"/>
  <c r="G21" i="25"/>
  <c r="H16" i="25"/>
  <c r="I16" i="25" s="1"/>
  <c r="H13" i="25"/>
  <c r="I13" i="25" s="1"/>
  <c r="H25" i="25"/>
  <c r="I25" i="25" s="1"/>
  <c r="F76" i="25"/>
  <c r="F52" i="25"/>
  <c r="H32" i="25"/>
  <c r="I32" i="25" s="1"/>
  <c r="G72" i="25"/>
  <c r="F48" i="25"/>
  <c r="H101" i="25"/>
  <c r="I101" i="25" s="1"/>
  <c r="F40" i="25"/>
  <c r="F34" i="25"/>
  <c r="H53" i="25"/>
  <c r="I53" i="25" s="1"/>
  <c r="F87" i="25"/>
  <c r="F72" i="25"/>
  <c r="H48" i="25"/>
  <c r="I48" i="25" s="1"/>
  <c r="G3" i="25"/>
  <c r="F17" i="25"/>
  <c r="H76" i="25"/>
  <c r="I76" i="25" s="1"/>
  <c r="G20" i="25"/>
  <c r="G34" i="25"/>
  <c r="F22" i="25"/>
  <c r="H92" i="25"/>
  <c r="I92" i="25" s="1"/>
  <c r="F79" i="25"/>
  <c r="H72" i="25"/>
  <c r="I72" i="25" s="1"/>
  <c r="F41" i="25"/>
  <c r="G17" i="25"/>
  <c r="G40" i="25"/>
  <c r="G38" i="25"/>
  <c r="G22" i="25"/>
  <c r="G13" i="25"/>
  <c r="F24" i="25"/>
  <c r="G92" i="25"/>
  <c r="F86" i="25"/>
  <c r="H86" i="25"/>
  <c r="I86" i="25" s="1"/>
  <c r="G86" i="25"/>
  <c r="F78" i="25"/>
  <c r="H78" i="25"/>
  <c r="I78" i="25" s="1"/>
  <c r="G78" i="25"/>
  <c r="G73" i="25"/>
  <c r="H73" i="25"/>
  <c r="I73" i="25" s="1"/>
  <c r="F73" i="25"/>
  <c r="H66" i="25"/>
  <c r="I66" i="25" s="1"/>
  <c r="F66" i="25"/>
  <c r="G66" i="25"/>
  <c r="F60" i="25"/>
  <c r="G60" i="25"/>
  <c r="H60" i="25"/>
  <c r="I60" i="25" s="1"/>
  <c r="G79" i="25"/>
  <c r="H45" i="25"/>
  <c r="I45" i="25" s="1"/>
  <c r="G45" i="25"/>
  <c r="F45" i="25"/>
  <c r="G46" i="25"/>
  <c r="H46" i="25"/>
  <c r="I46" i="25" s="1"/>
  <c r="F46" i="25"/>
  <c r="F43" i="25"/>
  <c r="H43" i="25"/>
  <c r="I43" i="25" s="1"/>
  <c r="G43" i="25"/>
  <c r="H33" i="25"/>
  <c r="I33" i="25" s="1"/>
  <c r="F33" i="25"/>
  <c r="G33" i="25"/>
  <c r="F27" i="25"/>
  <c r="H27" i="25"/>
  <c r="I27" i="25" s="1"/>
  <c r="G27" i="25"/>
  <c r="G100" i="25"/>
  <c r="F96" i="25"/>
  <c r="G94" i="25"/>
  <c r="F94" i="25"/>
  <c r="H94" i="25"/>
  <c r="I94" i="25" s="1"/>
  <c r="H100" i="25"/>
  <c r="I100" i="25" s="1"/>
  <c r="G98" i="25"/>
  <c r="H98" i="25"/>
  <c r="I98" i="25" s="1"/>
  <c r="F98" i="25"/>
  <c r="F99" i="25"/>
  <c r="H99" i="25"/>
  <c r="I99" i="25" s="1"/>
  <c r="G99" i="25"/>
  <c r="G85" i="25"/>
  <c r="H85" i="25"/>
  <c r="I85" i="25" s="1"/>
  <c r="F85" i="25"/>
  <c r="F90" i="25"/>
  <c r="H90" i="25"/>
  <c r="I90" i="25" s="1"/>
  <c r="G90" i="25"/>
  <c r="H84" i="25"/>
  <c r="I84" i="25" s="1"/>
  <c r="G84" i="25"/>
  <c r="F84" i="25"/>
  <c r="F82" i="25"/>
  <c r="G82" i="25"/>
  <c r="H82" i="25"/>
  <c r="I82" i="25" s="1"/>
  <c r="H87" i="25"/>
  <c r="I87" i="25" s="1"/>
  <c r="G63" i="25"/>
  <c r="H63" i="25"/>
  <c r="I63" i="25" s="1"/>
  <c r="F63" i="25"/>
  <c r="F64" i="25"/>
  <c r="H64" i="25"/>
  <c r="I64" i="25" s="1"/>
  <c r="G64" i="25"/>
  <c r="F56" i="25"/>
  <c r="G56" i="25"/>
  <c r="H56" i="25"/>
  <c r="I56" i="25" s="1"/>
  <c r="H75" i="25"/>
  <c r="I75" i="25" s="1"/>
  <c r="G42" i="25"/>
  <c r="F42" i="25"/>
  <c r="H42" i="25"/>
  <c r="I42" i="25" s="1"/>
  <c r="H29" i="25"/>
  <c r="I29" i="25" s="1"/>
  <c r="F29" i="25"/>
  <c r="G29" i="25"/>
  <c r="F23" i="25"/>
  <c r="G23" i="25"/>
  <c r="H23" i="25"/>
  <c r="I23" i="25" s="1"/>
  <c r="F61" i="25"/>
  <c r="F28" i="25"/>
  <c r="F19" i="25"/>
  <c r="G19" i="25"/>
  <c r="H19" i="25"/>
  <c r="I19" i="25" s="1"/>
  <c r="F15" i="25"/>
  <c r="G15" i="25"/>
  <c r="H15" i="25"/>
  <c r="I15" i="25" s="1"/>
  <c r="H12" i="25"/>
  <c r="I12" i="25" s="1"/>
  <c r="G12" i="25"/>
  <c r="F12" i="25"/>
  <c r="F54" i="25"/>
  <c r="F30" i="25"/>
  <c r="G11" i="25"/>
  <c r="H4" i="25"/>
  <c r="I4" i="25" s="1"/>
  <c r="F4" i="25"/>
  <c r="G4" i="25"/>
  <c r="F25" i="25"/>
  <c r="F2" i="25"/>
  <c r="H2" i="25"/>
  <c r="I2" i="25" s="1"/>
  <c r="G2" i="25"/>
  <c r="H40" i="25"/>
  <c r="I40" i="25" s="1"/>
  <c r="H20" i="25"/>
  <c r="I20" i="25" s="1"/>
  <c r="H11" i="25"/>
  <c r="I11" i="25" s="1"/>
  <c r="H14" i="25"/>
  <c r="I14" i="25" s="1"/>
  <c r="G75" i="25"/>
  <c r="F68" i="25"/>
  <c r="H68" i="25"/>
  <c r="I68" i="25" s="1"/>
  <c r="G68" i="25"/>
  <c r="G54" i="25"/>
  <c r="F47" i="25"/>
  <c r="G47" i="25"/>
  <c r="H47" i="25"/>
  <c r="I47" i="25" s="1"/>
  <c r="F51" i="25"/>
  <c r="H51" i="25"/>
  <c r="I51" i="25" s="1"/>
  <c r="G51" i="25"/>
  <c r="G59" i="25"/>
  <c r="H59" i="25"/>
  <c r="I59" i="25" s="1"/>
  <c r="F59" i="25"/>
  <c r="G55" i="25"/>
  <c r="F55" i="25"/>
  <c r="H55" i="25"/>
  <c r="I55" i="25" s="1"/>
  <c r="G26" i="25"/>
  <c r="F26" i="25"/>
  <c r="H26" i="25"/>
  <c r="I26" i="25" s="1"/>
  <c r="G44" i="25"/>
  <c r="F65" i="25"/>
  <c r="H30" i="25"/>
  <c r="I30" i="25" s="1"/>
  <c r="G9" i="25"/>
  <c r="H9" i="25"/>
  <c r="I9" i="25" s="1"/>
  <c r="F9" i="25"/>
  <c r="H41" i="25"/>
  <c r="I41" i="25" s="1"/>
  <c r="G37" i="25"/>
  <c r="H34" i="25"/>
  <c r="I34" i="25" s="1"/>
  <c r="F35" i="25"/>
  <c r="H35" i="25"/>
  <c r="I35" i="25" s="1"/>
  <c r="G35" i="25"/>
  <c r="F31" i="25"/>
  <c r="H31" i="25"/>
  <c r="I31" i="25" s="1"/>
  <c r="G31" i="25"/>
  <c r="F44" i="25"/>
  <c r="F14" i="25"/>
  <c r="H8" i="25"/>
  <c r="I8" i="25" s="1"/>
  <c r="G8" i="25"/>
  <c r="F8" i="25"/>
  <c r="F38" i="25"/>
  <c r="F10" i="25"/>
  <c r="H10" i="25"/>
  <c r="I10" i="25" s="1"/>
  <c r="G10" i="25"/>
  <c r="H3" i="25"/>
  <c r="I3" i="25" s="1"/>
  <c r="H97" i="25"/>
  <c r="I97" i="25" s="1"/>
  <c r="F97" i="25"/>
  <c r="G97" i="25"/>
  <c r="F95" i="25"/>
  <c r="H95" i="25"/>
  <c r="I95" i="25" s="1"/>
  <c r="G95" i="25"/>
  <c r="H88" i="25"/>
  <c r="I88" i="25" s="1"/>
  <c r="G88" i="25"/>
  <c r="F88" i="25"/>
  <c r="G77" i="25"/>
  <c r="F77" i="25"/>
  <c r="H77" i="25"/>
  <c r="I77" i="25" s="1"/>
  <c r="H62" i="25"/>
  <c r="I62" i="25" s="1"/>
  <c r="G62" i="25"/>
  <c r="F62" i="25"/>
  <c r="F39" i="25"/>
  <c r="G39" i="25"/>
  <c r="H39" i="25"/>
  <c r="I39" i="25" s="1"/>
  <c r="F91" i="25"/>
  <c r="G91" i="25"/>
  <c r="H91" i="25"/>
  <c r="I91" i="25" s="1"/>
  <c r="H83" i="25"/>
  <c r="I83" i="25" s="1"/>
  <c r="G83" i="25"/>
  <c r="G71" i="25"/>
  <c r="G89" i="25"/>
  <c r="F89" i="25"/>
  <c r="H89" i="25"/>
  <c r="I89" i="25" s="1"/>
  <c r="F83" i="25"/>
  <c r="G101" i="25"/>
  <c r="H93" i="25"/>
  <c r="I93" i="25" s="1"/>
  <c r="F93" i="25"/>
  <c r="G93" i="25"/>
  <c r="H96" i="25"/>
  <c r="I96" i="25" s="1"/>
  <c r="H80" i="25"/>
  <c r="I80" i="25" s="1"/>
  <c r="F80" i="25"/>
  <c r="G80" i="25"/>
  <c r="F74" i="25"/>
  <c r="G74" i="25"/>
  <c r="H74" i="25"/>
  <c r="I74" i="25" s="1"/>
  <c r="G69" i="25"/>
  <c r="H61" i="25"/>
  <c r="I61" i="25" s="1"/>
  <c r="H57" i="25"/>
  <c r="I57" i="25" s="1"/>
  <c r="G57" i="25"/>
  <c r="G76" i="25"/>
  <c r="F70" i="25"/>
  <c r="H70" i="25"/>
  <c r="I70" i="25" s="1"/>
  <c r="G70" i="25"/>
  <c r="G67" i="25"/>
  <c r="H67" i="25"/>
  <c r="I67" i="25" s="1"/>
  <c r="F67" i="25"/>
  <c r="H52" i="25"/>
  <c r="I52" i="25" s="1"/>
  <c r="G52" i="25"/>
  <c r="G48" i="25"/>
  <c r="G36" i="25"/>
  <c r="H36" i="25"/>
  <c r="I36" i="25" s="1"/>
  <c r="F32" i="25"/>
  <c r="F16" i="25"/>
  <c r="G81" i="25"/>
  <c r="H81" i="25"/>
  <c r="I81" i="25" s="1"/>
  <c r="F81" i="25"/>
  <c r="H69" i="25"/>
  <c r="I69" i="25" s="1"/>
  <c r="G50" i="25"/>
  <c r="H50" i="25"/>
  <c r="I50" i="25" s="1"/>
  <c r="F50" i="25"/>
  <c r="H71" i="25"/>
  <c r="I71" i="25" s="1"/>
  <c r="H58" i="25"/>
  <c r="I58" i="25" s="1"/>
  <c r="G58" i="25"/>
  <c r="F58" i="25"/>
  <c r="F53" i="25"/>
  <c r="H49" i="25"/>
  <c r="I49" i="25" s="1"/>
  <c r="G49" i="25"/>
  <c r="F49" i="25"/>
  <c r="G32" i="25"/>
  <c r="G25" i="25"/>
  <c r="F21" i="25"/>
  <c r="H28" i="25"/>
  <c r="I28" i="25" s="1"/>
  <c r="G18" i="25"/>
  <c r="H18" i="25"/>
  <c r="I18" i="25" s="1"/>
  <c r="F18" i="25"/>
  <c r="H7" i="25"/>
  <c r="I7" i="25" s="1"/>
  <c r="G5" i="25"/>
  <c r="H5" i="25"/>
  <c r="I5" i="25" s="1"/>
  <c r="F5" i="25"/>
  <c r="F6" i="25"/>
  <c r="H6" i="25"/>
  <c r="I6" i="25" s="1"/>
  <c r="G6" i="25"/>
  <c r="G7" i="25"/>
  <c r="CZ50" i="24" l="1"/>
  <c r="CZ56" i="24"/>
  <c r="CZ84" i="24"/>
  <c r="CZ65" i="24"/>
  <c r="CZ18" i="24"/>
  <c r="CZ48" i="24"/>
  <c r="CZ47" i="24"/>
  <c r="CZ41" i="24"/>
  <c r="CZ12" i="24"/>
  <c r="CZ11" i="24"/>
  <c r="CW50" i="24" l="1"/>
  <c r="CX50" i="24"/>
  <c r="V29" i="12"/>
  <c r="V23" i="12"/>
  <c r="V1" i="12"/>
  <c r="V30" i="12" s="1"/>
  <c r="V24" i="12" l="1"/>
  <c r="V2" i="12"/>
  <c r="V22" i="12"/>
  <c r="F35" i="2"/>
  <c r="E35" i="2" s="1"/>
  <c r="F34" i="2"/>
  <c r="E34" i="2" s="1"/>
  <c r="DD79" i="24" l="1"/>
  <c r="DC79" i="24"/>
  <c r="DB79" i="24"/>
  <c r="DA79" i="24"/>
  <c r="CR79" i="24"/>
  <c r="CQ79" i="24"/>
  <c r="CP79" i="24"/>
  <c r="CO79" i="24"/>
  <c r="DE79" i="24" l="1"/>
  <c r="CX79" i="24"/>
  <c r="CS79" i="24"/>
  <c r="CW79" i="24"/>
  <c r="CY79" i="24"/>
  <c r="CN79" i="24"/>
  <c r="CK79" i="24"/>
  <c r="CL79" i="24"/>
  <c r="CM79" i="24"/>
  <c r="J20" i="9"/>
  <c r="J19" i="9"/>
  <c r="J18" i="9"/>
  <c r="J17" i="9"/>
  <c r="J16" i="9"/>
  <c r="J15" i="9"/>
  <c r="J14" i="9"/>
  <c r="J13" i="9"/>
  <c r="J12" i="9"/>
  <c r="J11" i="9"/>
  <c r="G20" i="9"/>
  <c r="G19" i="9"/>
  <c r="G18" i="9"/>
  <c r="G17" i="9"/>
  <c r="G16" i="9"/>
  <c r="G15" i="9"/>
  <c r="G14" i="9"/>
  <c r="G13" i="9"/>
  <c r="G12" i="9"/>
  <c r="G11" i="9"/>
  <c r="BR31" i="9"/>
  <c r="BR26" i="9"/>
  <c r="BR25" i="9"/>
  <c r="BR17" i="9"/>
  <c r="BR16" i="9"/>
  <c r="BR14" i="9"/>
  <c r="BR13" i="9"/>
  <c r="BR12" i="9"/>
  <c r="BR11" i="9"/>
  <c r="BO31" i="9"/>
  <c r="BO26" i="9"/>
  <c r="BO25" i="9"/>
  <c r="BO17" i="9"/>
  <c r="BO16" i="9"/>
  <c r="BO14" i="9"/>
  <c r="BO13" i="9"/>
  <c r="BO12" i="9"/>
  <c r="BO11" i="9"/>
  <c r="AU31" i="9"/>
  <c r="AU25" i="9"/>
  <c r="AU24" i="9"/>
  <c r="AU17" i="9"/>
  <c r="AU16" i="9"/>
  <c r="AU14" i="9"/>
  <c r="AU13" i="9"/>
  <c r="AU12" i="9"/>
  <c r="AU11" i="9"/>
  <c r="AD23" i="9"/>
  <c r="AD22" i="9"/>
  <c r="AD21" i="9"/>
  <c r="AD18" i="9"/>
  <c r="AD17" i="9"/>
  <c r="AD16" i="9"/>
  <c r="AD15" i="9"/>
  <c r="AD14" i="9"/>
  <c r="AD13" i="9"/>
  <c r="AD12" i="9"/>
  <c r="AD11" i="9"/>
  <c r="AA23" i="9"/>
  <c r="AA22" i="9"/>
  <c r="AA21" i="9"/>
  <c r="AA18" i="9"/>
  <c r="AA17" i="9"/>
  <c r="AA16" i="9"/>
  <c r="AA15" i="9"/>
  <c r="AA14" i="9"/>
  <c r="AA13" i="9"/>
  <c r="AA12" i="9"/>
  <c r="AA11" i="9"/>
  <c r="DZ30" i="5"/>
  <c r="DZ29" i="5"/>
  <c r="DZ28" i="5"/>
  <c r="DZ26" i="5"/>
  <c r="DZ23" i="5"/>
  <c r="DZ21" i="5"/>
  <c r="DZ16" i="5"/>
  <c r="DZ15" i="5"/>
  <c r="DZ14" i="5"/>
  <c r="DZ13" i="5"/>
  <c r="DZ12" i="5"/>
  <c r="DZ11" i="5"/>
  <c r="DF30" i="5"/>
  <c r="DF29" i="5"/>
  <c r="DF28" i="5"/>
  <c r="DF26" i="5"/>
  <c r="DF21" i="5"/>
  <c r="DF16" i="5"/>
  <c r="DF15" i="5"/>
  <c r="DF14" i="5"/>
  <c r="DF13" i="5"/>
  <c r="DF12" i="5"/>
  <c r="DF11" i="5"/>
  <c r="CL30" i="5"/>
  <c r="CL29" i="5"/>
  <c r="CL28" i="5"/>
  <c r="CL26" i="5"/>
  <c r="CL25" i="5"/>
  <c r="CL21" i="5"/>
  <c r="CL16" i="5"/>
  <c r="CL15" i="5"/>
  <c r="CL14" i="5"/>
  <c r="CL13" i="5"/>
  <c r="CL12" i="5"/>
  <c r="CL11" i="5"/>
  <c r="I1" i="12"/>
  <c r="I2" i="12" s="1"/>
  <c r="C5" i="21"/>
  <c r="D5" i="21"/>
  <c r="JY127" i="24"/>
  <c r="JX127" i="24" s="1"/>
  <c r="JY126" i="24"/>
  <c r="JW126" i="24" s="1"/>
  <c r="JY125" i="24"/>
  <c r="JW125" i="24" s="1"/>
  <c r="JY124" i="24"/>
  <c r="JY123" i="24"/>
  <c r="JX123" i="24" s="1"/>
  <c r="JY122" i="24"/>
  <c r="JW122" i="24" s="1"/>
  <c r="JY121" i="24"/>
  <c r="JW121" i="24" s="1"/>
  <c r="JY120" i="24"/>
  <c r="JX120" i="24" s="1"/>
  <c r="JY119" i="24"/>
  <c r="JX119" i="24" s="1"/>
  <c r="JY118" i="24"/>
  <c r="JW118" i="24" s="1"/>
  <c r="JY117" i="24"/>
  <c r="JW117" i="24" s="1"/>
  <c r="JY116" i="24"/>
  <c r="JX116" i="24" s="1"/>
  <c r="JY115" i="24"/>
  <c r="JX115" i="24" s="1"/>
  <c r="JY114" i="24"/>
  <c r="KC114" i="24" s="1"/>
  <c r="JY113" i="24"/>
  <c r="JW113" i="24" s="1"/>
  <c r="JY112" i="24"/>
  <c r="JX112" i="24" s="1"/>
  <c r="JY111" i="24"/>
  <c r="JX111" i="24" s="1"/>
  <c r="JY110" i="24"/>
  <c r="JW110" i="24" s="1"/>
  <c r="JY109" i="24"/>
  <c r="JW109" i="24" s="1"/>
  <c r="JY108" i="24"/>
  <c r="JX108" i="24" s="1"/>
  <c r="JY107" i="24"/>
  <c r="JV107" i="24" s="1"/>
  <c r="JY106" i="24"/>
  <c r="JW106" i="24" s="1"/>
  <c r="JY105" i="24"/>
  <c r="JW105" i="24" s="1"/>
  <c r="JY104" i="24"/>
  <c r="JX104" i="24" s="1"/>
  <c r="JY103" i="24"/>
  <c r="JX103" i="24" s="1"/>
  <c r="JY102" i="24"/>
  <c r="JW102" i="24" s="1"/>
  <c r="JY101" i="24"/>
  <c r="JY100" i="24"/>
  <c r="JW100" i="24" s="1"/>
  <c r="JY99" i="24"/>
  <c r="JX99" i="24" s="1"/>
  <c r="JY98" i="24"/>
  <c r="JW98" i="24" s="1"/>
  <c r="JY97" i="24"/>
  <c r="JW97" i="24" s="1"/>
  <c r="JY96" i="24"/>
  <c r="JX96" i="24" s="1"/>
  <c r="JY95" i="24"/>
  <c r="JX95" i="24" s="1"/>
  <c r="JY94" i="24"/>
  <c r="JW94" i="24" s="1"/>
  <c r="JY93" i="24"/>
  <c r="JW93" i="24" s="1"/>
  <c r="JY92" i="24"/>
  <c r="JW92" i="24" s="1"/>
  <c r="JY91" i="24"/>
  <c r="JX91" i="24" s="1"/>
  <c r="JY90" i="24"/>
  <c r="JW90" i="24" s="1"/>
  <c r="JY89" i="24"/>
  <c r="JW89" i="24" s="1"/>
  <c r="JY88" i="24"/>
  <c r="JX88" i="24" s="1"/>
  <c r="JY33" i="24"/>
  <c r="JV33" i="24" s="1"/>
  <c r="JY56" i="24"/>
  <c r="JW56" i="24" s="1"/>
  <c r="JY87" i="24"/>
  <c r="JW87" i="24" s="1"/>
  <c r="JY86" i="24"/>
  <c r="JX86" i="24" s="1"/>
  <c r="JY85" i="24"/>
  <c r="JX85" i="24" s="1"/>
  <c r="JY84" i="24"/>
  <c r="JW84" i="24" s="1"/>
  <c r="JY30" i="24"/>
  <c r="JW30" i="24" s="1"/>
  <c r="JY79" i="24"/>
  <c r="JW79" i="24" s="1"/>
  <c r="JY69" i="24"/>
  <c r="JW69" i="24" s="1"/>
  <c r="JY68" i="24"/>
  <c r="JW68" i="24" s="1"/>
  <c r="JY28" i="24"/>
  <c r="JW28" i="24" s="1"/>
  <c r="JY27" i="24"/>
  <c r="KC27" i="24" s="1"/>
  <c r="JY26" i="24"/>
  <c r="JX26" i="24" s="1"/>
  <c r="JY25" i="24"/>
  <c r="JW25" i="24" s="1"/>
  <c r="JY24" i="24"/>
  <c r="JW24" i="24" s="1"/>
  <c r="JY22" i="24"/>
  <c r="JX22" i="24" s="1"/>
  <c r="JY21" i="24"/>
  <c r="JX21" i="24" s="1"/>
  <c r="JY65" i="24"/>
  <c r="JW65" i="24" s="1"/>
  <c r="JY64" i="24"/>
  <c r="KC64" i="24" s="1"/>
  <c r="JY63" i="24"/>
  <c r="JW63" i="24" s="1"/>
  <c r="JY60" i="24"/>
  <c r="JX60" i="24" s="1"/>
  <c r="JY59" i="24"/>
  <c r="JW59" i="24" s="1"/>
  <c r="JY58" i="24"/>
  <c r="JW58" i="24" s="1"/>
  <c r="JY57" i="24"/>
  <c r="JX57" i="24" s="1"/>
  <c r="JY55" i="24"/>
  <c r="JX55" i="24" s="1"/>
  <c r="JY54" i="24"/>
  <c r="JW54" i="24" s="1"/>
  <c r="JY53" i="24"/>
  <c r="JW53" i="24" s="1"/>
  <c r="JY29" i="24"/>
  <c r="JX29" i="24" s="1"/>
  <c r="JY20" i="24"/>
  <c r="JW20" i="24" s="1"/>
  <c r="JY18" i="24"/>
  <c r="JW18" i="24" s="1"/>
  <c r="JY50" i="24"/>
  <c r="JW50" i="24" s="1"/>
  <c r="JY49" i="24"/>
  <c r="JX49" i="24" s="1"/>
  <c r="JY48" i="24"/>
  <c r="JU48" i="24" s="1"/>
  <c r="JY46" i="24"/>
  <c r="JW46" i="24" s="1"/>
  <c r="JY47" i="24"/>
  <c r="JW47" i="24" s="1"/>
  <c r="JY45" i="24"/>
  <c r="JX45" i="24" s="1"/>
  <c r="JY41" i="24"/>
  <c r="JX41" i="24" s="1"/>
  <c r="JY40" i="24"/>
  <c r="JW40" i="24" s="1"/>
  <c r="JY17" i="24"/>
  <c r="JW17" i="24" s="1"/>
  <c r="JY39" i="24"/>
  <c r="JW39" i="24" s="1"/>
  <c r="JY38" i="24"/>
  <c r="JW38" i="24" s="1"/>
  <c r="JY34" i="24"/>
  <c r="JW34" i="24" s="1"/>
  <c r="JY37" i="24"/>
  <c r="JW37" i="24" s="1"/>
  <c r="JY36" i="24"/>
  <c r="KC36" i="24" s="1"/>
  <c r="JY15" i="24"/>
  <c r="JX15" i="24" s="1"/>
  <c r="JY14" i="24"/>
  <c r="JW14" i="24" s="1"/>
  <c r="JY13" i="24"/>
  <c r="JW13" i="24" s="1"/>
  <c r="JY12" i="24"/>
  <c r="JX12" i="24" s="1"/>
  <c r="JY11" i="24"/>
  <c r="JX11" i="24" s="1"/>
  <c r="JM127" i="24"/>
  <c r="JK127" i="24" s="1"/>
  <c r="JM126" i="24"/>
  <c r="JM125" i="24"/>
  <c r="JK125" i="24" s="1"/>
  <c r="JM124" i="24"/>
  <c r="JL124" i="24" s="1"/>
  <c r="JM123" i="24"/>
  <c r="JI123" i="24" s="1"/>
  <c r="JM122" i="24"/>
  <c r="JK122" i="24" s="1"/>
  <c r="JM121" i="24"/>
  <c r="JL121" i="24" s="1"/>
  <c r="JM120" i="24"/>
  <c r="JL120" i="24" s="1"/>
  <c r="JM119" i="24"/>
  <c r="JK119" i="24" s="1"/>
  <c r="JM118" i="24"/>
  <c r="JK118" i="24" s="1"/>
  <c r="JM117" i="24"/>
  <c r="JL117" i="24" s="1"/>
  <c r="JM116" i="24"/>
  <c r="JK116" i="24" s="1"/>
  <c r="JM115" i="24"/>
  <c r="JK115" i="24" s="1"/>
  <c r="JM114" i="24"/>
  <c r="JK114" i="24" s="1"/>
  <c r="JM113" i="24"/>
  <c r="JL113" i="24" s="1"/>
  <c r="JM112" i="24"/>
  <c r="JQ112" i="24" s="1"/>
  <c r="JM111" i="24"/>
  <c r="JM110" i="24"/>
  <c r="JK110" i="24" s="1"/>
  <c r="JM109" i="24"/>
  <c r="JL109" i="24" s="1"/>
  <c r="JM108" i="24"/>
  <c r="JL108" i="24" s="1"/>
  <c r="JM107" i="24"/>
  <c r="JK107" i="24" s="1"/>
  <c r="JM106" i="24"/>
  <c r="JK106" i="24" s="1"/>
  <c r="JM105" i="24"/>
  <c r="JK105" i="24" s="1"/>
  <c r="JM104" i="24"/>
  <c r="JK104" i="24" s="1"/>
  <c r="JM103" i="24"/>
  <c r="JK103" i="24" s="1"/>
  <c r="JM102" i="24"/>
  <c r="JK102" i="24" s="1"/>
  <c r="JM101" i="24"/>
  <c r="JM100" i="24"/>
  <c r="JL100" i="24" s="1"/>
  <c r="JM99" i="24"/>
  <c r="JK99" i="24" s="1"/>
  <c r="JM98" i="24"/>
  <c r="JK98" i="24" s="1"/>
  <c r="JM97" i="24"/>
  <c r="JL97" i="24" s="1"/>
  <c r="JM96" i="24"/>
  <c r="JL96" i="24" s="1"/>
  <c r="JM95" i="24"/>
  <c r="JK95" i="24" s="1"/>
  <c r="JM94" i="24"/>
  <c r="JQ94" i="24" s="1"/>
  <c r="JM93" i="24"/>
  <c r="JK93" i="24" s="1"/>
  <c r="JM92" i="24"/>
  <c r="JL92" i="24" s="1"/>
  <c r="JM91" i="24"/>
  <c r="JK91" i="24" s="1"/>
  <c r="JM90" i="24"/>
  <c r="JK90" i="24" s="1"/>
  <c r="JM89" i="24"/>
  <c r="JL89" i="24" s="1"/>
  <c r="JM88" i="24"/>
  <c r="JL88" i="24" s="1"/>
  <c r="JM33" i="24"/>
  <c r="JJ33" i="24" s="1"/>
  <c r="JM56" i="24"/>
  <c r="JK56" i="24" s="1"/>
  <c r="JM87" i="24"/>
  <c r="JL87" i="24" s="1"/>
  <c r="JM86" i="24"/>
  <c r="JL86" i="24" s="1"/>
  <c r="JM85" i="24"/>
  <c r="JQ85" i="24" s="1"/>
  <c r="JM84" i="24"/>
  <c r="JK84" i="24" s="1"/>
  <c r="JM30" i="24"/>
  <c r="JL30" i="24" s="1"/>
  <c r="JM79" i="24"/>
  <c r="JJ79" i="24" s="1"/>
  <c r="JM69" i="24"/>
  <c r="JQ69" i="24" s="1"/>
  <c r="JM68" i="24"/>
  <c r="JK68" i="24" s="1"/>
  <c r="JM28" i="24"/>
  <c r="JK28" i="24" s="1"/>
  <c r="JM27" i="24"/>
  <c r="JQ27" i="24" s="1"/>
  <c r="JM26" i="24"/>
  <c r="JQ26" i="24" s="1"/>
  <c r="JM25" i="24"/>
  <c r="JK25" i="24" s="1"/>
  <c r="JM24" i="24"/>
  <c r="JQ24" i="24" s="1"/>
  <c r="JM22" i="24"/>
  <c r="JL22" i="24" s="1"/>
  <c r="JM21" i="24"/>
  <c r="JJ21" i="24" s="1"/>
  <c r="JM65" i="24"/>
  <c r="JK65" i="24" s="1"/>
  <c r="JM64" i="24"/>
  <c r="JK64" i="24" s="1"/>
  <c r="JM63" i="24"/>
  <c r="JK63" i="24" s="1"/>
  <c r="JM60" i="24"/>
  <c r="JQ60" i="24" s="1"/>
  <c r="JM59" i="24"/>
  <c r="JK59" i="24" s="1"/>
  <c r="JM58" i="24"/>
  <c r="JL58" i="24" s="1"/>
  <c r="JM57" i="24"/>
  <c r="JK57" i="24" s="1"/>
  <c r="JM55" i="24"/>
  <c r="JJ55" i="24" s="1"/>
  <c r="JM54" i="24"/>
  <c r="JK54" i="24" s="1"/>
  <c r="JM53" i="24"/>
  <c r="JL53" i="24" s="1"/>
  <c r="JM29" i="24"/>
  <c r="JK29" i="24" s="1"/>
  <c r="JM20" i="24"/>
  <c r="JJ20" i="24" s="1"/>
  <c r="JM18" i="24"/>
  <c r="JK18" i="24" s="1"/>
  <c r="JM50" i="24"/>
  <c r="JQ50" i="24" s="1"/>
  <c r="JM49" i="24"/>
  <c r="JL49" i="24" s="1"/>
  <c r="JM48" i="24"/>
  <c r="JL48" i="24" s="1"/>
  <c r="JM46" i="24"/>
  <c r="JK46" i="24" s="1"/>
  <c r="JM47" i="24"/>
  <c r="JL47" i="24" s="1"/>
  <c r="JM45" i="24"/>
  <c r="JL45" i="24" s="1"/>
  <c r="JM41" i="24"/>
  <c r="JL41" i="24" s="1"/>
  <c r="JM40" i="24"/>
  <c r="JQ40" i="24" s="1"/>
  <c r="JM17" i="24"/>
  <c r="JL17" i="24" s="1"/>
  <c r="JM39" i="24"/>
  <c r="JL39" i="24" s="1"/>
  <c r="JM38" i="24"/>
  <c r="JL38" i="24" s="1"/>
  <c r="JM34" i="24"/>
  <c r="JL34" i="24" s="1"/>
  <c r="JM37" i="24"/>
  <c r="JM36" i="24"/>
  <c r="JL36" i="24" s="1"/>
  <c r="JM15" i="24"/>
  <c r="JK15" i="24" s="1"/>
  <c r="JM14" i="24"/>
  <c r="JL14" i="24" s="1"/>
  <c r="JM13" i="24"/>
  <c r="JJ13" i="24" s="1"/>
  <c r="JM12" i="24"/>
  <c r="JL12" i="24" s="1"/>
  <c r="JM11" i="24"/>
  <c r="JK11" i="24" s="1"/>
  <c r="JA127" i="24"/>
  <c r="IZ127" i="24" s="1"/>
  <c r="JA126" i="24"/>
  <c r="IZ126" i="24" s="1"/>
  <c r="JA125" i="24"/>
  <c r="IZ125" i="24" s="1"/>
  <c r="JA124" i="24"/>
  <c r="IY124" i="24" s="1"/>
  <c r="JA123" i="24"/>
  <c r="IW123" i="24" s="1"/>
  <c r="JA122" i="24"/>
  <c r="IZ122" i="24" s="1"/>
  <c r="JA121" i="24"/>
  <c r="JA120" i="24"/>
  <c r="IY120" i="24" s="1"/>
  <c r="JA119" i="24"/>
  <c r="IZ119" i="24" s="1"/>
  <c r="JA118" i="24"/>
  <c r="IZ118" i="24" s="1"/>
  <c r="JA117" i="24"/>
  <c r="IX117" i="24" s="1"/>
  <c r="JA116" i="24"/>
  <c r="IY116" i="24" s="1"/>
  <c r="JA115" i="24"/>
  <c r="IX115" i="24" s="1"/>
  <c r="JA114" i="24"/>
  <c r="IZ114" i="24" s="1"/>
  <c r="JA113" i="24"/>
  <c r="IY113" i="24" s="1"/>
  <c r="JA112" i="24"/>
  <c r="IY112" i="24" s="1"/>
  <c r="JA111" i="24"/>
  <c r="IZ111" i="24" s="1"/>
  <c r="JA110" i="24"/>
  <c r="IZ110" i="24" s="1"/>
  <c r="JA109" i="24"/>
  <c r="IY109" i="24" s="1"/>
  <c r="JA108" i="24"/>
  <c r="JE108" i="24" s="1"/>
  <c r="JA107" i="24"/>
  <c r="IZ107" i="24" s="1"/>
  <c r="JA106" i="24"/>
  <c r="IZ106" i="24" s="1"/>
  <c r="JA105" i="24"/>
  <c r="IZ105" i="24" s="1"/>
  <c r="JA104" i="24"/>
  <c r="IY104" i="24" s="1"/>
  <c r="JA103" i="24"/>
  <c r="IZ103" i="24" s="1"/>
  <c r="JA102" i="24"/>
  <c r="IZ102" i="24" s="1"/>
  <c r="JA101" i="24"/>
  <c r="IZ101" i="24" s="1"/>
  <c r="JA100" i="24"/>
  <c r="JA99" i="24"/>
  <c r="IZ99" i="24" s="1"/>
  <c r="JA98" i="24"/>
  <c r="IY98" i="24" s="1"/>
  <c r="JA97" i="24"/>
  <c r="IZ97" i="24" s="1"/>
  <c r="JA96" i="24"/>
  <c r="IY96" i="24" s="1"/>
  <c r="JA95" i="24"/>
  <c r="IZ95" i="24" s="1"/>
  <c r="JA94" i="24"/>
  <c r="JE94" i="24" s="1"/>
  <c r="JA93" i="24"/>
  <c r="IZ93" i="24" s="1"/>
  <c r="JA92" i="24"/>
  <c r="IY92" i="24" s="1"/>
  <c r="JA91" i="24"/>
  <c r="IZ91" i="24" s="1"/>
  <c r="JA90" i="24"/>
  <c r="IX90" i="24" s="1"/>
  <c r="JA89" i="24"/>
  <c r="IZ89" i="24" s="1"/>
  <c r="JA88" i="24"/>
  <c r="IY88" i="24" s="1"/>
  <c r="JA33" i="24"/>
  <c r="IZ33" i="24" s="1"/>
  <c r="JA56" i="24"/>
  <c r="IX56" i="24" s="1"/>
  <c r="JA87" i="24"/>
  <c r="IZ87" i="24" s="1"/>
  <c r="JA86" i="24"/>
  <c r="IY86" i="24" s="1"/>
  <c r="JA85" i="24"/>
  <c r="IZ85" i="24" s="1"/>
  <c r="JA84" i="24"/>
  <c r="IZ84" i="24" s="1"/>
  <c r="JA30" i="24"/>
  <c r="IZ30" i="24" s="1"/>
  <c r="JA79" i="24"/>
  <c r="IY79" i="24" s="1"/>
  <c r="JA69" i="24"/>
  <c r="IZ69" i="24" s="1"/>
  <c r="JA68" i="24"/>
  <c r="IY68" i="24" s="1"/>
  <c r="JA28" i="24"/>
  <c r="IZ28" i="24" s="1"/>
  <c r="JA27" i="24"/>
  <c r="IY27" i="24" s="1"/>
  <c r="JA26" i="24"/>
  <c r="IZ26" i="24" s="1"/>
  <c r="JA25" i="24"/>
  <c r="IZ25" i="24" s="1"/>
  <c r="JA24" i="24"/>
  <c r="JE24" i="24" s="1"/>
  <c r="JA22" i="24"/>
  <c r="IY22" i="24" s="1"/>
  <c r="JA21" i="24"/>
  <c r="IZ21" i="24" s="1"/>
  <c r="JA65" i="24"/>
  <c r="IZ65" i="24" s="1"/>
  <c r="JA64" i="24"/>
  <c r="IZ64" i="24" s="1"/>
  <c r="JA63" i="24"/>
  <c r="IY63" i="24" s="1"/>
  <c r="JA60" i="24"/>
  <c r="IZ60" i="24" s="1"/>
  <c r="JA59" i="24"/>
  <c r="IZ59" i="24" s="1"/>
  <c r="JA58" i="24"/>
  <c r="IZ58" i="24" s="1"/>
  <c r="JA57" i="24"/>
  <c r="IY57" i="24" s="1"/>
  <c r="JA55" i="24"/>
  <c r="IZ55" i="24" s="1"/>
  <c r="JA54" i="24"/>
  <c r="IY54" i="24" s="1"/>
  <c r="JA53" i="24"/>
  <c r="IZ53" i="24" s="1"/>
  <c r="JA29" i="24"/>
  <c r="IY29" i="24" s="1"/>
  <c r="JA20" i="24"/>
  <c r="JA18" i="24"/>
  <c r="IZ18" i="24" s="1"/>
  <c r="JA50" i="24"/>
  <c r="IZ50" i="24" s="1"/>
  <c r="JA49" i="24"/>
  <c r="IY49" i="24" s="1"/>
  <c r="JA48" i="24"/>
  <c r="IZ48" i="24" s="1"/>
  <c r="JA46" i="24"/>
  <c r="IX46" i="24" s="1"/>
  <c r="JA47" i="24"/>
  <c r="IZ47" i="24" s="1"/>
  <c r="JA45" i="24"/>
  <c r="IY45" i="24" s="1"/>
  <c r="JA41" i="24"/>
  <c r="IZ41" i="24" s="1"/>
  <c r="JA40" i="24"/>
  <c r="IY40" i="24" s="1"/>
  <c r="JA17" i="24"/>
  <c r="IY17" i="24" s="1"/>
  <c r="JA39" i="24"/>
  <c r="IY39" i="24" s="1"/>
  <c r="JA38" i="24"/>
  <c r="IZ38" i="24" s="1"/>
  <c r="JA34" i="24"/>
  <c r="IZ34" i="24" s="1"/>
  <c r="JA37" i="24"/>
  <c r="IY37" i="24" s="1"/>
  <c r="JA36" i="24"/>
  <c r="IY36" i="24" s="1"/>
  <c r="JA15" i="24"/>
  <c r="IZ15" i="24" s="1"/>
  <c r="JA14" i="24"/>
  <c r="IY14" i="24" s="1"/>
  <c r="JA13" i="24"/>
  <c r="IZ13" i="24" s="1"/>
  <c r="JA12" i="24"/>
  <c r="IY12" i="24" s="1"/>
  <c r="JA11" i="24"/>
  <c r="IZ11" i="24" s="1"/>
  <c r="IO127" i="24"/>
  <c r="IN127" i="24" s="1"/>
  <c r="IO126" i="24"/>
  <c r="IM126" i="24" s="1"/>
  <c r="IO125" i="24"/>
  <c r="IM125" i="24" s="1"/>
  <c r="IO124" i="24"/>
  <c r="IN124" i="24" s="1"/>
  <c r="IO123" i="24"/>
  <c r="IS123" i="24" s="1"/>
  <c r="IO122" i="24"/>
  <c r="IM122" i="24" s="1"/>
  <c r="IO121" i="24"/>
  <c r="IM121" i="24" s="1"/>
  <c r="IO120" i="24"/>
  <c r="IN120" i="24" s="1"/>
  <c r="IO119" i="24"/>
  <c r="IM119" i="24" s="1"/>
  <c r="IO118" i="24"/>
  <c r="IL118" i="24" s="1"/>
  <c r="IO117" i="24"/>
  <c r="IM117" i="24" s="1"/>
  <c r="IO116" i="24"/>
  <c r="IN116" i="24" s="1"/>
  <c r="IO115" i="24"/>
  <c r="IN115" i="24" s="1"/>
  <c r="IO114" i="24"/>
  <c r="IN114" i="24" s="1"/>
  <c r="IO113" i="24"/>
  <c r="IM113" i="24" s="1"/>
  <c r="IO112" i="24"/>
  <c r="IN112" i="24" s="1"/>
  <c r="IO111" i="24"/>
  <c r="IL111" i="24" s="1"/>
  <c r="IO110" i="24"/>
  <c r="IL110" i="24" s="1"/>
  <c r="IO109" i="24"/>
  <c r="IM109" i="24" s="1"/>
  <c r="IO108" i="24"/>
  <c r="IN108" i="24" s="1"/>
  <c r="IO107" i="24"/>
  <c r="IN107" i="24" s="1"/>
  <c r="IO106" i="24"/>
  <c r="IN106" i="24" s="1"/>
  <c r="IO105" i="24"/>
  <c r="IL105" i="24" s="1"/>
  <c r="IO104" i="24"/>
  <c r="IS104" i="24" s="1"/>
  <c r="IO103" i="24"/>
  <c r="IN103" i="24" s="1"/>
  <c r="IO102" i="24"/>
  <c r="IN102" i="24" s="1"/>
  <c r="IO101" i="24"/>
  <c r="IM101" i="24" s="1"/>
  <c r="IO100" i="24"/>
  <c r="IL100" i="24" s="1"/>
  <c r="IO99" i="24"/>
  <c r="IN99" i="24" s="1"/>
  <c r="IO98" i="24"/>
  <c r="IN98" i="24" s="1"/>
  <c r="IO97" i="24"/>
  <c r="IM97" i="24" s="1"/>
  <c r="IO96" i="24"/>
  <c r="IS96" i="24" s="1"/>
  <c r="IO95" i="24"/>
  <c r="IN95" i="24" s="1"/>
  <c r="IO94" i="24"/>
  <c r="IN94" i="24" s="1"/>
  <c r="IO93" i="24"/>
  <c r="IM93" i="24" s="1"/>
  <c r="IO92" i="24"/>
  <c r="IK92" i="24" s="1"/>
  <c r="IO91" i="24"/>
  <c r="IM91" i="24" s="1"/>
  <c r="IO90" i="24"/>
  <c r="IN90" i="24" s="1"/>
  <c r="IO89" i="24"/>
  <c r="IM89" i="24" s="1"/>
  <c r="IO88" i="24"/>
  <c r="IL88" i="24" s="1"/>
  <c r="IO33" i="24"/>
  <c r="IN33" i="24" s="1"/>
  <c r="IO56" i="24"/>
  <c r="IN56" i="24" s="1"/>
  <c r="IO87" i="24"/>
  <c r="IM87" i="24" s="1"/>
  <c r="IO86" i="24"/>
  <c r="IL86" i="24" s="1"/>
  <c r="IO85" i="24"/>
  <c r="IK85" i="24" s="1"/>
  <c r="IO84" i="24"/>
  <c r="IN84" i="24" s="1"/>
  <c r="IO30" i="24"/>
  <c r="IM30" i="24" s="1"/>
  <c r="IO79" i="24"/>
  <c r="IL79" i="24" s="1"/>
  <c r="IO69" i="24"/>
  <c r="IS69" i="24" s="1"/>
  <c r="IO68" i="24"/>
  <c r="IN68" i="24" s="1"/>
  <c r="IO28" i="24"/>
  <c r="IM28" i="24" s="1"/>
  <c r="IO27" i="24"/>
  <c r="IS27" i="24" s="1"/>
  <c r="IO26" i="24"/>
  <c r="IL26" i="24" s="1"/>
  <c r="IO25" i="24"/>
  <c r="IN25" i="24" s="1"/>
  <c r="IO24" i="24"/>
  <c r="IM24" i="24" s="1"/>
  <c r="IO22" i="24"/>
  <c r="IS22" i="24" s="1"/>
  <c r="IO21" i="24"/>
  <c r="IS21" i="24" s="1"/>
  <c r="IO65" i="24"/>
  <c r="IN65" i="24" s="1"/>
  <c r="IO64" i="24"/>
  <c r="IM64" i="24" s="1"/>
  <c r="IO63" i="24"/>
  <c r="IL63" i="24" s="1"/>
  <c r="IO60" i="24"/>
  <c r="IO59" i="24"/>
  <c r="IN59" i="24" s="1"/>
  <c r="IO58" i="24"/>
  <c r="IM58" i="24" s="1"/>
  <c r="IO57" i="24"/>
  <c r="IL57" i="24" s="1"/>
  <c r="IO55" i="24"/>
  <c r="IM55" i="24" s="1"/>
  <c r="IO54" i="24"/>
  <c r="IN54" i="24" s="1"/>
  <c r="IO53" i="24"/>
  <c r="IM53" i="24" s="1"/>
  <c r="IO29" i="24"/>
  <c r="IS29" i="24" s="1"/>
  <c r="IO20" i="24"/>
  <c r="IM20" i="24" s="1"/>
  <c r="IO18" i="24"/>
  <c r="IL18" i="24" s="1"/>
  <c r="IO50" i="24"/>
  <c r="IN50" i="24" s="1"/>
  <c r="IO49" i="24"/>
  <c r="IS49" i="24" s="1"/>
  <c r="IO48" i="24"/>
  <c r="IM48" i="24" s="1"/>
  <c r="IO46" i="24"/>
  <c r="IL46" i="24" s="1"/>
  <c r="IO47" i="24"/>
  <c r="IN47" i="24" s="1"/>
  <c r="IO45" i="24"/>
  <c r="IS45" i="24" s="1"/>
  <c r="IO41" i="24"/>
  <c r="IM41" i="24" s="1"/>
  <c r="IO40" i="24"/>
  <c r="IS40" i="24" s="1"/>
  <c r="IO17" i="24"/>
  <c r="IN17" i="24" s="1"/>
  <c r="IO39" i="24"/>
  <c r="IS39" i="24" s="1"/>
  <c r="IO38" i="24"/>
  <c r="IM38" i="24" s="1"/>
  <c r="IO34" i="24"/>
  <c r="IN34" i="24" s="1"/>
  <c r="IO37" i="24"/>
  <c r="IN37" i="24" s="1"/>
  <c r="IO36" i="24"/>
  <c r="IS36" i="24" s="1"/>
  <c r="IO15" i="24"/>
  <c r="IM15" i="24" s="1"/>
  <c r="IO14" i="24"/>
  <c r="IN14" i="24" s="1"/>
  <c r="IO13" i="24"/>
  <c r="IN13" i="24" s="1"/>
  <c r="IO12" i="24"/>
  <c r="IL12" i="24" s="1"/>
  <c r="IO11" i="24"/>
  <c r="IM11" i="24" s="1"/>
  <c r="IC127" i="24"/>
  <c r="IA127" i="24" s="1"/>
  <c r="IC126" i="24"/>
  <c r="IG126" i="24" s="1"/>
  <c r="IC125" i="24"/>
  <c r="HZ125" i="24" s="1"/>
  <c r="IC124" i="24"/>
  <c r="IA124" i="24" s="1"/>
  <c r="IC123" i="24"/>
  <c r="IB123" i="24" s="1"/>
  <c r="IC122" i="24"/>
  <c r="IB122" i="24" s="1"/>
  <c r="IC121" i="24"/>
  <c r="HZ121" i="24" s="1"/>
  <c r="IC120" i="24"/>
  <c r="IA120" i="24" s="1"/>
  <c r="IC119" i="24"/>
  <c r="HZ119" i="24" s="1"/>
  <c r="IC118" i="24"/>
  <c r="IB118" i="24" s="1"/>
  <c r="IC117" i="24"/>
  <c r="IG117" i="24" s="1"/>
  <c r="IC116" i="24"/>
  <c r="IA116" i="24" s="1"/>
  <c r="IC115" i="24"/>
  <c r="IA115" i="24" s="1"/>
  <c r="IC114" i="24"/>
  <c r="IB114" i="24" s="1"/>
  <c r="IC113" i="24"/>
  <c r="HZ113" i="24" s="1"/>
  <c r="IC112" i="24"/>
  <c r="HY112" i="24" s="1"/>
  <c r="IC111" i="24"/>
  <c r="IB111" i="24" s="1"/>
  <c r="IC110" i="24"/>
  <c r="IB110" i="24" s="1"/>
  <c r="IC109" i="24"/>
  <c r="HY109" i="24" s="1"/>
  <c r="IC108" i="24"/>
  <c r="IA108" i="24" s="1"/>
  <c r="IC107" i="24"/>
  <c r="HZ107" i="24" s="1"/>
  <c r="IC106" i="24"/>
  <c r="IB106" i="24" s="1"/>
  <c r="IC105" i="24"/>
  <c r="HZ105" i="24" s="1"/>
  <c r="IC104" i="24"/>
  <c r="HY104" i="24" s="1"/>
  <c r="IC103" i="24"/>
  <c r="IA103" i="24" s="1"/>
  <c r="IC102" i="24"/>
  <c r="IB102" i="24" s="1"/>
  <c r="IC101" i="24"/>
  <c r="IG101" i="24" s="1"/>
  <c r="IC100" i="24"/>
  <c r="IA100" i="24" s="1"/>
  <c r="IC99" i="24"/>
  <c r="IB99" i="24" s="1"/>
  <c r="IC98" i="24"/>
  <c r="IC97" i="24"/>
  <c r="IG97" i="24" s="1"/>
  <c r="IC96" i="24"/>
  <c r="IA96" i="24" s="1"/>
  <c r="IC95" i="24"/>
  <c r="IB95" i="24" s="1"/>
  <c r="IC94" i="24"/>
  <c r="IG94" i="24" s="1"/>
  <c r="IC93" i="24"/>
  <c r="HZ93" i="24" s="1"/>
  <c r="IC92" i="24"/>
  <c r="IA92" i="24" s="1"/>
  <c r="IC91" i="24"/>
  <c r="IB91" i="24" s="1"/>
  <c r="IC90" i="24"/>
  <c r="IB90" i="24" s="1"/>
  <c r="IC89" i="24"/>
  <c r="IG89" i="24" s="1"/>
  <c r="IC88" i="24"/>
  <c r="IA88" i="24" s="1"/>
  <c r="IC33" i="24"/>
  <c r="IB33" i="24" s="1"/>
  <c r="IC56" i="24"/>
  <c r="IB56" i="24" s="1"/>
  <c r="IC87" i="24"/>
  <c r="IG87" i="24" s="1"/>
  <c r="IC86" i="24"/>
  <c r="IA86" i="24" s="1"/>
  <c r="IC85" i="24"/>
  <c r="IA85" i="24" s="1"/>
  <c r="IC84" i="24"/>
  <c r="IB84" i="24" s="1"/>
  <c r="IC30" i="24"/>
  <c r="HY30" i="24" s="1"/>
  <c r="IC79" i="24"/>
  <c r="IA79" i="24" s="1"/>
  <c r="IC69" i="24"/>
  <c r="IB69" i="24" s="1"/>
  <c r="IC68" i="24"/>
  <c r="IB68" i="24" s="1"/>
  <c r="IC28" i="24"/>
  <c r="IG28" i="24" s="1"/>
  <c r="IC27" i="24"/>
  <c r="IA27" i="24" s="1"/>
  <c r="IC26" i="24"/>
  <c r="HY26" i="24" s="1"/>
  <c r="IC25" i="24"/>
  <c r="IB25" i="24" s="1"/>
  <c r="IC24" i="24"/>
  <c r="HZ24" i="24" s="1"/>
  <c r="IC22" i="24"/>
  <c r="IB22" i="24" s="1"/>
  <c r="IC21" i="24"/>
  <c r="IA21" i="24" s="1"/>
  <c r="IC65" i="24"/>
  <c r="IB65" i="24" s="1"/>
  <c r="IC64" i="24"/>
  <c r="IA64" i="24" s="1"/>
  <c r="IC63" i="24"/>
  <c r="IB63" i="24" s="1"/>
  <c r="IC60" i="24"/>
  <c r="IG60" i="24" s="1"/>
  <c r="IC59" i="24"/>
  <c r="IB59" i="24" s="1"/>
  <c r="IC58" i="24"/>
  <c r="IA58" i="24" s="1"/>
  <c r="IC57" i="24"/>
  <c r="IB57" i="24" s="1"/>
  <c r="IC55" i="24"/>
  <c r="IA55" i="24" s="1"/>
  <c r="IC54" i="24"/>
  <c r="IB54" i="24" s="1"/>
  <c r="IC53" i="24"/>
  <c r="IA53" i="24" s="1"/>
  <c r="IC29" i="24"/>
  <c r="IB29" i="24" s="1"/>
  <c r="IC20" i="24"/>
  <c r="IG20" i="24" s="1"/>
  <c r="IC18" i="24"/>
  <c r="IB18" i="24" s="1"/>
  <c r="IC50" i="24"/>
  <c r="IA50" i="24" s="1"/>
  <c r="IC49" i="24"/>
  <c r="IB49" i="24" s="1"/>
  <c r="IC48" i="24"/>
  <c r="IA48" i="24" s="1"/>
  <c r="IC46" i="24"/>
  <c r="IB46" i="24" s="1"/>
  <c r="IC47" i="24"/>
  <c r="IA47" i="24" s="1"/>
  <c r="IC45" i="24"/>
  <c r="IG45" i="24" s="1"/>
  <c r="IC41" i="24"/>
  <c r="HZ41" i="24" s="1"/>
  <c r="IC40" i="24"/>
  <c r="IB40" i="24" s="1"/>
  <c r="IC17" i="24"/>
  <c r="IA17" i="24" s="1"/>
  <c r="IC39" i="24"/>
  <c r="IB39" i="24" s="1"/>
  <c r="IC38" i="24"/>
  <c r="IA38" i="24" s="1"/>
  <c r="IC34" i="24"/>
  <c r="IB34" i="24" s="1"/>
  <c r="IC37" i="24"/>
  <c r="IA37" i="24" s="1"/>
  <c r="IC36" i="24"/>
  <c r="IB36" i="24" s="1"/>
  <c r="IC15" i="24"/>
  <c r="IG15" i="24" s="1"/>
  <c r="IC14" i="24"/>
  <c r="IB14" i="24" s="1"/>
  <c r="IC13" i="24"/>
  <c r="IB13" i="24" s="1"/>
  <c r="IC12" i="24"/>
  <c r="IA12" i="24" s="1"/>
  <c r="IC11" i="24"/>
  <c r="IB11" i="24" s="1"/>
  <c r="HQ127" i="24"/>
  <c r="HO127" i="24" s="1"/>
  <c r="HQ126" i="24"/>
  <c r="HP126" i="24" s="1"/>
  <c r="HQ125" i="24"/>
  <c r="HM125" i="24" s="1"/>
  <c r="HQ124" i="24"/>
  <c r="HP124" i="24" s="1"/>
  <c r="HQ123" i="24"/>
  <c r="HO123" i="24" s="1"/>
  <c r="HQ122" i="24"/>
  <c r="HM122" i="24" s="1"/>
  <c r="HQ121" i="24"/>
  <c r="HP121" i="24" s="1"/>
  <c r="HQ120" i="24"/>
  <c r="HP120" i="24" s="1"/>
  <c r="HQ119" i="24"/>
  <c r="HO119" i="24" s="1"/>
  <c r="HQ118" i="24"/>
  <c r="HO118" i="24" s="1"/>
  <c r="HQ117" i="24"/>
  <c r="HQ116" i="24"/>
  <c r="HP116" i="24" s="1"/>
  <c r="HQ115" i="24"/>
  <c r="HO115" i="24" s="1"/>
  <c r="HQ114" i="24"/>
  <c r="HM114" i="24" s="1"/>
  <c r="HQ113" i="24"/>
  <c r="HP113" i="24" s="1"/>
  <c r="HQ112" i="24"/>
  <c r="HP112" i="24" s="1"/>
  <c r="HQ111" i="24"/>
  <c r="HO111" i="24" s="1"/>
  <c r="HQ110" i="24"/>
  <c r="HP110" i="24" s="1"/>
  <c r="HQ109" i="24"/>
  <c r="HP109" i="24" s="1"/>
  <c r="HQ108" i="24"/>
  <c r="HP108" i="24" s="1"/>
  <c r="HQ107" i="24"/>
  <c r="HQ106" i="24"/>
  <c r="HO106" i="24" s="1"/>
  <c r="HQ105" i="24"/>
  <c r="HP105" i="24" s="1"/>
  <c r="HQ104" i="24"/>
  <c r="HP104" i="24" s="1"/>
  <c r="HQ103" i="24"/>
  <c r="HO103" i="24" s="1"/>
  <c r="HQ102" i="24"/>
  <c r="HP102" i="24" s="1"/>
  <c r="HQ101" i="24"/>
  <c r="HP101" i="24" s="1"/>
  <c r="HQ100" i="24"/>
  <c r="HP100" i="24" s="1"/>
  <c r="HQ99" i="24"/>
  <c r="HO99" i="24" s="1"/>
  <c r="HQ98" i="24"/>
  <c r="HP98" i="24" s="1"/>
  <c r="HQ97" i="24"/>
  <c r="HO97" i="24" s="1"/>
  <c r="HQ96" i="24"/>
  <c r="HP96" i="24" s="1"/>
  <c r="HQ95" i="24"/>
  <c r="HO95" i="24" s="1"/>
  <c r="HQ94" i="24"/>
  <c r="HP94" i="24" s="1"/>
  <c r="HQ93" i="24"/>
  <c r="HQ92" i="24"/>
  <c r="HP92" i="24" s="1"/>
  <c r="HQ91" i="24"/>
  <c r="HO91" i="24" s="1"/>
  <c r="HQ90" i="24"/>
  <c r="HP90" i="24" s="1"/>
  <c r="HQ89" i="24"/>
  <c r="HP89" i="24" s="1"/>
  <c r="HQ88" i="24"/>
  <c r="HP88" i="24" s="1"/>
  <c r="HQ33" i="24"/>
  <c r="HO33" i="24" s="1"/>
  <c r="HQ56" i="24"/>
  <c r="HO56" i="24" s="1"/>
  <c r="HQ87" i="24"/>
  <c r="HP87" i="24" s="1"/>
  <c r="HQ86" i="24"/>
  <c r="HP86" i="24" s="1"/>
  <c r="HQ85" i="24"/>
  <c r="HO85" i="24" s="1"/>
  <c r="HQ84" i="24"/>
  <c r="HU84" i="24" s="1"/>
  <c r="HQ30" i="24"/>
  <c r="HP30" i="24" s="1"/>
  <c r="HQ79" i="24"/>
  <c r="HP79" i="24" s="1"/>
  <c r="HQ69" i="24"/>
  <c r="HO69" i="24" s="1"/>
  <c r="HQ68" i="24"/>
  <c r="HP68" i="24" s="1"/>
  <c r="HQ28" i="24"/>
  <c r="HP28" i="24" s="1"/>
  <c r="HQ27" i="24"/>
  <c r="HP27" i="24" s="1"/>
  <c r="HQ26" i="24"/>
  <c r="HU26" i="24" s="1"/>
  <c r="HQ25" i="24"/>
  <c r="HP25" i="24" s="1"/>
  <c r="HQ24" i="24"/>
  <c r="HP24" i="24" s="1"/>
  <c r="HQ22" i="24"/>
  <c r="HP22" i="24" s="1"/>
  <c r="HQ21" i="24"/>
  <c r="HO21" i="24" s="1"/>
  <c r="HQ65" i="24"/>
  <c r="HP65" i="24" s="1"/>
  <c r="HQ64" i="24"/>
  <c r="HP64" i="24" s="1"/>
  <c r="HQ63" i="24"/>
  <c r="HP63" i="24" s="1"/>
  <c r="HQ60" i="24"/>
  <c r="HO60" i="24" s="1"/>
  <c r="HQ59" i="24"/>
  <c r="HP59" i="24" s="1"/>
  <c r="HQ58" i="24"/>
  <c r="HO58" i="24" s="1"/>
  <c r="HQ57" i="24"/>
  <c r="HP57" i="24" s="1"/>
  <c r="HQ55" i="24"/>
  <c r="HO55" i="24" s="1"/>
  <c r="HQ54" i="24"/>
  <c r="HP54" i="24" s="1"/>
  <c r="HQ53" i="24"/>
  <c r="HU53" i="24" s="1"/>
  <c r="HQ29" i="24"/>
  <c r="HP29" i="24" s="1"/>
  <c r="HQ20" i="24"/>
  <c r="HO20" i="24" s="1"/>
  <c r="HQ18" i="24"/>
  <c r="HN18" i="24" s="1"/>
  <c r="HQ50" i="24"/>
  <c r="HP50" i="24" s="1"/>
  <c r="HQ49" i="24"/>
  <c r="HP49" i="24" s="1"/>
  <c r="HQ48" i="24"/>
  <c r="HO48" i="24" s="1"/>
  <c r="HQ46" i="24"/>
  <c r="HO46" i="24" s="1"/>
  <c r="HQ47" i="24"/>
  <c r="HO47" i="24" s="1"/>
  <c r="HQ45" i="24"/>
  <c r="HP45" i="24" s="1"/>
  <c r="HQ41" i="24"/>
  <c r="HO41" i="24" s="1"/>
  <c r="HQ40" i="24"/>
  <c r="HN40" i="24" s="1"/>
  <c r="HQ17" i="24"/>
  <c r="HP17" i="24" s="1"/>
  <c r="HQ39" i="24"/>
  <c r="HP39" i="24" s="1"/>
  <c r="HQ38" i="24"/>
  <c r="HO38" i="24" s="1"/>
  <c r="HQ34" i="24"/>
  <c r="HP34" i="24" s="1"/>
  <c r="HQ37" i="24"/>
  <c r="HP37" i="24" s="1"/>
  <c r="HQ36" i="24"/>
  <c r="HP36" i="24" s="1"/>
  <c r="HQ15" i="24"/>
  <c r="HU15" i="24" s="1"/>
  <c r="HQ14" i="24"/>
  <c r="HO14" i="24" s="1"/>
  <c r="HQ13" i="24"/>
  <c r="HP13" i="24" s="1"/>
  <c r="HQ12" i="24"/>
  <c r="HP12" i="24" s="1"/>
  <c r="HQ11" i="24"/>
  <c r="HN11" i="24" s="1"/>
  <c r="HE127" i="24"/>
  <c r="HD127" i="24" s="1"/>
  <c r="HE126" i="24"/>
  <c r="HD126" i="24" s="1"/>
  <c r="HE125" i="24"/>
  <c r="HD125" i="24" s="1"/>
  <c r="HE124" i="24"/>
  <c r="HC124" i="24" s="1"/>
  <c r="HE123" i="24"/>
  <c r="HD123" i="24" s="1"/>
  <c r="HE122" i="24"/>
  <c r="HA122" i="24" s="1"/>
  <c r="HE121" i="24"/>
  <c r="HD121" i="24" s="1"/>
  <c r="HE120" i="24"/>
  <c r="HC120" i="24" s="1"/>
  <c r="HE119" i="24"/>
  <c r="HC119" i="24" s="1"/>
  <c r="HE118" i="24"/>
  <c r="HI118" i="24" s="1"/>
  <c r="HE117" i="24"/>
  <c r="HD117" i="24" s="1"/>
  <c r="HE116" i="24"/>
  <c r="HC116" i="24" s="1"/>
  <c r="HE115" i="24"/>
  <c r="HB115" i="24" s="1"/>
  <c r="HE114" i="24"/>
  <c r="HC114" i="24" s="1"/>
  <c r="HE113" i="24"/>
  <c r="HD113" i="24" s="1"/>
  <c r="HE112" i="24"/>
  <c r="HC112" i="24" s="1"/>
  <c r="HE111" i="24"/>
  <c r="HD111" i="24" s="1"/>
  <c r="HE110" i="24"/>
  <c r="HB110" i="24" s="1"/>
  <c r="HE109" i="24"/>
  <c r="HD109" i="24" s="1"/>
  <c r="HE108" i="24"/>
  <c r="HC108" i="24" s="1"/>
  <c r="HE107" i="24"/>
  <c r="HD107" i="24" s="1"/>
  <c r="HE106" i="24"/>
  <c r="HD106" i="24" s="1"/>
  <c r="HE105" i="24"/>
  <c r="HD105" i="24" s="1"/>
  <c r="HE104" i="24"/>
  <c r="HC104" i="24" s="1"/>
  <c r="HE103" i="24"/>
  <c r="HD103" i="24" s="1"/>
  <c r="HE102" i="24"/>
  <c r="HD102" i="24" s="1"/>
  <c r="HE101" i="24"/>
  <c r="HD101" i="24" s="1"/>
  <c r="HE100" i="24"/>
  <c r="HB100" i="24" s="1"/>
  <c r="HE99" i="24"/>
  <c r="HI99" i="24" s="1"/>
  <c r="HE98" i="24"/>
  <c r="HC98" i="24" s="1"/>
  <c r="HE97" i="24"/>
  <c r="HD97" i="24" s="1"/>
  <c r="HE96" i="24"/>
  <c r="HC96" i="24" s="1"/>
  <c r="HE95" i="24"/>
  <c r="HD95" i="24" s="1"/>
  <c r="HE94" i="24"/>
  <c r="HD94" i="24" s="1"/>
  <c r="HE93" i="24"/>
  <c r="HD93" i="24" s="1"/>
  <c r="HE92" i="24"/>
  <c r="HI92" i="24" s="1"/>
  <c r="HE91" i="24"/>
  <c r="HD91" i="24" s="1"/>
  <c r="HE90" i="24"/>
  <c r="HC90" i="24" s="1"/>
  <c r="HE89" i="24"/>
  <c r="HD89" i="24" s="1"/>
  <c r="HE88" i="24"/>
  <c r="HC88" i="24" s="1"/>
  <c r="HE33" i="24"/>
  <c r="HC33" i="24" s="1"/>
  <c r="HE56" i="24"/>
  <c r="HD56" i="24" s="1"/>
  <c r="HE87" i="24"/>
  <c r="HD87" i="24" s="1"/>
  <c r="HE86" i="24"/>
  <c r="HC86" i="24" s="1"/>
  <c r="HE85" i="24"/>
  <c r="HD85" i="24" s="1"/>
  <c r="HE84" i="24"/>
  <c r="HD84" i="24" s="1"/>
  <c r="HE30" i="24"/>
  <c r="HD30" i="24" s="1"/>
  <c r="HE79" i="24"/>
  <c r="HC79" i="24" s="1"/>
  <c r="HE69" i="24"/>
  <c r="HC69" i="24" s="1"/>
  <c r="HE68" i="24"/>
  <c r="HB68" i="24" s="1"/>
  <c r="HE28" i="24"/>
  <c r="HD28" i="24" s="1"/>
  <c r="HE27" i="24"/>
  <c r="HC27" i="24" s="1"/>
  <c r="HE26" i="24"/>
  <c r="HD26" i="24" s="1"/>
  <c r="HE25" i="24"/>
  <c r="HD25" i="24" s="1"/>
  <c r="HE24" i="24"/>
  <c r="HD24" i="24" s="1"/>
  <c r="HE22" i="24"/>
  <c r="HB22" i="24" s="1"/>
  <c r="HE21" i="24"/>
  <c r="HD21" i="24" s="1"/>
  <c r="HE65" i="24"/>
  <c r="HD65" i="24" s="1"/>
  <c r="HE64" i="24"/>
  <c r="HD64" i="24" s="1"/>
  <c r="HE63" i="24"/>
  <c r="HB63" i="24" s="1"/>
  <c r="HE60" i="24"/>
  <c r="HB60" i="24" s="1"/>
  <c r="HE59" i="24"/>
  <c r="HD59" i="24" s="1"/>
  <c r="HE58" i="24"/>
  <c r="HD58" i="24" s="1"/>
  <c r="HE57" i="24"/>
  <c r="HC57" i="24" s="1"/>
  <c r="HE55" i="24"/>
  <c r="HD55" i="24" s="1"/>
  <c r="HE54" i="24"/>
  <c r="HA54" i="24" s="1"/>
  <c r="HE53" i="24"/>
  <c r="HD53" i="24" s="1"/>
  <c r="HE29" i="24"/>
  <c r="HB29" i="24" s="1"/>
  <c r="HE20" i="24"/>
  <c r="HD20" i="24" s="1"/>
  <c r="HE18" i="24"/>
  <c r="HC18" i="24" s="1"/>
  <c r="HE50" i="24"/>
  <c r="HD50" i="24" s="1"/>
  <c r="HE49" i="24"/>
  <c r="HC49" i="24" s="1"/>
  <c r="HE48" i="24"/>
  <c r="HD48" i="24" s="1"/>
  <c r="HE46" i="24"/>
  <c r="HD46" i="24" s="1"/>
  <c r="HE47" i="24"/>
  <c r="HD47" i="24" s="1"/>
  <c r="HE45" i="24"/>
  <c r="HC45" i="24" s="1"/>
  <c r="HE41" i="24"/>
  <c r="HC41" i="24" s="1"/>
  <c r="HE40" i="24"/>
  <c r="HD40" i="24" s="1"/>
  <c r="HE17" i="24"/>
  <c r="HD17" i="24" s="1"/>
  <c r="HE39" i="24"/>
  <c r="HC39" i="24" s="1"/>
  <c r="HE38" i="24"/>
  <c r="HC38" i="24" s="1"/>
  <c r="HE34" i="24"/>
  <c r="HI34" i="24" s="1"/>
  <c r="HE37" i="24"/>
  <c r="HI37" i="24" s="1"/>
  <c r="HE36" i="24"/>
  <c r="HC36" i="24" s="1"/>
  <c r="HE15" i="24"/>
  <c r="HD15" i="24" s="1"/>
  <c r="HE14" i="24"/>
  <c r="HD14" i="24" s="1"/>
  <c r="HE13" i="24"/>
  <c r="HI13" i="24" s="1"/>
  <c r="HE12" i="24"/>
  <c r="HC12" i="24" s="1"/>
  <c r="HE11" i="24"/>
  <c r="HD11" i="24" s="1"/>
  <c r="GS127" i="24"/>
  <c r="GR127" i="24" s="1"/>
  <c r="GS126" i="24"/>
  <c r="GW126" i="24" s="1"/>
  <c r="GS125" i="24"/>
  <c r="GW125" i="24" s="1"/>
  <c r="GS124" i="24"/>
  <c r="GO124" i="24" s="1"/>
  <c r="GS123" i="24"/>
  <c r="GR123" i="24" s="1"/>
  <c r="GS122" i="24"/>
  <c r="GP122" i="24" s="1"/>
  <c r="GS121" i="24"/>
  <c r="GQ121" i="24" s="1"/>
  <c r="GS120" i="24"/>
  <c r="GP120" i="24" s="1"/>
  <c r="GS119" i="24"/>
  <c r="GR119" i="24" s="1"/>
  <c r="GS118" i="24"/>
  <c r="GP118" i="24" s="1"/>
  <c r="GS117" i="24"/>
  <c r="GQ117" i="24" s="1"/>
  <c r="GS116" i="24"/>
  <c r="GR116" i="24" s="1"/>
  <c r="GS115" i="24"/>
  <c r="GO115" i="24" s="1"/>
  <c r="GS114" i="24"/>
  <c r="GO114" i="24" s="1"/>
  <c r="GS113" i="24"/>
  <c r="GP113" i="24" s="1"/>
  <c r="GS112" i="24"/>
  <c r="GR112" i="24" s="1"/>
  <c r="GS111" i="24"/>
  <c r="GR111" i="24" s="1"/>
  <c r="GS110" i="24"/>
  <c r="GW110" i="24" s="1"/>
  <c r="GS109" i="24"/>
  <c r="GQ109" i="24" s="1"/>
  <c r="GS108" i="24"/>
  <c r="GQ108" i="24" s="1"/>
  <c r="GS107" i="24"/>
  <c r="GO107" i="24" s="1"/>
  <c r="GS106" i="24"/>
  <c r="GP106" i="24" s="1"/>
  <c r="GS105" i="24"/>
  <c r="GQ105" i="24" s="1"/>
  <c r="GS104" i="24"/>
  <c r="GR104" i="24" s="1"/>
  <c r="GS103" i="24"/>
  <c r="GR103" i="24" s="1"/>
  <c r="GS102" i="24"/>
  <c r="GO102" i="24" s="1"/>
  <c r="GS101" i="24"/>
  <c r="GQ101" i="24" s="1"/>
  <c r="GS100" i="24"/>
  <c r="GR100" i="24" s="1"/>
  <c r="GS99" i="24"/>
  <c r="GQ99" i="24" s="1"/>
  <c r="GS98" i="24"/>
  <c r="GO98" i="24" s="1"/>
  <c r="GS97" i="24"/>
  <c r="GQ97" i="24" s="1"/>
  <c r="GS96" i="24"/>
  <c r="GQ96" i="24" s="1"/>
  <c r="GS95" i="24"/>
  <c r="GP95" i="24" s="1"/>
  <c r="GS94" i="24"/>
  <c r="GP94" i="24" s="1"/>
  <c r="GS93" i="24"/>
  <c r="GQ93" i="24" s="1"/>
  <c r="GS92" i="24"/>
  <c r="GR92" i="24" s="1"/>
  <c r="GS91" i="24"/>
  <c r="GR91" i="24" s="1"/>
  <c r="GS90" i="24"/>
  <c r="GW90" i="24" s="1"/>
  <c r="GS89" i="24"/>
  <c r="GQ89" i="24" s="1"/>
  <c r="GS88" i="24"/>
  <c r="GQ88" i="24" s="1"/>
  <c r="GS33" i="24"/>
  <c r="GQ33" i="24" s="1"/>
  <c r="GS56" i="24"/>
  <c r="GW56" i="24" s="1"/>
  <c r="GS87" i="24"/>
  <c r="GQ87" i="24" s="1"/>
  <c r="GS86" i="24"/>
  <c r="GS85" i="24"/>
  <c r="GR85" i="24" s="1"/>
  <c r="GS84" i="24"/>
  <c r="GW84" i="24" s="1"/>
  <c r="GS30" i="24"/>
  <c r="GQ30" i="24" s="1"/>
  <c r="GS79" i="24"/>
  <c r="GR79" i="24" s="1"/>
  <c r="GS69" i="24"/>
  <c r="GQ69" i="24" s="1"/>
  <c r="GS68" i="24"/>
  <c r="GP68" i="24" s="1"/>
  <c r="GS28" i="24"/>
  <c r="GW28" i="24" s="1"/>
  <c r="GS27" i="24"/>
  <c r="GQ27" i="24" s="1"/>
  <c r="GS26" i="24"/>
  <c r="GQ26" i="24" s="1"/>
  <c r="GS25" i="24"/>
  <c r="GS24" i="24"/>
  <c r="GQ24" i="24" s="1"/>
  <c r="GS22" i="24"/>
  <c r="GR22" i="24" s="1"/>
  <c r="GS21" i="24"/>
  <c r="GR21" i="24" s="1"/>
  <c r="GS65" i="24"/>
  <c r="GW65" i="24" s="1"/>
  <c r="GS64" i="24"/>
  <c r="GQ64" i="24" s="1"/>
  <c r="GS63" i="24"/>
  <c r="GQ63" i="24" s="1"/>
  <c r="GS60" i="24"/>
  <c r="GR60" i="24" s="1"/>
  <c r="GS59" i="24"/>
  <c r="GS58" i="24"/>
  <c r="GQ58" i="24" s="1"/>
  <c r="GS57" i="24"/>
  <c r="GR57" i="24" s="1"/>
  <c r="GS55" i="24"/>
  <c r="GS54" i="24"/>
  <c r="GO54" i="24" s="1"/>
  <c r="GS53" i="24"/>
  <c r="GQ53" i="24" s="1"/>
  <c r="GS29" i="24"/>
  <c r="GR29" i="24" s="1"/>
  <c r="GS20" i="24"/>
  <c r="GW20" i="24" s="1"/>
  <c r="GS18" i="24"/>
  <c r="GP18" i="24" s="1"/>
  <c r="GS50" i="24"/>
  <c r="GQ50" i="24" s="1"/>
  <c r="GS49" i="24"/>
  <c r="GR49" i="24" s="1"/>
  <c r="GS48" i="24"/>
  <c r="GR48" i="24" s="1"/>
  <c r="GS46" i="24"/>
  <c r="GP46" i="24" s="1"/>
  <c r="GS47" i="24"/>
  <c r="GQ47" i="24" s="1"/>
  <c r="GS45" i="24"/>
  <c r="GQ45" i="24" s="1"/>
  <c r="GS41" i="24"/>
  <c r="GR41" i="24" s="1"/>
  <c r="GS40" i="24"/>
  <c r="GR40" i="24" s="1"/>
  <c r="GS17" i="24"/>
  <c r="GQ17" i="24" s="1"/>
  <c r="GS39" i="24"/>
  <c r="GW39" i="24" s="1"/>
  <c r="GS38" i="24"/>
  <c r="GR38" i="24" s="1"/>
  <c r="GS34" i="24"/>
  <c r="GR34" i="24" s="1"/>
  <c r="GS37" i="24"/>
  <c r="GQ37" i="24" s="1"/>
  <c r="GS36" i="24"/>
  <c r="GQ36" i="24" s="1"/>
  <c r="GS15" i="24"/>
  <c r="GP15" i="24" s="1"/>
  <c r="GS14" i="24"/>
  <c r="GR14" i="24" s="1"/>
  <c r="GS13" i="24"/>
  <c r="GQ13" i="24" s="1"/>
  <c r="GS12" i="24"/>
  <c r="GW12" i="24" s="1"/>
  <c r="GS11" i="24"/>
  <c r="GR11" i="24" s="1"/>
  <c r="GG127" i="24"/>
  <c r="GD127" i="24" s="1"/>
  <c r="GG126" i="24"/>
  <c r="GK126" i="24" s="1"/>
  <c r="GG125" i="24"/>
  <c r="GE125" i="24" s="1"/>
  <c r="GG124" i="24"/>
  <c r="GE124" i="24" s="1"/>
  <c r="GG123" i="24"/>
  <c r="GF123" i="24" s="1"/>
  <c r="GG122" i="24"/>
  <c r="GE122" i="24" s="1"/>
  <c r="GG121" i="24"/>
  <c r="GG120" i="24"/>
  <c r="GE120" i="24" s="1"/>
  <c r="GG119" i="24"/>
  <c r="GF119" i="24" s="1"/>
  <c r="GG118" i="24"/>
  <c r="GE118" i="24" s="1"/>
  <c r="GG117" i="24"/>
  <c r="GE117" i="24" s="1"/>
  <c r="GG116" i="24"/>
  <c r="GE116" i="24" s="1"/>
  <c r="GG115" i="24"/>
  <c r="GF115" i="24" s="1"/>
  <c r="GG114" i="24"/>
  <c r="GE114" i="24" s="1"/>
  <c r="GG113" i="24"/>
  <c r="GG112" i="24"/>
  <c r="GC112" i="24" s="1"/>
  <c r="GG111" i="24"/>
  <c r="GF111" i="24" s="1"/>
  <c r="GG110" i="24"/>
  <c r="GE110" i="24" s="1"/>
  <c r="GG109" i="24"/>
  <c r="GE109" i="24" s="1"/>
  <c r="GG108" i="24"/>
  <c r="GF108" i="24" s="1"/>
  <c r="GG107" i="24"/>
  <c r="GF107" i="24" s="1"/>
  <c r="GG106" i="24"/>
  <c r="GD106" i="24" s="1"/>
  <c r="GG105" i="24"/>
  <c r="GE105" i="24" s="1"/>
  <c r="GG104" i="24"/>
  <c r="GF104" i="24" s="1"/>
  <c r="GG103" i="24"/>
  <c r="GE103" i="24" s="1"/>
  <c r="GG102" i="24"/>
  <c r="GE102" i="24" s="1"/>
  <c r="GG101" i="24"/>
  <c r="GF101" i="24" s="1"/>
  <c r="GG100" i="24"/>
  <c r="GF100" i="24" s="1"/>
  <c r="GG99" i="24"/>
  <c r="GE99" i="24" s="1"/>
  <c r="GG98" i="24"/>
  <c r="GE98" i="24" s="1"/>
  <c r="GG97" i="24"/>
  <c r="GF97" i="24" s="1"/>
  <c r="GG96" i="24"/>
  <c r="GE96" i="24" s="1"/>
  <c r="GG95" i="24"/>
  <c r="GE95" i="24" s="1"/>
  <c r="GG94" i="24"/>
  <c r="GE94" i="24" s="1"/>
  <c r="GG93" i="24"/>
  <c r="GF93" i="24" s="1"/>
  <c r="GG92" i="24"/>
  <c r="GF92" i="24" s="1"/>
  <c r="GG91" i="24"/>
  <c r="GE91" i="24" s="1"/>
  <c r="GG90" i="24"/>
  <c r="GE90" i="24" s="1"/>
  <c r="GG89" i="24"/>
  <c r="GF89" i="24" s="1"/>
  <c r="GG88" i="24"/>
  <c r="GF88" i="24" s="1"/>
  <c r="GG33" i="24"/>
  <c r="GE33" i="24" s="1"/>
  <c r="GG56" i="24"/>
  <c r="GE56" i="24" s="1"/>
  <c r="GG87" i="24"/>
  <c r="GF87" i="24" s="1"/>
  <c r="GG86" i="24"/>
  <c r="GF86" i="24" s="1"/>
  <c r="GG85" i="24"/>
  <c r="GC85" i="24" s="1"/>
  <c r="GG84" i="24"/>
  <c r="GE84" i="24" s="1"/>
  <c r="GG30" i="24"/>
  <c r="GF30" i="24" s="1"/>
  <c r="GG79" i="24"/>
  <c r="GF79" i="24" s="1"/>
  <c r="GG69" i="24"/>
  <c r="GE69" i="24" s="1"/>
  <c r="GG68" i="24"/>
  <c r="GE68" i="24" s="1"/>
  <c r="GG28" i="24"/>
  <c r="GF28" i="24" s="1"/>
  <c r="GG27" i="24"/>
  <c r="GK27" i="24" s="1"/>
  <c r="GG26" i="24"/>
  <c r="GE26" i="24" s="1"/>
  <c r="GG25" i="24"/>
  <c r="GE25" i="24" s="1"/>
  <c r="GG24" i="24"/>
  <c r="GF24" i="24" s="1"/>
  <c r="GG22" i="24"/>
  <c r="GE22" i="24" s="1"/>
  <c r="GG21" i="24"/>
  <c r="GE21" i="24" s="1"/>
  <c r="GG65" i="24"/>
  <c r="GE65" i="24" s="1"/>
  <c r="GG64" i="24"/>
  <c r="GF64" i="24" s="1"/>
  <c r="GG63" i="24"/>
  <c r="GF63" i="24" s="1"/>
  <c r="GG60" i="24"/>
  <c r="GE60" i="24" s="1"/>
  <c r="GG59" i="24"/>
  <c r="GE59" i="24" s="1"/>
  <c r="GG58" i="24"/>
  <c r="GF58" i="24" s="1"/>
  <c r="GG57" i="24"/>
  <c r="GF57" i="24" s="1"/>
  <c r="GG55" i="24"/>
  <c r="GE55" i="24" s="1"/>
  <c r="GG54" i="24"/>
  <c r="GE54" i="24" s="1"/>
  <c r="GG53" i="24"/>
  <c r="GF53" i="24" s="1"/>
  <c r="GG29" i="24"/>
  <c r="GF29" i="24" s="1"/>
  <c r="GG20" i="24"/>
  <c r="GE20" i="24" s="1"/>
  <c r="GG18" i="24"/>
  <c r="GE18" i="24" s="1"/>
  <c r="GG50" i="24"/>
  <c r="GF50" i="24" s="1"/>
  <c r="GG49" i="24"/>
  <c r="GF49" i="24" s="1"/>
  <c r="GG48" i="24"/>
  <c r="GE48" i="24" s="1"/>
  <c r="GG46" i="24"/>
  <c r="GE46" i="24" s="1"/>
  <c r="GG47" i="24"/>
  <c r="GF47" i="24" s="1"/>
  <c r="GG45" i="24"/>
  <c r="GF45" i="24" s="1"/>
  <c r="GG41" i="24"/>
  <c r="GE41" i="24" s="1"/>
  <c r="GG40" i="24"/>
  <c r="GE40" i="24" s="1"/>
  <c r="GG17" i="24"/>
  <c r="GF17" i="24" s="1"/>
  <c r="GG39" i="24"/>
  <c r="GD39" i="24" s="1"/>
  <c r="GG38" i="24"/>
  <c r="GE38" i="24" s="1"/>
  <c r="GG34" i="24"/>
  <c r="GE34" i="24" s="1"/>
  <c r="GG37" i="24"/>
  <c r="GF37" i="24" s="1"/>
  <c r="GG36" i="24"/>
  <c r="GF36" i="24" s="1"/>
  <c r="GG15" i="24"/>
  <c r="GE15" i="24" s="1"/>
  <c r="GG14" i="24"/>
  <c r="GE14" i="24" s="1"/>
  <c r="GG13" i="24"/>
  <c r="GF13" i="24" s="1"/>
  <c r="GG12" i="24"/>
  <c r="GE12" i="24" s="1"/>
  <c r="GG11" i="24"/>
  <c r="GF11" i="24" s="1"/>
  <c r="FU127" i="24"/>
  <c r="FQ127" i="24" s="1"/>
  <c r="FU126" i="24"/>
  <c r="FY126" i="24" s="1"/>
  <c r="FU125" i="24"/>
  <c r="FT125" i="24" s="1"/>
  <c r="FU124" i="24"/>
  <c r="FT124" i="24" s="1"/>
  <c r="FU123" i="24"/>
  <c r="FS123" i="24" s="1"/>
  <c r="FU122" i="24"/>
  <c r="FT122" i="24" s="1"/>
  <c r="FU121" i="24"/>
  <c r="FT121" i="24" s="1"/>
  <c r="FU120" i="24"/>
  <c r="FT120" i="24" s="1"/>
  <c r="FU119" i="24"/>
  <c r="FR119" i="24" s="1"/>
  <c r="FU118" i="24"/>
  <c r="FY118" i="24" s="1"/>
  <c r="FU117" i="24"/>
  <c r="FT117" i="24" s="1"/>
  <c r="FU116" i="24"/>
  <c r="FT116" i="24" s="1"/>
  <c r="FU115" i="24"/>
  <c r="FU114" i="24"/>
  <c r="FT114" i="24" s="1"/>
  <c r="FU113" i="24"/>
  <c r="FS113" i="24" s="1"/>
  <c r="FU112" i="24"/>
  <c r="FT112" i="24" s="1"/>
  <c r="FU111" i="24"/>
  <c r="FY111" i="24" s="1"/>
  <c r="FU110" i="24"/>
  <c r="FU109" i="24"/>
  <c r="FT109" i="24" s="1"/>
  <c r="FU108" i="24"/>
  <c r="FT108" i="24" s="1"/>
  <c r="FU107" i="24"/>
  <c r="FS107" i="24" s="1"/>
  <c r="FU106" i="24"/>
  <c r="FT106" i="24" s="1"/>
  <c r="FU105" i="24"/>
  <c r="FU104" i="24"/>
  <c r="FT104" i="24" s="1"/>
  <c r="FU103" i="24"/>
  <c r="FS103" i="24" s="1"/>
  <c r="FU102" i="24"/>
  <c r="FT102" i="24" s="1"/>
  <c r="FU101" i="24"/>
  <c r="FS101" i="24" s="1"/>
  <c r="FU100" i="24"/>
  <c r="FT100" i="24" s="1"/>
  <c r="FU99" i="24"/>
  <c r="FS99" i="24" s="1"/>
  <c r="FU98" i="24"/>
  <c r="FT98" i="24" s="1"/>
  <c r="FU97" i="24"/>
  <c r="FT97" i="24" s="1"/>
  <c r="FU96" i="24"/>
  <c r="FT96" i="24" s="1"/>
  <c r="FU95" i="24"/>
  <c r="FS95" i="24" s="1"/>
  <c r="FU94" i="24"/>
  <c r="FT94" i="24" s="1"/>
  <c r="FU93" i="24"/>
  <c r="FT93" i="24" s="1"/>
  <c r="FU92" i="24"/>
  <c r="FR92" i="24" s="1"/>
  <c r="FU91" i="24"/>
  <c r="FS91" i="24" s="1"/>
  <c r="FU90" i="24"/>
  <c r="FT90" i="24" s="1"/>
  <c r="FU89" i="24"/>
  <c r="FS89" i="24" s="1"/>
  <c r="FU88" i="24"/>
  <c r="FT88" i="24" s="1"/>
  <c r="FU33" i="24"/>
  <c r="FS33" i="24" s="1"/>
  <c r="FU56" i="24"/>
  <c r="FT56" i="24" s="1"/>
  <c r="FU87" i="24"/>
  <c r="FT87" i="24" s="1"/>
  <c r="FU86" i="24"/>
  <c r="FT86" i="24" s="1"/>
  <c r="FU85" i="24"/>
  <c r="FS85" i="24" s="1"/>
  <c r="FU84" i="24"/>
  <c r="FT84" i="24" s="1"/>
  <c r="FU30" i="24"/>
  <c r="FS30" i="24" s="1"/>
  <c r="FU79" i="24"/>
  <c r="FT79" i="24" s="1"/>
  <c r="FU69" i="24"/>
  <c r="FS69" i="24" s="1"/>
  <c r="FU68" i="24"/>
  <c r="FT68" i="24" s="1"/>
  <c r="FU28" i="24"/>
  <c r="FT28" i="24" s="1"/>
  <c r="FU27" i="24"/>
  <c r="FT27" i="24" s="1"/>
  <c r="FU26" i="24"/>
  <c r="FS26" i="24" s="1"/>
  <c r="FU25" i="24"/>
  <c r="FT25" i="24" s="1"/>
  <c r="FU24" i="24"/>
  <c r="FQ24" i="24" s="1"/>
  <c r="FU22" i="24"/>
  <c r="FT22" i="24" s="1"/>
  <c r="FU21" i="24"/>
  <c r="FS21" i="24" s="1"/>
  <c r="FU65" i="24"/>
  <c r="FT65" i="24" s="1"/>
  <c r="FU64" i="24"/>
  <c r="FS64" i="24" s="1"/>
  <c r="FU63" i="24"/>
  <c r="FT63" i="24" s="1"/>
  <c r="FU60" i="24"/>
  <c r="FS60" i="24" s="1"/>
  <c r="FU59" i="24"/>
  <c r="FT59" i="24" s="1"/>
  <c r="FU58" i="24"/>
  <c r="FT58" i="24" s="1"/>
  <c r="FU57" i="24"/>
  <c r="FT57" i="24" s="1"/>
  <c r="FU55" i="24"/>
  <c r="FS55" i="24" s="1"/>
  <c r="FU54" i="24"/>
  <c r="FT54" i="24" s="1"/>
  <c r="FU53" i="24"/>
  <c r="FT53" i="24" s="1"/>
  <c r="FU29" i="24"/>
  <c r="FR29" i="24" s="1"/>
  <c r="FU20" i="24"/>
  <c r="FS20" i="24" s="1"/>
  <c r="FU18" i="24"/>
  <c r="FS18" i="24" s="1"/>
  <c r="FU50" i="24"/>
  <c r="FT50" i="24" s="1"/>
  <c r="FU49" i="24"/>
  <c r="FY49" i="24" s="1"/>
  <c r="FU48" i="24"/>
  <c r="FY48" i="24" s="1"/>
  <c r="FU46" i="24"/>
  <c r="FS46" i="24" s="1"/>
  <c r="FU47" i="24"/>
  <c r="FT47" i="24" s="1"/>
  <c r="FU45" i="24"/>
  <c r="FT45" i="24" s="1"/>
  <c r="FU41" i="24"/>
  <c r="FY41" i="24" s="1"/>
  <c r="FU40" i="24"/>
  <c r="FS40" i="24" s="1"/>
  <c r="FU17" i="24"/>
  <c r="FT17" i="24" s="1"/>
  <c r="FU39" i="24"/>
  <c r="FT39" i="24" s="1"/>
  <c r="FU38" i="24"/>
  <c r="FQ38" i="24" s="1"/>
  <c r="FU34" i="24"/>
  <c r="FS34" i="24" s="1"/>
  <c r="FU37" i="24"/>
  <c r="FS37" i="24" s="1"/>
  <c r="FU36" i="24"/>
  <c r="FT36" i="24" s="1"/>
  <c r="FU15" i="24"/>
  <c r="FU14" i="24"/>
  <c r="FS14" i="24" s="1"/>
  <c r="FU13" i="24"/>
  <c r="FT13" i="24" s="1"/>
  <c r="FU12" i="24"/>
  <c r="FY12" i="24" s="1"/>
  <c r="FU11" i="24"/>
  <c r="FR11" i="24" s="1"/>
  <c r="KD147" i="24"/>
  <c r="JY147" i="24"/>
  <c r="KB147" i="24"/>
  <c r="KA147" i="24"/>
  <c r="JZ147" i="24"/>
  <c r="JR147" i="24"/>
  <c r="JM147" i="24"/>
  <c r="JP147" i="24"/>
  <c r="JO147" i="24"/>
  <c r="JN147" i="24"/>
  <c r="JF147" i="24"/>
  <c r="JA147" i="24"/>
  <c r="JD147" i="24"/>
  <c r="JC147" i="24"/>
  <c r="JB147" i="24"/>
  <c r="IT147" i="24"/>
  <c r="IO147" i="24"/>
  <c r="IR147" i="24"/>
  <c r="IQ147" i="24"/>
  <c r="IP147" i="24"/>
  <c r="IH147" i="24"/>
  <c r="IC147" i="24"/>
  <c r="IF147" i="24"/>
  <c r="IE147" i="24"/>
  <c r="ID147" i="24"/>
  <c r="HV147" i="24"/>
  <c r="HQ147" i="24"/>
  <c r="HT147" i="24"/>
  <c r="HS147" i="24"/>
  <c r="HR147" i="24"/>
  <c r="HJ147" i="24"/>
  <c r="HE147" i="24"/>
  <c r="HH147" i="24"/>
  <c r="HG147" i="24"/>
  <c r="HF147" i="24"/>
  <c r="GX147" i="24"/>
  <c r="GS147" i="24"/>
  <c r="GV147" i="24"/>
  <c r="GU147" i="24"/>
  <c r="GT147" i="24"/>
  <c r="GL147" i="24"/>
  <c r="GG147" i="24"/>
  <c r="GJ147" i="24"/>
  <c r="GI147" i="24"/>
  <c r="GH147" i="24"/>
  <c r="FZ147" i="24"/>
  <c r="FU147" i="24"/>
  <c r="FX147" i="24"/>
  <c r="FW147" i="24"/>
  <c r="FV147" i="24"/>
  <c r="FN147" i="24"/>
  <c r="FI147" i="24"/>
  <c r="FL147" i="24"/>
  <c r="FK147" i="24"/>
  <c r="FJ147" i="24"/>
  <c r="FB147" i="24"/>
  <c r="EW147" i="24"/>
  <c r="EZ147" i="24"/>
  <c r="EY147" i="24"/>
  <c r="EX147" i="24"/>
  <c r="EP147" i="24"/>
  <c r="EK147" i="24"/>
  <c r="EN147" i="24"/>
  <c r="EM147" i="24"/>
  <c r="EL147" i="24"/>
  <c r="ED147" i="24"/>
  <c r="DY147" i="24"/>
  <c r="EB147" i="24"/>
  <c r="EA147" i="24"/>
  <c r="DZ147" i="24"/>
  <c r="DR147" i="24"/>
  <c r="DM147" i="24"/>
  <c r="DP147" i="24"/>
  <c r="DO147" i="24"/>
  <c r="DN147" i="24"/>
  <c r="DF147" i="24"/>
  <c r="DA147" i="24"/>
  <c r="DD147" i="24"/>
  <c r="DC147" i="24"/>
  <c r="DB147" i="24"/>
  <c r="CT147" i="24"/>
  <c r="CO147" i="24"/>
  <c r="CR147" i="24"/>
  <c r="CQ147" i="24"/>
  <c r="CP147" i="24"/>
  <c r="CH147" i="24"/>
  <c r="CC147" i="24"/>
  <c r="CF147" i="24"/>
  <c r="CE147" i="24"/>
  <c r="CD147" i="24"/>
  <c r="BV147" i="24"/>
  <c r="BQ147" i="24"/>
  <c r="BT147" i="24"/>
  <c r="BS147" i="24"/>
  <c r="BR147" i="24"/>
  <c r="BJ147" i="24"/>
  <c r="BE147" i="24"/>
  <c r="BH147" i="24"/>
  <c r="BG147" i="24"/>
  <c r="BF147" i="24"/>
  <c r="AX147" i="24"/>
  <c r="AS147" i="24"/>
  <c r="AV147" i="24"/>
  <c r="AU147" i="24"/>
  <c r="AT147" i="24"/>
  <c r="AL147" i="24"/>
  <c r="AG147" i="24"/>
  <c r="AJ147" i="24"/>
  <c r="AI147" i="24"/>
  <c r="AH147" i="24"/>
  <c r="Z147" i="24"/>
  <c r="U147" i="24"/>
  <c r="X147" i="24"/>
  <c r="W147" i="24"/>
  <c r="V147" i="24"/>
  <c r="N147" i="24"/>
  <c r="I147" i="24"/>
  <c r="L147" i="24"/>
  <c r="K147" i="24"/>
  <c r="J147" i="24"/>
  <c r="KD146" i="24"/>
  <c r="JY146" i="24"/>
  <c r="JU146" i="24" s="1"/>
  <c r="KB146" i="24"/>
  <c r="KA146" i="24"/>
  <c r="JZ146" i="24"/>
  <c r="JR146" i="24"/>
  <c r="JM146" i="24"/>
  <c r="JI146" i="24" s="1"/>
  <c r="JP146" i="24"/>
  <c r="JO146" i="24"/>
  <c r="JN146" i="24"/>
  <c r="JF146" i="24"/>
  <c r="JA146" i="24"/>
  <c r="IW146" i="24" s="1"/>
  <c r="JD146" i="24"/>
  <c r="JC146" i="24"/>
  <c r="JB146" i="24"/>
  <c r="IT146" i="24"/>
  <c r="IO146" i="24"/>
  <c r="IK146" i="24" s="1"/>
  <c r="IR146" i="24"/>
  <c r="IQ146" i="24"/>
  <c r="IP146" i="24"/>
  <c r="IH146" i="24"/>
  <c r="IC146" i="24"/>
  <c r="HY146" i="24" s="1"/>
  <c r="IF146" i="24"/>
  <c r="IE146" i="24"/>
  <c r="ID146" i="24"/>
  <c r="HV146" i="24"/>
  <c r="HQ146" i="24"/>
  <c r="HM146" i="24" s="1"/>
  <c r="HT146" i="24"/>
  <c r="HS146" i="24"/>
  <c r="HR146" i="24"/>
  <c r="HJ146" i="24"/>
  <c r="HE146" i="24"/>
  <c r="HA146" i="24" s="1"/>
  <c r="HH146" i="24"/>
  <c r="HG146" i="24"/>
  <c r="HF146" i="24"/>
  <c r="GX146" i="24"/>
  <c r="GS146" i="24"/>
  <c r="GO146" i="24" s="1"/>
  <c r="GV146" i="24"/>
  <c r="GU146" i="24"/>
  <c r="GT146" i="24"/>
  <c r="GL146" i="24"/>
  <c r="GG146" i="24"/>
  <c r="GC146" i="24" s="1"/>
  <c r="GJ146" i="24"/>
  <c r="GI146" i="24"/>
  <c r="GH146" i="24"/>
  <c r="FZ146" i="24"/>
  <c r="FU146" i="24"/>
  <c r="FQ146" i="24" s="1"/>
  <c r="FX146" i="24"/>
  <c r="FW146" i="24"/>
  <c r="FV146" i="24"/>
  <c r="FN146" i="24"/>
  <c r="FI146" i="24"/>
  <c r="FE146" i="24" s="1"/>
  <c r="FL146" i="24"/>
  <c r="FK146" i="24"/>
  <c r="FJ146" i="24"/>
  <c r="FB146" i="24"/>
  <c r="EW146" i="24"/>
  <c r="ES146" i="24" s="1"/>
  <c r="EZ146" i="24"/>
  <c r="EY146" i="24"/>
  <c r="EX146" i="24"/>
  <c r="EP146" i="24"/>
  <c r="EK146" i="24"/>
  <c r="EG146" i="24" s="1"/>
  <c r="EN146" i="24"/>
  <c r="EM146" i="24"/>
  <c r="EL146" i="24"/>
  <c r="ED146" i="24"/>
  <c r="DY146" i="24"/>
  <c r="EC146" i="24" s="1"/>
  <c r="EB146" i="24"/>
  <c r="EA146" i="24"/>
  <c r="DZ146" i="24"/>
  <c r="DR146" i="24"/>
  <c r="DM146" i="24"/>
  <c r="DI146" i="24" s="1"/>
  <c r="DP146" i="24"/>
  <c r="DO146" i="24"/>
  <c r="DN146" i="24"/>
  <c r="DF146" i="24"/>
  <c r="DA146" i="24"/>
  <c r="CW146" i="24" s="1"/>
  <c r="DD146" i="24"/>
  <c r="DC146" i="24"/>
  <c r="DB146" i="24"/>
  <c r="CT146" i="24"/>
  <c r="CO146" i="24"/>
  <c r="CK146" i="24" s="1"/>
  <c r="CR146" i="24"/>
  <c r="CQ146" i="24"/>
  <c r="CP146" i="24"/>
  <c r="CH146" i="24"/>
  <c r="CC146" i="24"/>
  <c r="BY146" i="24" s="1"/>
  <c r="CF146" i="24"/>
  <c r="CE146" i="24"/>
  <c r="CD146" i="24"/>
  <c r="BV146" i="24"/>
  <c r="BQ146" i="24"/>
  <c r="BM146" i="24" s="1"/>
  <c r="BT146" i="24"/>
  <c r="BS146" i="24"/>
  <c r="BR146" i="24"/>
  <c r="BJ146" i="24"/>
  <c r="BE146" i="24"/>
  <c r="BH146" i="24"/>
  <c r="BG146" i="24"/>
  <c r="BF146" i="24"/>
  <c r="AX146" i="24"/>
  <c r="AS146" i="24"/>
  <c r="AW146" i="24" s="1"/>
  <c r="AV146" i="24"/>
  <c r="AU146" i="24"/>
  <c r="AT146" i="24"/>
  <c r="AL146" i="24"/>
  <c r="AG146" i="24"/>
  <c r="AC146" i="24" s="1"/>
  <c r="AJ146" i="24"/>
  <c r="AI146" i="24"/>
  <c r="AH146" i="24"/>
  <c r="Z146" i="24"/>
  <c r="U146" i="24"/>
  <c r="Q146" i="24" s="1"/>
  <c r="X146" i="24"/>
  <c r="W146" i="24"/>
  <c r="V146" i="24"/>
  <c r="N146" i="24"/>
  <c r="I146" i="24"/>
  <c r="E146" i="24" s="1"/>
  <c r="L146" i="24"/>
  <c r="K146" i="24"/>
  <c r="J146" i="24"/>
  <c r="KD145" i="24"/>
  <c r="JY145" i="24"/>
  <c r="JU145" i="24" s="1"/>
  <c r="KB145" i="24"/>
  <c r="KA145" i="24"/>
  <c r="JZ145" i="24"/>
  <c r="JR145" i="24"/>
  <c r="JM145" i="24"/>
  <c r="JI145" i="24" s="1"/>
  <c r="JP145" i="24"/>
  <c r="JO145" i="24"/>
  <c r="JN145" i="24"/>
  <c r="JF145" i="24"/>
  <c r="JA145" i="24"/>
  <c r="IW145" i="24" s="1"/>
  <c r="JD145" i="24"/>
  <c r="JC145" i="24"/>
  <c r="JB145" i="24"/>
  <c r="IT145" i="24"/>
  <c r="IO145" i="24"/>
  <c r="IR145" i="24"/>
  <c r="IQ145" i="24"/>
  <c r="IP145" i="24"/>
  <c r="IH145" i="24"/>
  <c r="IC145" i="24"/>
  <c r="IG145" i="24" s="1"/>
  <c r="IF145" i="24"/>
  <c r="IE145" i="24"/>
  <c r="ID145" i="24"/>
  <c r="HV145" i="24"/>
  <c r="HQ145" i="24"/>
  <c r="HM145" i="24" s="1"/>
  <c r="HT145" i="24"/>
  <c r="HS145" i="24"/>
  <c r="HR145" i="24"/>
  <c r="HJ145" i="24"/>
  <c r="HE145" i="24"/>
  <c r="HA145" i="24" s="1"/>
  <c r="HH145" i="24"/>
  <c r="HG145" i="24"/>
  <c r="HF145" i="24"/>
  <c r="GX145" i="24"/>
  <c r="GS145" i="24"/>
  <c r="GO145" i="24" s="1"/>
  <c r="GV145" i="24"/>
  <c r="GU145" i="24"/>
  <c r="GT145" i="24"/>
  <c r="GL145" i="24"/>
  <c r="GG145" i="24"/>
  <c r="GC145" i="24" s="1"/>
  <c r="GJ145" i="24"/>
  <c r="GI145" i="24"/>
  <c r="GH145" i="24"/>
  <c r="FZ145" i="24"/>
  <c r="FU145" i="24"/>
  <c r="FQ145" i="24" s="1"/>
  <c r="FX145" i="24"/>
  <c r="FW145" i="24"/>
  <c r="FV145" i="24"/>
  <c r="FN145" i="24"/>
  <c r="FI145" i="24"/>
  <c r="FE145" i="24" s="1"/>
  <c r="FL145" i="24"/>
  <c r="FK145" i="24"/>
  <c r="FJ145" i="24"/>
  <c r="FB145" i="24"/>
  <c r="EW145" i="24"/>
  <c r="EZ145" i="24"/>
  <c r="EY145" i="24"/>
  <c r="EX145" i="24"/>
  <c r="EP145" i="24"/>
  <c r="EK145" i="24"/>
  <c r="EO145" i="24" s="1"/>
  <c r="EN145" i="24"/>
  <c r="EM145" i="24"/>
  <c r="EL145" i="24"/>
  <c r="ED145" i="24"/>
  <c r="DY145" i="24"/>
  <c r="DU145" i="24" s="1"/>
  <c r="EB145" i="24"/>
  <c r="EA145" i="24"/>
  <c r="DZ145" i="24"/>
  <c r="DR145" i="24"/>
  <c r="DM145" i="24"/>
  <c r="DI145" i="24" s="1"/>
  <c r="DP145" i="24"/>
  <c r="DO145" i="24"/>
  <c r="DN145" i="24"/>
  <c r="DF145" i="24"/>
  <c r="DA145" i="24"/>
  <c r="CW145" i="24" s="1"/>
  <c r="DD145" i="24"/>
  <c r="DC145" i="24"/>
  <c r="DB145" i="24"/>
  <c r="CT145" i="24"/>
  <c r="CO145" i="24"/>
  <c r="CK145" i="24" s="1"/>
  <c r="CR145" i="24"/>
  <c r="CQ145" i="24"/>
  <c r="CP145" i="24"/>
  <c r="CH145" i="24"/>
  <c r="CC145" i="24"/>
  <c r="BY145" i="24" s="1"/>
  <c r="CF145" i="24"/>
  <c r="CE145" i="24"/>
  <c r="CD145" i="24"/>
  <c r="BV145" i="24"/>
  <c r="BQ145" i="24"/>
  <c r="BM145" i="24" s="1"/>
  <c r="BT145" i="24"/>
  <c r="BS145" i="24"/>
  <c r="BR145" i="24"/>
  <c r="BJ145" i="24"/>
  <c r="BE145" i="24"/>
  <c r="BA145" i="24" s="1"/>
  <c r="BH145" i="24"/>
  <c r="BG145" i="24"/>
  <c r="BF145" i="24"/>
  <c r="AX145" i="24"/>
  <c r="AS145" i="24"/>
  <c r="AO145" i="24" s="1"/>
  <c r="AV145" i="24"/>
  <c r="AU145" i="24"/>
  <c r="AT145" i="24"/>
  <c r="AL145" i="24"/>
  <c r="AG145" i="24"/>
  <c r="AC145" i="24" s="1"/>
  <c r="AJ145" i="24"/>
  <c r="AI145" i="24"/>
  <c r="AH145" i="24"/>
  <c r="Z145" i="24"/>
  <c r="U145" i="24"/>
  <c r="X145" i="24"/>
  <c r="W145" i="24"/>
  <c r="V145" i="24"/>
  <c r="N145" i="24"/>
  <c r="I145" i="24"/>
  <c r="E145" i="24" s="1"/>
  <c r="L145" i="24"/>
  <c r="K145" i="24"/>
  <c r="J145" i="24"/>
  <c r="KD144" i="24"/>
  <c r="JY144" i="24"/>
  <c r="JU144" i="24" s="1"/>
  <c r="KB144" i="24"/>
  <c r="KA144" i="24"/>
  <c r="JZ144" i="24"/>
  <c r="JR144" i="24"/>
  <c r="JM144" i="24"/>
  <c r="JI144" i="24" s="1"/>
  <c r="JP144" i="24"/>
  <c r="JO144" i="24"/>
  <c r="JN144" i="24"/>
  <c r="JF144" i="24"/>
  <c r="JA144" i="24"/>
  <c r="IW144" i="24" s="1"/>
  <c r="JD144" i="24"/>
  <c r="JC144" i="24"/>
  <c r="JB144" i="24"/>
  <c r="IT144" i="24"/>
  <c r="IO144" i="24"/>
  <c r="IK144" i="24" s="1"/>
  <c r="IR144" i="24"/>
  <c r="IQ144" i="24"/>
  <c r="IP144" i="24"/>
  <c r="IH144" i="24"/>
  <c r="IC144" i="24"/>
  <c r="HY144" i="24" s="1"/>
  <c r="IF144" i="24"/>
  <c r="IE144" i="24"/>
  <c r="ID144" i="24"/>
  <c r="HV144" i="24"/>
  <c r="HQ144" i="24"/>
  <c r="HM144" i="24" s="1"/>
  <c r="HT144" i="24"/>
  <c r="HS144" i="24"/>
  <c r="HR144" i="24"/>
  <c r="HJ144" i="24"/>
  <c r="HE144" i="24"/>
  <c r="HA144" i="24" s="1"/>
  <c r="HH144" i="24"/>
  <c r="HG144" i="24"/>
  <c r="HF144" i="24"/>
  <c r="GX144" i="24"/>
  <c r="GS144" i="24"/>
  <c r="GO144" i="24" s="1"/>
  <c r="GV144" i="24"/>
  <c r="GU144" i="24"/>
  <c r="GT144" i="24"/>
  <c r="GL144" i="24"/>
  <c r="GG144" i="24"/>
  <c r="GC144" i="24" s="1"/>
  <c r="GJ144" i="24"/>
  <c r="GI144" i="24"/>
  <c r="GH144" i="24"/>
  <c r="FZ144" i="24"/>
  <c r="FU144" i="24"/>
  <c r="FQ144" i="24" s="1"/>
  <c r="FX144" i="24"/>
  <c r="FW144" i="24"/>
  <c r="FV144" i="24"/>
  <c r="FN144" i="24"/>
  <c r="FI144" i="24"/>
  <c r="FE144" i="24" s="1"/>
  <c r="FL144" i="24"/>
  <c r="FK144" i="24"/>
  <c r="FJ144" i="24"/>
  <c r="FB144" i="24"/>
  <c r="EW144" i="24"/>
  <c r="ES144" i="24" s="1"/>
  <c r="EZ144" i="24"/>
  <c r="EY144" i="24"/>
  <c r="EX144" i="24"/>
  <c r="EP144" i="24"/>
  <c r="EK144" i="24"/>
  <c r="EG144" i="24" s="1"/>
  <c r="EN144" i="24"/>
  <c r="EM144" i="24"/>
  <c r="EL144" i="24"/>
  <c r="ED144" i="24"/>
  <c r="DY144" i="24"/>
  <c r="DU144" i="24" s="1"/>
  <c r="EB144" i="24"/>
  <c r="EA144" i="24"/>
  <c r="DZ144" i="24"/>
  <c r="DV144" i="24"/>
  <c r="DR144" i="24"/>
  <c r="DM144" i="24"/>
  <c r="DQ144" i="24" s="1"/>
  <c r="DP144" i="24"/>
  <c r="DO144" i="24"/>
  <c r="DN144" i="24"/>
  <c r="DF144" i="24"/>
  <c r="DA144" i="24"/>
  <c r="DE144" i="24" s="1"/>
  <c r="DD144" i="24"/>
  <c r="DC144" i="24"/>
  <c r="DB144" i="24"/>
  <c r="CT144" i="24"/>
  <c r="CO144" i="24"/>
  <c r="CS144" i="24" s="1"/>
  <c r="CR144" i="24"/>
  <c r="CQ144" i="24"/>
  <c r="CP144" i="24"/>
  <c r="CH144" i="24"/>
  <c r="CC144" i="24"/>
  <c r="CG144" i="24" s="1"/>
  <c r="CF144" i="24"/>
  <c r="CE144" i="24"/>
  <c r="CD144" i="24"/>
  <c r="BV144" i="24"/>
  <c r="BQ144" i="24"/>
  <c r="BU144" i="24" s="1"/>
  <c r="BT144" i="24"/>
  <c r="BS144" i="24"/>
  <c r="BR144" i="24"/>
  <c r="BJ144" i="24"/>
  <c r="BE144" i="24"/>
  <c r="BI144" i="24" s="1"/>
  <c r="BH144" i="24"/>
  <c r="BG144" i="24"/>
  <c r="BF144" i="24"/>
  <c r="AX144" i="24"/>
  <c r="AS144" i="24"/>
  <c r="AW144" i="24" s="1"/>
  <c r="AV144" i="24"/>
  <c r="AU144" i="24"/>
  <c r="AT144" i="24"/>
  <c r="AL144" i="24"/>
  <c r="AG144" i="24"/>
  <c r="AK144" i="24" s="1"/>
  <c r="AJ144" i="24"/>
  <c r="AI144" i="24"/>
  <c r="AH144" i="24"/>
  <c r="Z144" i="24"/>
  <c r="U144" i="24"/>
  <c r="Y144" i="24" s="1"/>
  <c r="X144" i="24"/>
  <c r="W144" i="24"/>
  <c r="V144" i="24"/>
  <c r="N144" i="24"/>
  <c r="I144" i="24"/>
  <c r="M144" i="24" s="1"/>
  <c r="L144" i="24"/>
  <c r="K144" i="24"/>
  <c r="J144" i="24"/>
  <c r="KD143" i="24"/>
  <c r="JY143" i="24"/>
  <c r="KC143" i="24" s="1"/>
  <c r="KB143" i="24"/>
  <c r="KA143" i="24"/>
  <c r="JZ143" i="24"/>
  <c r="JR143" i="24"/>
  <c r="JM143" i="24"/>
  <c r="JQ143" i="24" s="1"/>
  <c r="JP143" i="24"/>
  <c r="JO143" i="24"/>
  <c r="JN143" i="24"/>
  <c r="JF143" i="24"/>
  <c r="JA143" i="24"/>
  <c r="JE143" i="24" s="1"/>
  <c r="JD143" i="24"/>
  <c r="JC143" i="24"/>
  <c r="JB143" i="24"/>
  <c r="IT143" i="24"/>
  <c r="IO143" i="24"/>
  <c r="IS143" i="24" s="1"/>
  <c r="IR143" i="24"/>
  <c r="IQ143" i="24"/>
  <c r="IP143" i="24"/>
  <c r="IH143" i="24"/>
  <c r="IC143" i="24"/>
  <c r="IG143" i="24" s="1"/>
  <c r="IF143" i="24"/>
  <c r="IE143" i="24"/>
  <c r="ID143" i="24"/>
  <c r="HV143" i="24"/>
  <c r="HQ143" i="24"/>
  <c r="HU143" i="24" s="1"/>
  <c r="HT143" i="24"/>
  <c r="HS143" i="24"/>
  <c r="HR143" i="24"/>
  <c r="HJ143" i="24"/>
  <c r="HE143" i="24"/>
  <c r="HI143" i="24" s="1"/>
  <c r="HH143" i="24"/>
  <c r="HG143" i="24"/>
  <c r="HF143" i="24"/>
  <c r="GX143" i="24"/>
  <c r="GS143" i="24"/>
  <c r="GW143" i="24" s="1"/>
  <c r="GV143" i="24"/>
  <c r="GU143" i="24"/>
  <c r="GT143" i="24"/>
  <c r="GL143" i="24"/>
  <c r="GG143" i="24"/>
  <c r="GK143" i="24" s="1"/>
  <c r="GJ143" i="24"/>
  <c r="GI143" i="24"/>
  <c r="GH143" i="24"/>
  <c r="FZ143" i="24"/>
  <c r="FU143" i="24"/>
  <c r="FY143" i="24" s="1"/>
  <c r="FX143" i="24"/>
  <c r="FW143" i="24"/>
  <c r="FV143" i="24"/>
  <c r="FN143" i="24"/>
  <c r="FI143" i="24"/>
  <c r="FM143" i="24" s="1"/>
  <c r="FL143" i="24"/>
  <c r="FK143" i="24"/>
  <c r="FJ143" i="24"/>
  <c r="FB143" i="24"/>
  <c r="EW143" i="24"/>
  <c r="FA143" i="24" s="1"/>
  <c r="EZ143" i="24"/>
  <c r="EY143" i="24"/>
  <c r="EX143" i="24"/>
  <c r="EP143" i="24"/>
  <c r="EK143" i="24"/>
  <c r="EO143" i="24" s="1"/>
  <c r="EN143" i="24"/>
  <c r="EM143" i="24"/>
  <c r="EL143" i="24"/>
  <c r="ED143" i="24"/>
  <c r="DY143" i="24"/>
  <c r="EC143" i="24" s="1"/>
  <c r="EB143" i="24"/>
  <c r="EA143" i="24"/>
  <c r="DZ143" i="24"/>
  <c r="DR143" i="24"/>
  <c r="DM143" i="24"/>
  <c r="DQ143" i="24" s="1"/>
  <c r="DP143" i="24"/>
  <c r="DO143" i="24"/>
  <c r="DN143" i="24"/>
  <c r="DF143" i="24"/>
  <c r="DA143" i="24"/>
  <c r="DE143" i="24" s="1"/>
  <c r="DD143" i="24"/>
  <c r="DC143" i="24"/>
  <c r="DB143" i="24"/>
  <c r="CT143" i="24"/>
  <c r="CO143" i="24"/>
  <c r="CS143" i="24" s="1"/>
  <c r="CR143" i="24"/>
  <c r="CQ143" i="24"/>
  <c r="CP143" i="24"/>
  <c r="CH143" i="24"/>
  <c r="CC143" i="24"/>
  <c r="CG143" i="24" s="1"/>
  <c r="CF143" i="24"/>
  <c r="CE143" i="24"/>
  <c r="CD143" i="24"/>
  <c r="BV143" i="24"/>
  <c r="BQ143" i="24"/>
  <c r="BU143" i="24" s="1"/>
  <c r="BT143" i="24"/>
  <c r="BS143" i="24"/>
  <c r="BR143" i="24"/>
  <c r="BJ143" i="24"/>
  <c r="BE143" i="24"/>
  <c r="BI143" i="24" s="1"/>
  <c r="BH143" i="24"/>
  <c r="BG143" i="24"/>
  <c r="BF143" i="24"/>
  <c r="AX143" i="24"/>
  <c r="AS143" i="24"/>
  <c r="AW143" i="24" s="1"/>
  <c r="AV143" i="24"/>
  <c r="AU143" i="24"/>
  <c r="AT143" i="24"/>
  <c r="AL143" i="24"/>
  <c r="AG143" i="24"/>
  <c r="AK143" i="24" s="1"/>
  <c r="AJ143" i="24"/>
  <c r="AI143" i="24"/>
  <c r="AH143" i="24"/>
  <c r="Z143" i="24"/>
  <c r="U143" i="24"/>
  <c r="Y143" i="24" s="1"/>
  <c r="X143" i="24"/>
  <c r="W143" i="24"/>
  <c r="V143" i="24"/>
  <c r="N143" i="24"/>
  <c r="I143" i="24"/>
  <c r="M143" i="24" s="1"/>
  <c r="L143" i="24"/>
  <c r="K143" i="24"/>
  <c r="J143" i="24"/>
  <c r="KD142" i="24"/>
  <c r="JY142" i="24"/>
  <c r="KC142" i="24" s="1"/>
  <c r="KB142" i="24"/>
  <c r="KA142" i="24"/>
  <c r="JZ142" i="24"/>
  <c r="JR142" i="24"/>
  <c r="JM142" i="24"/>
  <c r="JQ142" i="24" s="1"/>
  <c r="JP142" i="24"/>
  <c r="JO142" i="24"/>
  <c r="JN142" i="24"/>
  <c r="JF142" i="24"/>
  <c r="JA142" i="24"/>
  <c r="JE142" i="24" s="1"/>
  <c r="JD142" i="24"/>
  <c r="JC142" i="24"/>
  <c r="JB142" i="24"/>
  <c r="IT142" i="24"/>
  <c r="IO142" i="24"/>
  <c r="IS142" i="24" s="1"/>
  <c r="IR142" i="24"/>
  <c r="IQ142" i="24"/>
  <c r="IP142" i="24"/>
  <c r="IH142" i="24"/>
  <c r="IC142" i="24"/>
  <c r="IG142" i="24" s="1"/>
  <c r="IF142" i="24"/>
  <c r="IE142" i="24"/>
  <c r="ID142" i="24"/>
  <c r="HV142" i="24"/>
  <c r="HQ142" i="24"/>
  <c r="HU142" i="24" s="1"/>
  <c r="HT142" i="24"/>
  <c r="HS142" i="24"/>
  <c r="HR142" i="24"/>
  <c r="HJ142" i="24"/>
  <c r="HE142" i="24"/>
  <c r="HI142" i="24" s="1"/>
  <c r="HH142" i="24"/>
  <c r="HG142" i="24"/>
  <c r="HF142" i="24"/>
  <c r="GX142" i="24"/>
  <c r="GS142" i="24"/>
  <c r="GW142" i="24" s="1"/>
  <c r="GV142" i="24"/>
  <c r="GU142" i="24"/>
  <c r="GT142" i="24"/>
  <c r="GL142" i="24"/>
  <c r="GG142" i="24"/>
  <c r="GK142" i="24" s="1"/>
  <c r="GJ142" i="24"/>
  <c r="GI142" i="24"/>
  <c r="GH142" i="24"/>
  <c r="FZ142" i="24"/>
  <c r="FU142" i="24"/>
  <c r="FY142" i="24" s="1"/>
  <c r="FX142" i="24"/>
  <c r="FW142" i="24"/>
  <c r="FV142" i="24"/>
  <c r="FN142" i="24"/>
  <c r="FI142" i="24"/>
  <c r="FM142" i="24" s="1"/>
  <c r="FL142" i="24"/>
  <c r="FK142" i="24"/>
  <c r="FJ142" i="24"/>
  <c r="FB142" i="24"/>
  <c r="EW142" i="24"/>
  <c r="FA142" i="24" s="1"/>
  <c r="EZ142" i="24"/>
  <c r="EY142" i="24"/>
  <c r="EX142" i="24"/>
  <c r="EP142" i="24"/>
  <c r="EK142" i="24"/>
  <c r="EO142" i="24" s="1"/>
  <c r="EN142" i="24"/>
  <c r="EM142" i="24"/>
  <c r="EL142" i="24"/>
  <c r="ED142" i="24"/>
  <c r="DY142" i="24"/>
  <c r="EC142" i="24" s="1"/>
  <c r="EB142" i="24"/>
  <c r="EA142" i="24"/>
  <c r="DZ142" i="24"/>
  <c r="DR142" i="24"/>
  <c r="DM142" i="24"/>
  <c r="DQ142" i="24" s="1"/>
  <c r="DP142" i="24"/>
  <c r="DO142" i="24"/>
  <c r="DN142" i="24"/>
  <c r="DF142" i="24"/>
  <c r="DA142" i="24"/>
  <c r="DE142" i="24" s="1"/>
  <c r="DD142" i="24"/>
  <c r="DC142" i="24"/>
  <c r="DB142" i="24"/>
  <c r="CT142" i="24"/>
  <c r="CO142" i="24"/>
  <c r="CS142" i="24" s="1"/>
  <c r="CR142" i="24"/>
  <c r="CQ142" i="24"/>
  <c r="CP142" i="24"/>
  <c r="CH142" i="24"/>
  <c r="CC142" i="24"/>
  <c r="CG142" i="24" s="1"/>
  <c r="CF142" i="24"/>
  <c r="CE142" i="24"/>
  <c r="CD142" i="24"/>
  <c r="BV142" i="24"/>
  <c r="BQ142" i="24"/>
  <c r="BU142" i="24" s="1"/>
  <c r="BT142" i="24"/>
  <c r="BS142" i="24"/>
  <c r="BR142" i="24"/>
  <c r="BJ142" i="24"/>
  <c r="BE142" i="24"/>
  <c r="BI142" i="24" s="1"/>
  <c r="BH142" i="24"/>
  <c r="BG142" i="24"/>
  <c r="BF142" i="24"/>
  <c r="AX142" i="24"/>
  <c r="AS142" i="24"/>
  <c r="AW142" i="24" s="1"/>
  <c r="AV142" i="24"/>
  <c r="AU142" i="24"/>
  <c r="AT142" i="24"/>
  <c r="AL142" i="24"/>
  <c r="AG142" i="24"/>
  <c r="AK142" i="24" s="1"/>
  <c r="AJ142" i="24"/>
  <c r="AI142" i="24"/>
  <c r="AH142" i="24"/>
  <c r="Z142" i="24"/>
  <c r="U142" i="24"/>
  <c r="Y142" i="24" s="1"/>
  <c r="X142" i="24"/>
  <c r="W142" i="24"/>
  <c r="V142" i="24"/>
  <c r="N142" i="24"/>
  <c r="I142" i="24"/>
  <c r="M142" i="24" s="1"/>
  <c r="L142" i="24"/>
  <c r="K142" i="24"/>
  <c r="J142" i="24"/>
  <c r="KD141" i="24"/>
  <c r="JY141" i="24"/>
  <c r="KC141" i="24" s="1"/>
  <c r="KB141" i="24"/>
  <c r="KA141" i="24"/>
  <c r="JZ141" i="24"/>
  <c r="JR141" i="24"/>
  <c r="JM141" i="24"/>
  <c r="JQ141" i="24" s="1"/>
  <c r="JP141" i="24"/>
  <c r="JO141" i="24"/>
  <c r="JN141" i="24"/>
  <c r="JF141" i="24"/>
  <c r="JA141" i="24"/>
  <c r="JE141" i="24" s="1"/>
  <c r="JD141" i="24"/>
  <c r="JC141" i="24"/>
  <c r="JB141" i="24"/>
  <c r="IT141" i="24"/>
  <c r="IO141" i="24"/>
  <c r="IS141" i="24" s="1"/>
  <c r="IR141" i="24"/>
  <c r="IQ141" i="24"/>
  <c r="IP141" i="24"/>
  <c r="IH141" i="24"/>
  <c r="IC141" i="24"/>
  <c r="IG141" i="24" s="1"/>
  <c r="IF141" i="24"/>
  <c r="IE141" i="24"/>
  <c r="ID141" i="24"/>
  <c r="HV141" i="24"/>
  <c r="HQ141" i="24"/>
  <c r="HU141" i="24" s="1"/>
  <c r="HT141" i="24"/>
  <c r="HS141" i="24"/>
  <c r="HR141" i="24"/>
  <c r="HJ141" i="24"/>
  <c r="HE141" i="24"/>
  <c r="HI141" i="24" s="1"/>
  <c r="HH141" i="24"/>
  <c r="HG141" i="24"/>
  <c r="HF141" i="24"/>
  <c r="GX141" i="24"/>
  <c r="GS141" i="24"/>
  <c r="GW141" i="24" s="1"/>
  <c r="GV141" i="24"/>
  <c r="GU141" i="24"/>
  <c r="GT141" i="24"/>
  <c r="GL141" i="24"/>
  <c r="GG141" i="24"/>
  <c r="GK141" i="24" s="1"/>
  <c r="GJ141" i="24"/>
  <c r="GI141" i="24"/>
  <c r="GH141" i="24"/>
  <c r="FZ141" i="24"/>
  <c r="FU141" i="24"/>
  <c r="FY141" i="24" s="1"/>
  <c r="FX141" i="24"/>
  <c r="FW141" i="24"/>
  <c r="FV141" i="24"/>
  <c r="FN141" i="24"/>
  <c r="FI141" i="24"/>
  <c r="FM141" i="24" s="1"/>
  <c r="FL141" i="24"/>
  <c r="FK141" i="24"/>
  <c r="FJ141" i="24"/>
  <c r="FB141" i="24"/>
  <c r="EW141" i="24"/>
  <c r="FA141" i="24" s="1"/>
  <c r="EZ141" i="24"/>
  <c r="EY141" i="24"/>
  <c r="EX141" i="24"/>
  <c r="EP141" i="24"/>
  <c r="EK141" i="24"/>
  <c r="EO141" i="24" s="1"/>
  <c r="EN141" i="24"/>
  <c r="EM141" i="24"/>
  <c r="EL141" i="24"/>
  <c r="ED141" i="24"/>
  <c r="DY141" i="24"/>
  <c r="EC141" i="24" s="1"/>
  <c r="EB141" i="24"/>
  <c r="EA141" i="24"/>
  <c r="DZ141" i="24"/>
  <c r="DR141" i="24"/>
  <c r="DM141" i="24"/>
  <c r="DQ141" i="24" s="1"/>
  <c r="DP141" i="24"/>
  <c r="DO141" i="24"/>
  <c r="DN141" i="24"/>
  <c r="DF141" i="24"/>
  <c r="DA141" i="24"/>
  <c r="DE141" i="24" s="1"/>
  <c r="DD141" i="24"/>
  <c r="DC141" i="24"/>
  <c r="DB141" i="24"/>
  <c r="CT141" i="24"/>
  <c r="CO141" i="24"/>
  <c r="CS141" i="24" s="1"/>
  <c r="CR141" i="24"/>
  <c r="CQ141" i="24"/>
  <c r="CP141" i="24"/>
  <c r="CH141" i="24"/>
  <c r="CC141" i="24"/>
  <c r="CG141" i="24" s="1"/>
  <c r="CF141" i="24"/>
  <c r="CE141" i="24"/>
  <c r="CD141" i="24"/>
  <c r="BV141" i="24"/>
  <c r="BQ141" i="24"/>
  <c r="BU141" i="24" s="1"/>
  <c r="BT141" i="24"/>
  <c r="BS141" i="24"/>
  <c r="BR141" i="24"/>
  <c r="BJ141" i="24"/>
  <c r="BE141" i="24"/>
  <c r="BI141" i="24" s="1"/>
  <c r="BH141" i="24"/>
  <c r="BG141" i="24"/>
  <c r="BF141" i="24"/>
  <c r="AX141" i="24"/>
  <c r="AS141" i="24"/>
  <c r="AW141" i="24" s="1"/>
  <c r="AV141" i="24"/>
  <c r="AU141" i="24"/>
  <c r="AT141" i="24"/>
  <c r="AL141" i="24"/>
  <c r="AG141" i="24"/>
  <c r="AK141" i="24" s="1"/>
  <c r="AJ141" i="24"/>
  <c r="AI141" i="24"/>
  <c r="AH141" i="24"/>
  <c r="Z141" i="24"/>
  <c r="U141" i="24"/>
  <c r="Y141" i="24" s="1"/>
  <c r="X141" i="24"/>
  <c r="W141" i="24"/>
  <c r="V141" i="24"/>
  <c r="N141" i="24"/>
  <c r="I141" i="24"/>
  <c r="M141" i="24" s="1"/>
  <c r="L141" i="24"/>
  <c r="K141" i="24"/>
  <c r="J141" i="24"/>
  <c r="KB127" i="24"/>
  <c r="KA127" i="24"/>
  <c r="JZ127" i="24"/>
  <c r="JP127" i="24"/>
  <c r="JO127" i="24"/>
  <c r="JN127" i="24"/>
  <c r="JD127" i="24"/>
  <c r="JC127" i="24"/>
  <c r="JB127" i="24"/>
  <c r="IX127" i="24"/>
  <c r="IR127" i="24"/>
  <c r="IQ127" i="24"/>
  <c r="IP127" i="24"/>
  <c r="IF127" i="24"/>
  <c r="IE127" i="24"/>
  <c r="ID127" i="24"/>
  <c r="HT127" i="24"/>
  <c r="HS127" i="24"/>
  <c r="HR127" i="24"/>
  <c r="HM127" i="24"/>
  <c r="HH127" i="24"/>
  <c r="HG127" i="24"/>
  <c r="HF127" i="24"/>
  <c r="GV127" i="24"/>
  <c r="GU127" i="24"/>
  <c r="GT127" i="24"/>
  <c r="GJ127" i="24"/>
  <c r="GI127" i="24"/>
  <c r="GH127" i="24"/>
  <c r="FX127" i="24"/>
  <c r="FW127" i="24"/>
  <c r="FV127" i="24"/>
  <c r="FI127" i="24"/>
  <c r="FM127" i="24" s="1"/>
  <c r="FL127" i="24"/>
  <c r="FK127" i="24"/>
  <c r="FJ127" i="24"/>
  <c r="EW127" i="24"/>
  <c r="FA127" i="24" s="1"/>
  <c r="EZ127" i="24"/>
  <c r="EY127" i="24"/>
  <c r="EX127" i="24"/>
  <c r="EK127" i="24"/>
  <c r="EO127" i="24" s="1"/>
  <c r="EN127" i="24"/>
  <c r="EM127" i="24"/>
  <c r="EL127" i="24"/>
  <c r="DY127" i="24"/>
  <c r="DV127" i="24" s="1"/>
  <c r="EB127" i="24"/>
  <c r="EA127" i="24"/>
  <c r="DZ127" i="24"/>
  <c r="DM127" i="24"/>
  <c r="DQ127" i="24" s="1"/>
  <c r="DP127" i="24"/>
  <c r="DO127" i="24"/>
  <c r="DN127" i="24"/>
  <c r="DA127" i="24"/>
  <c r="DD127" i="24"/>
  <c r="DC127" i="24"/>
  <c r="DB127" i="24"/>
  <c r="CO127" i="24"/>
  <c r="CR127" i="24"/>
  <c r="CQ127" i="24"/>
  <c r="CP127" i="24"/>
  <c r="CC127" i="24"/>
  <c r="CF127" i="24"/>
  <c r="CE127" i="24"/>
  <c r="CD127" i="24"/>
  <c r="BQ127" i="24"/>
  <c r="BU127" i="24" s="1"/>
  <c r="BT127" i="24"/>
  <c r="BS127" i="24"/>
  <c r="BR127" i="24"/>
  <c r="BE127" i="24"/>
  <c r="BH127" i="24"/>
  <c r="BG127" i="24"/>
  <c r="BF127" i="24"/>
  <c r="AS127" i="24"/>
  <c r="AP127" i="24" s="1"/>
  <c r="AV127" i="24"/>
  <c r="AU127" i="24"/>
  <c r="AT127" i="24"/>
  <c r="AG127" i="24"/>
  <c r="AD127" i="24" s="1"/>
  <c r="AJ127" i="24"/>
  <c r="AI127" i="24"/>
  <c r="AH127" i="24"/>
  <c r="U127" i="24"/>
  <c r="Y127" i="24" s="1"/>
  <c r="X127" i="24"/>
  <c r="W127" i="24"/>
  <c r="V127" i="24"/>
  <c r="I127" i="24"/>
  <c r="M127" i="24" s="1"/>
  <c r="L127" i="24"/>
  <c r="K127" i="24"/>
  <c r="J127" i="24"/>
  <c r="KB126" i="24"/>
  <c r="KA126" i="24"/>
  <c r="JZ126" i="24"/>
  <c r="JP126" i="24"/>
  <c r="JO126" i="24"/>
  <c r="JN126" i="24"/>
  <c r="JD126" i="24"/>
  <c r="JC126" i="24"/>
  <c r="JB126" i="24"/>
  <c r="IR126" i="24"/>
  <c r="IQ126" i="24"/>
  <c r="IP126" i="24"/>
  <c r="IF126" i="24"/>
  <c r="IE126" i="24"/>
  <c r="ID126" i="24"/>
  <c r="HT126" i="24"/>
  <c r="HS126" i="24"/>
  <c r="HR126" i="24"/>
  <c r="HH126" i="24"/>
  <c r="HG126" i="24"/>
  <c r="HF126" i="24"/>
  <c r="GV126" i="24"/>
  <c r="GU126" i="24"/>
  <c r="GT126" i="24"/>
  <c r="GJ126" i="24"/>
  <c r="GI126" i="24"/>
  <c r="GH126" i="24"/>
  <c r="FX126" i="24"/>
  <c r="FW126" i="24"/>
  <c r="FV126" i="24"/>
  <c r="FI126" i="24"/>
  <c r="FM126" i="24" s="1"/>
  <c r="FL126" i="24"/>
  <c r="FK126" i="24"/>
  <c r="FJ126" i="24"/>
  <c r="EW126" i="24"/>
  <c r="ET126" i="24" s="1"/>
  <c r="EZ126" i="24"/>
  <c r="EY126" i="24"/>
  <c r="EX126" i="24"/>
  <c r="EK126" i="24"/>
  <c r="EO126" i="24" s="1"/>
  <c r="EN126" i="24"/>
  <c r="EM126" i="24"/>
  <c r="EL126" i="24"/>
  <c r="DY126" i="24"/>
  <c r="EC126" i="24" s="1"/>
  <c r="EB126" i="24"/>
  <c r="EA126" i="24"/>
  <c r="DZ126" i="24"/>
  <c r="DM126" i="24"/>
  <c r="DI126" i="24" s="1"/>
  <c r="DP126" i="24"/>
  <c r="DO126" i="24"/>
  <c r="DN126" i="24"/>
  <c r="DA126" i="24"/>
  <c r="DD126" i="24"/>
  <c r="DC126" i="24"/>
  <c r="DB126" i="24"/>
  <c r="CO126" i="24"/>
  <c r="CS126" i="24" s="1"/>
  <c r="CR126" i="24"/>
  <c r="CQ126" i="24"/>
  <c r="CP126" i="24"/>
  <c r="CC126" i="24"/>
  <c r="CG126" i="24" s="1"/>
  <c r="CF126" i="24"/>
  <c r="CE126" i="24"/>
  <c r="CD126" i="24"/>
  <c r="BQ126" i="24"/>
  <c r="BT126" i="24"/>
  <c r="BS126" i="24"/>
  <c r="BR126" i="24"/>
  <c r="BE126" i="24"/>
  <c r="BB126" i="24" s="1"/>
  <c r="BH126" i="24"/>
  <c r="BG126" i="24"/>
  <c r="BF126" i="24"/>
  <c r="AS126" i="24"/>
  <c r="AW126" i="24" s="1"/>
  <c r="AV126" i="24"/>
  <c r="AU126" i="24"/>
  <c r="AT126" i="24"/>
  <c r="AG126" i="24"/>
  <c r="AJ126" i="24"/>
  <c r="AI126" i="24"/>
  <c r="AH126" i="24"/>
  <c r="U126" i="24"/>
  <c r="Q126" i="24" s="1"/>
  <c r="X126" i="24"/>
  <c r="W126" i="24"/>
  <c r="V126" i="24"/>
  <c r="I126" i="24"/>
  <c r="E126" i="24" s="1"/>
  <c r="L126" i="24"/>
  <c r="K126" i="24"/>
  <c r="J126" i="24"/>
  <c r="KB125" i="24"/>
  <c r="KA125" i="24"/>
  <c r="JZ125" i="24"/>
  <c r="JP125" i="24"/>
  <c r="JO125" i="24"/>
  <c r="JN125" i="24"/>
  <c r="JJ125" i="24"/>
  <c r="JD125" i="24"/>
  <c r="JC125" i="24"/>
  <c r="JB125" i="24"/>
  <c r="IR125" i="24"/>
  <c r="IQ125" i="24"/>
  <c r="IP125" i="24"/>
  <c r="IF125" i="24"/>
  <c r="IE125" i="24"/>
  <c r="ID125" i="24"/>
  <c r="HT125" i="24"/>
  <c r="HS125" i="24"/>
  <c r="HR125" i="24"/>
  <c r="HN125" i="24"/>
  <c r="HH125" i="24"/>
  <c r="HG125" i="24"/>
  <c r="HF125" i="24"/>
  <c r="GV125" i="24"/>
  <c r="GU125" i="24"/>
  <c r="GT125" i="24"/>
  <c r="GO125" i="24"/>
  <c r="GJ125" i="24"/>
  <c r="GI125" i="24"/>
  <c r="GH125" i="24"/>
  <c r="FX125" i="24"/>
  <c r="FW125" i="24"/>
  <c r="FV125" i="24"/>
  <c r="FI125" i="24"/>
  <c r="FE125" i="24" s="1"/>
  <c r="FL125" i="24"/>
  <c r="FK125" i="24"/>
  <c r="FJ125" i="24"/>
  <c r="EW125" i="24"/>
  <c r="FA125" i="24" s="1"/>
  <c r="EZ125" i="24"/>
  <c r="EY125" i="24"/>
  <c r="EX125" i="24"/>
  <c r="EK125" i="24"/>
  <c r="EG125" i="24" s="1"/>
  <c r="EN125" i="24"/>
  <c r="EM125" i="24"/>
  <c r="EL125" i="24"/>
  <c r="DY125" i="24"/>
  <c r="DV125" i="24" s="1"/>
  <c r="EB125" i="24"/>
  <c r="EA125" i="24"/>
  <c r="DZ125" i="24"/>
  <c r="DM125" i="24"/>
  <c r="DI125" i="24" s="1"/>
  <c r="DP125" i="24"/>
  <c r="DO125" i="24"/>
  <c r="DN125" i="24"/>
  <c r="DA125" i="24"/>
  <c r="DE125" i="24" s="1"/>
  <c r="DD125" i="24"/>
  <c r="DC125" i="24"/>
  <c r="DB125" i="24"/>
  <c r="CO125" i="24"/>
  <c r="CN125" i="24" s="1"/>
  <c r="CR125" i="24"/>
  <c r="CQ125" i="24"/>
  <c r="CP125" i="24"/>
  <c r="CC125" i="24"/>
  <c r="CF125" i="24"/>
  <c r="CE125" i="24"/>
  <c r="CD125" i="24"/>
  <c r="BQ125" i="24"/>
  <c r="BM125" i="24" s="1"/>
  <c r="BT125" i="24"/>
  <c r="BS125" i="24"/>
  <c r="BR125" i="24"/>
  <c r="BE125" i="24"/>
  <c r="BI125" i="24" s="1"/>
  <c r="BH125" i="24"/>
  <c r="BG125" i="24"/>
  <c r="BF125" i="24"/>
  <c r="AS125" i="24"/>
  <c r="AO125" i="24" s="1"/>
  <c r="AV125" i="24"/>
  <c r="AU125" i="24"/>
  <c r="AT125" i="24"/>
  <c r="AG125" i="24"/>
  <c r="AD125" i="24" s="1"/>
  <c r="AJ125" i="24"/>
  <c r="AI125" i="24"/>
  <c r="AH125" i="24"/>
  <c r="U125" i="24"/>
  <c r="Q125" i="24" s="1"/>
  <c r="X125" i="24"/>
  <c r="W125" i="24"/>
  <c r="V125" i="24"/>
  <c r="I125" i="24"/>
  <c r="L125" i="24"/>
  <c r="K125" i="24"/>
  <c r="J125" i="24"/>
  <c r="KB124" i="24"/>
  <c r="KA124" i="24"/>
  <c r="JZ124" i="24"/>
  <c r="JP124" i="24"/>
  <c r="JO124" i="24"/>
  <c r="JN124" i="24"/>
  <c r="JD124" i="24"/>
  <c r="JC124" i="24"/>
  <c r="JB124" i="24"/>
  <c r="IR124" i="24"/>
  <c r="IQ124" i="24"/>
  <c r="IP124" i="24"/>
  <c r="IF124" i="24"/>
  <c r="IE124" i="24"/>
  <c r="ID124" i="24"/>
  <c r="HT124" i="24"/>
  <c r="HS124" i="24"/>
  <c r="HR124" i="24"/>
  <c r="HH124" i="24"/>
  <c r="HG124" i="24"/>
  <c r="HF124" i="24"/>
  <c r="GV124" i="24"/>
  <c r="GU124" i="24"/>
  <c r="GT124" i="24"/>
  <c r="GP124" i="24"/>
  <c r="GJ124" i="24"/>
  <c r="GI124" i="24"/>
  <c r="GH124" i="24"/>
  <c r="FX124" i="24"/>
  <c r="FW124" i="24"/>
  <c r="FV124" i="24"/>
  <c r="FI124" i="24"/>
  <c r="FE124" i="24" s="1"/>
  <c r="FL124" i="24"/>
  <c r="FK124" i="24"/>
  <c r="FJ124" i="24"/>
  <c r="EW124" i="24"/>
  <c r="ET124" i="24" s="1"/>
  <c r="EZ124" i="24"/>
  <c r="EY124" i="24"/>
  <c r="EX124" i="24"/>
  <c r="EK124" i="24"/>
  <c r="EG124" i="24" s="1"/>
  <c r="EN124" i="24"/>
  <c r="EM124" i="24"/>
  <c r="EL124" i="24"/>
  <c r="DY124" i="24"/>
  <c r="EB124" i="24"/>
  <c r="EA124" i="24"/>
  <c r="DZ124" i="24"/>
  <c r="DM124" i="24"/>
  <c r="DL124" i="24" s="1"/>
  <c r="DP124" i="24"/>
  <c r="DO124" i="24"/>
  <c r="DN124" i="24"/>
  <c r="DA124" i="24"/>
  <c r="CX124" i="24" s="1"/>
  <c r="DD124" i="24"/>
  <c r="DC124" i="24"/>
  <c r="DB124" i="24"/>
  <c r="CO124" i="24"/>
  <c r="CK124" i="24" s="1"/>
  <c r="CR124" i="24"/>
  <c r="CQ124" i="24"/>
  <c r="CP124" i="24"/>
  <c r="CC124" i="24"/>
  <c r="CG124" i="24" s="1"/>
  <c r="CF124" i="24"/>
  <c r="CE124" i="24"/>
  <c r="CD124" i="24"/>
  <c r="BQ124" i="24"/>
  <c r="BM124" i="24" s="1"/>
  <c r="BT124" i="24"/>
  <c r="BS124" i="24"/>
  <c r="BR124" i="24"/>
  <c r="BE124" i="24"/>
  <c r="BB124" i="24" s="1"/>
  <c r="BH124" i="24"/>
  <c r="BG124" i="24"/>
  <c r="BF124" i="24"/>
  <c r="AS124" i="24"/>
  <c r="AO124" i="24" s="1"/>
  <c r="AV124" i="24"/>
  <c r="AU124" i="24"/>
  <c r="AT124" i="24"/>
  <c r="AG124" i="24"/>
  <c r="AK124" i="24" s="1"/>
  <c r="AJ124" i="24"/>
  <c r="AI124" i="24"/>
  <c r="AH124" i="24"/>
  <c r="U124" i="24"/>
  <c r="T124" i="24" s="1"/>
  <c r="X124" i="24"/>
  <c r="W124" i="24"/>
  <c r="V124" i="24"/>
  <c r="I124" i="24"/>
  <c r="L124" i="24"/>
  <c r="K124" i="24"/>
  <c r="J124" i="24"/>
  <c r="KC123" i="24"/>
  <c r="KB123" i="24"/>
  <c r="KA123" i="24"/>
  <c r="JZ123" i="24"/>
  <c r="JV123" i="24"/>
  <c r="JU123" i="24"/>
  <c r="JP123" i="24"/>
  <c r="JO123" i="24"/>
  <c r="JN123" i="24"/>
  <c r="JD123" i="24"/>
  <c r="JC123" i="24"/>
  <c r="JB123" i="24"/>
  <c r="IR123" i="24"/>
  <c r="IQ123" i="24"/>
  <c r="IP123" i="24"/>
  <c r="IF123" i="24"/>
  <c r="IE123" i="24"/>
  <c r="ID123" i="24"/>
  <c r="HT123" i="24"/>
  <c r="HS123" i="24"/>
  <c r="HR123" i="24"/>
  <c r="HH123" i="24"/>
  <c r="HG123" i="24"/>
  <c r="HF123" i="24"/>
  <c r="GV123" i="24"/>
  <c r="GU123" i="24"/>
  <c r="GT123" i="24"/>
  <c r="GJ123" i="24"/>
  <c r="GI123" i="24"/>
  <c r="GH123" i="24"/>
  <c r="FX123" i="24"/>
  <c r="FW123" i="24"/>
  <c r="FV123" i="24"/>
  <c r="FI123" i="24"/>
  <c r="FE123" i="24" s="1"/>
  <c r="FL123" i="24"/>
  <c r="FK123" i="24"/>
  <c r="FJ123" i="24"/>
  <c r="EW123" i="24"/>
  <c r="FA123" i="24" s="1"/>
  <c r="EZ123" i="24"/>
  <c r="EY123" i="24"/>
  <c r="EX123" i="24"/>
  <c r="EK123" i="24"/>
  <c r="EI123" i="24" s="1"/>
  <c r="EN123" i="24"/>
  <c r="EM123" i="24"/>
  <c r="EL123" i="24"/>
  <c r="DY123" i="24"/>
  <c r="DW123" i="24" s="1"/>
  <c r="EB123" i="24"/>
  <c r="EA123" i="24"/>
  <c r="DZ123" i="24"/>
  <c r="DM123" i="24"/>
  <c r="DI123" i="24" s="1"/>
  <c r="DP123" i="24"/>
  <c r="DO123" i="24"/>
  <c r="DN123" i="24"/>
  <c r="DA123" i="24"/>
  <c r="DE123" i="24" s="1"/>
  <c r="DD123" i="24"/>
  <c r="DC123" i="24"/>
  <c r="DB123" i="24"/>
  <c r="CO123" i="24"/>
  <c r="CS123" i="24" s="1"/>
  <c r="CR123" i="24"/>
  <c r="CQ123" i="24"/>
  <c r="CP123" i="24"/>
  <c r="CC123" i="24"/>
  <c r="BZ123" i="24" s="1"/>
  <c r="CF123" i="24"/>
  <c r="CE123" i="24"/>
  <c r="CD123" i="24"/>
  <c r="BQ123" i="24"/>
  <c r="BM123" i="24" s="1"/>
  <c r="BT123" i="24"/>
  <c r="BS123" i="24"/>
  <c r="BR123" i="24"/>
  <c r="BE123" i="24"/>
  <c r="BH123" i="24"/>
  <c r="BG123" i="24"/>
  <c r="BF123" i="24"/>
  <c r="AS123" i="24"/>
  <c r="AW123" i="24" s="1"/>
  <c r="AV123" i="24"/>
  <c r="AU123" i="24"/>
  <c r="AT123" i="24"/>
  <c r="AG123" i="24"/>
  <c r="AD123" i="24" s="1"/>
  <c r="AJ123" i="24"/>
  <c r="AI123" i="24"/>
  <c r="AH123" i="24"/>
  <c r="U123" i="24"/>
  <c r="Q123" i="24" s="1"/>
  <c r="X123" i="24"/>
  <c r="W123" i="24"/>
  <c r="V123" i="24"/>
  <c r="I123" i="24"/>
  <c r="L123" i="24"/>
  <c r="K123" i="24"/>
  <c r="J123" i="24"/>
  <c r="KC122" i="24"/>
  <c r="KB122" i="24"/>
  <c r="KA122" i="24"/>
  <c r="JZ122" i="24"/>
  <c r="JV122" i="24"/>
  <c r="JU122" i="24"/>
  <c r="JP122" i="24"/>
  <c r="JO122" i="24"/>
  <c r="JN122" i="24"/>
  <c r="JD122" i="24"/>
  <c r="JC122" i="24"/>
  <c r="JB122" i="24"/>
  <c r="IR122" i="24"/>
  <c r="IQ122" i="24"/>
  <c r="IP122" i="24"/>
  <c r="IF122" i="24"/>
  <c r="IE122" i="24"/>
  <c r="ID122" i="24"/>
  <c r="HT122" i="24"/>
  <c r="HS122" i="24"/>
  <c r="HR122" i="24"/>
  <c r="HH122" i="24"/>
  <c r="HG122" i="24"/>
  <c r="HF122" i="24"/>
  <c r="GV122" i="24"/>
  <c r="GU122" i="24"/>
  <c r="GT122" i="24"/>
  <c r="GJ122" i="24"/>
  <c r="GI122" i="24"/>
  <c r="GH122" i="24"/>
  <c r="FX122" i="24"/>
  <c r="FW122" i="24"/>
  <c r="FV122" i="24"/>
  <c r="FI122" i="24"/>
  <c r="FM122" i="24" s="1"/>
  <c r="FL122" i="24"/>
  <c r="FK122" i="24"/>
  <c r="FJ122" i="24"/>
  <c r="EW122" i="24"/>
  <c r="EU122" i="24" s="1"/>
  <c r="EZ122" i="24"/>
  <c r="EY122" i="24"/>
  <c r="EX122" i="24"/>
  <c r="EK122" i="24"/>
  <c r="EG122" i="24" s="1"/>
  <c r="EN122" i="24"/>
  <c r="EM122" i="24"/>
  <c r="EL122" i="24"/>
  <c r="DY122" i="24"/>
  <c r="EC122" i="24" s="1"/>
  <c r="EB122" i="24"/>
  <c r="EA122" i="24"/>
  <c r="DZ122" i="24"/>
  <c r="DM122" i="24"/>
  <c r="DP122" i="24"/>
  <c r="DO122" i="24"/>
  <c r="DN122" i="24"/>
  <c r="DA122" i="24"/>
  <c r="CZ122" i="24" s="1"/>
  <c r="DD122" i="24"/>
  <c r="DC122" i="24"/>
  <c r="DB122" i="24"/>
  <c r="CO122" i="24"/>
  <c r="CK122" i="24" s="1"/>
  <c r="CR122" i="24"/>
  <c r="CQ122" i="24"/>
  <c r="CP122" i="24"/>
  <c r="CC122" i="24"/>
  <c r="CF122" i="24"/>
  <c r="CE122" i="24"/>
  <c r="CD122" i="24"/>
  <c r="BQ122" i="24"/>
  <c r="BT122" i="24"/>
  <c r="BS122" i="24"/>
  <c r="BR122" i="24"/>
  <c r="BE122" i="24"/>
  <c r="BI122" i="24" s="1"/>
  <c r="BH122" i="24"/>
  <c r="BG122" i="24"/>
  <c r="BF122" i="24"/>
  <c r="AS122" i="24"/>
  <c r="AO122" i="24" s="1"/>
  <c r="AV122" i="24"/>
  <c r="AU122" i="24"/>
  <c r="AT122" i="24"/>
  <c r="AG122" i="24"/>
  <c r="AJ122" i="24"/>
  <c r="AI122" i="24"/>
  <c r="AH122" i="24"/>
  <c r="U122" i="24"/>
  <c r="Y122" i="24" s="1"/>
  <c r="X122" i="24"/>
  <c r="W122" i="24"/>
  <c r="V122" i="24"/>
  <c r="I122" i="24"/>
  <c r="E122" i="24" s="1"/>
  <c r="L122" i="24"/>
  <c r="K122" i="24"/>
  <c r="J122" i="24"/>
  <c r="KC121" i="24"/>
  <c r="KB121" i="24"/>
  <c r="KA121" i="24"/>
  <c r="JZ121" i="24"/>
  <c r="JV121" i="24"/>
  <c r="JP121" i="24"/>
  <c r="JO121" i="24"/>
  <c r="JN121" i="24"/>
  <c r="JD121" i="24"/>
  <c r="JC121" i="24"/>
  <c r="JB121" i="24"/>
  <c r="IR121" i="24"/>
  <c r="IQ121" i="24"/>
  <c r="IP121" i="24"/>
  <c r="IF121" i="24"/>
  <c r="IE121" i="24"/>
  <c r="ID121" i="24"/>
  <c r="HT121" i="24"/>
  <c r="HS121" i="24"/>
  <c r="HR121" i="24"/>
  <c r="HH121" i="24"/>
  <c r="HG121" i="24"/>
  <c r="HF121" i="24"/>
  <c r="GV121" i="24"/>
  <c r="GU121" i="24"/>
  <c r="GT121" i="24"/>
  <c r="GJ121" i="24"/>
  <c r="GI121" i="24"/>
  <c r="GH121" i="24"/>
  <c r="FX121" i="24"/>
  <c r="FW121" i="24"/>
  <c r="FV121" i="24"/>
  <c r="FI121" i="24"/>
  <c r="FE121" i="24" s="1"/>
  <c r="FL121" i="24"/>
  <c r="FK121" i="24"/>
  <c r="FJ121" i="24"/>
  <c r="EW121" i="24"/>
  <c r="FA121" i="24" s="1"/>
  <c r="EZ121" i="24"/>
  <c r="EY121" i="24"/>
  <c r="EX121" i="24"/>
  <c r="EK121" i="24"/>
  <c r="EN121" i="24"/>
  <c r="EM121" i="24"/>
  <c r="EL121" i="24"/>
  <c r="DY121" i="24"/>
  <c r="DX121" i="24" s="1"/>
  <c r="EB121" i="24"/>
  <c r="EA121" i="24"/>
  <c r="DZ121" i="24"/>
  <c r="DM121" i="24"/>
  <c r="DI121" i="24" s="1"/>
  <c r="DP121" i="24"/>
  <c r="DO121" i="24"/>
  <c r="DN121" i="24"/>
  <c r="DA121" i="24"/>
  <c r="DE121" i="24" s="1"/>
  <c r="DD121" i="24"/>
  <c r="DC121" i="24"/>
  <c r="DB121" i="24"/>
  <c r="CO121" i="24"/>
  <c r="CR121" i="24"/>
  <c r="CQ121" i="24"/>
  <c r="CP121" i="24"/>
  <c r="CC121" i="24"/>
  <c r="CA121" i="24" s="1"/>
  <c r="CF121" i="24"/>
  <c r="CE121" i="24"/>
  <c r="CD121" i="24"/>
  <c r="BQ121" i="24"/>
  <c r="BM121" i="24" s="1"/>
  <c r="BT121" i="24"/>
  <c r="BS121" i="24"/>
  <c r="BR121" i="24"/>
  <c r="BE121" i="24"/>
  <c r="BI121" i="24" s="1"/>
  <c r="BH121" i="24"/>
  <c r="BG121" i="24"/>
  <c r="BF121" i="24"/>
  <c r="AS121" i="24"/>
  <c r="AW121" i="24" s="1"/>
  <c r="AV121" i="24"/>
  <c r="AU121" i="24"/>
  <c r="AT121" i="24"/>
  <c r="AG121" i="24"/>
  <c r="AD121" i="24" s="1"/>
  <c r="AJ121" i="24"/>
  <c r="AI121" i="24"/>
  <c r="AH121" i="24"/>
  <c r="U121" i="24"/>
  <c r="Q121" i="24" s="1"/>
  <c r="X121" i="24"/>
  <c r="W121" i="24"/>
  <c r="V121" i="24"/>
  <c r="I121" i="24"/>
  <c r="L121" i="24"/>
  <c r="K121" i="24"/>
  <c r="J121" i="24"/>
  <c r="KC120" i="24"/>
  <c r="KB120" i="24"/>
  <c r="KA120" i="24"/>
  <c r="JZ120" i="24"/>
  <c r="JP120" i="24"/>
  <c r="JO120" i="24"/>
  <c r="JN120" i="24"/>
  <c r="JE120" i="24"/>
  <c r="JD120" i="24"/>
  <c r="JC120" i="24"/>
  <c r="JB120" i="24"/>
  <c r="IX120" i="24"/>
  <c r="IW120" i="24"/>
  <c r="IR120" i="24"/>
  <c r="IQ120" i="24"/>
  <c r="IP120" i="24"/>
  <c r="IF120" i="24"/>
  <c r="IE120" i="24"/>
  <c r="ID120" i="24"/>
  <c r="HT120" i="24"/>
  <c r="HS120" i="24"/>
  <c r="HR120" i="24"/>
  <c r="HH120" i="24"/>
  <c r="HG120" i="24"/>
  <c r="HF120" i="24"/>
  <c r="GV120" i="24"/>
  <c r="GU120" i="24"/>
  <c r="GT120" i="24"/>
  <c r="GJ120" i="24"/>
  <c r="GI120" i="24"/>
  <c r="GH120" i="24"/>
  <c r="FX120" i="24"/>
  <c r="FW120" i="24"/>
  <c r="FV120" i="24"/>
  <c r="FI120" i="24"/>
  <c r="FM120" i="24" s="1"/>
  <c r="FL120" i="24"/>
  <c r="FK120" i="24"/>
  <c r="FJ120" i="24"/>
  <c r="EW120" i="24"/>
  <c r="FA120" i="24" s="1"/>
  <c r="EZ120" i="24"/>
  <c r="EY120" i="24"/>
  <c r="EX120" i="24"/>
  <c r="EK120" i="24"/>
  <c r="EO120" i="24" s="1"/>
  <c r="EN120" i="24"/>
  <c r="EM120" i="24"/>
  <c r="EL120" i="24"/>
  <c r="DY120" i="24"/>
  <c r="DV120" i="24" s="1"/>
  <c r="EB120" i="24"/>
  <c r="EA120" i="24"/>
  <c r="DZ120" i="24"/>
  <c r="DM120" i="24"/>
  <c r="DQ120" i="24" s="1"/>
  <c r="DP120" i="24"/>
  <c r="DO120" i="24"/>
  <c r="DN120" i="24"/>
  <c r="DA120" i="24"/>
  <c r="DE120" i="24" s="1"/>
  <c r="DD120" i="24"/>
  <c r="DC120" i="24"/>
  <c r="DB120" i="24"/>
  <c r="CO120" i="24"/>
  <c r="CN120" i="24" s="1"/>
  <c r="CR120" i="24"/>
  <c r="CQ120" i="24"/>
  <c r="CP120" i="24"/>
  <c r="CC120" i="24"/>
  <c r="BY120" i="24" s="1"/>
  <c r="CF120" i="24"/>
  <c r="CE120" i="24"/>
  <c r="CD120" i="24"/>
  <c r="BQ120" i="24"/>
  <c r="BT120" i="24"/>
  <c r="BS120" i="24"/>
  <c r="BR120" i="24"/>
  <c r="BE120" i="24"/>
  <c r="BC120" i="24" s="1"/>
  <c r="BH120" i="24"/>
  <c r="BG120" i="24"/>
  <c r="BF120" i="24"/>
  <c r="AS120" i="24"/>
  <c r="AV120" i="24"/>
  <c r="AU120" i="24"/>
  <c r="AT120" i="24"/>
  <c r="AG120" i="24"/>
  <c r="AC120" i="24" s="1"/>
  <c r="AJ120" i="24"/>
  <c r="AI120" i="24"/>
  <c r="AH120" i="24"/>
  <c r="U120" i="24"/>
  <c r="Y120" i="24" s="1"/>
  <c r="X120" i="24"/>
  <c r="W120" i="24"/>
  <c r="V120" i="24"/>
  <c r="I120" i="24"/>
  <c r="L120" i="24"/>
  <c r="K120" i="24"/>
  <c r="J120" i="24"/>
  <c r="KB119" i="24"/>
  <c r="KA119" i="24"/>
  <c r="JZ119" i="24"/>
  <c r="JP119" i="24"/>
  <c r="JO119" i="24"/>
  <c r="JN119" i="24"/>
  <c r="JE119" i="24"/>
  <c r="JD119" i="24"/>
  <c r="JC119" i="24"/>
  <c r="JB119" i="24"/>
  <c r="IR119" i="24"/>
  <c r="IQ119" i="24"/>
  <c r="IP119" i="24"/>
  <c r="IF119" i="24"/>
  <c r="IE119" i="24"/>
  <c r="ID119" i="24"/>
  <c r="HT119" i="24"/>
  <c r="HS119" i="24"/>
  <c r="HR119" i="24"/>
  <c r="HH119" i="24"/>
  <c r="HG119" i="24"/>
  <c r="HF119" i="24"/>
  <c r="GV119" i="24"/>
  <c r="GU119" i="24"/>
  <c r="GT119" i="24"/>
  <c r="GJ119" i="24"/>
  <c r="GI119" i="24"/>
  <c r="GH119" i="24"/>
  <c r="FX119" i="24"/>
  <c r="FW119" i="24"/>
  <c r="FV119" i="24"/>
  <c r="FI119" i="24"/>
  <c r="FM119" i="24" s="1"/>
  <c r="FL119" i="24"/>
  <c r="FK119" i="24"/>
  <c r="FJ119" i="24"/>
  <c r="EW119" i="24"/>
  <c r="ES119" i="24" s="1"/>
  <c r="EZ119" i="24"/>
  <c r="EY119" i="24"/>
  <c r="EX119" i="24"/>
  <c r="EK119" i="24"/>
  <c r="EO119" i="24" s="1"/>
  <c r="EN119" i="24"/>
  <c r="EM119" i="24"/>
  <c r="EL119" i="24"/>
  <c r="DY119" i="24"/>
  <c r="EB119" i="24"/>
  <c r="EA119" i="24"/>
  <c r="DZ119" i="24"/>
  <c r="DM119" i="24"/>
  <c r="DJ119" i="24" s="1"/>
  <c r="DP119" i="24"/>
  <c r="DO119" i="24"/>
  <c r="DN119" i="24"/>
  <c r="DA119" i="24"/>
  <c r="CY119" i="24" s="1"/>
  <c r="DD119" i="24"/>
  <c r="DC119" i="24"/>
  <c r="DB119" i="24"/>
  <c r="CO119" i="24"/>
  <c r="CS119" i="24" s="1"/>
  <c r="CR119" i="24"/>
  <c r="CQ119" i="24"/>
  <c r="CP119" i="24"/>
  <c r="CC119" i="24"/>
  <c r="CG119" i="24" s="1"/>
  <c r="CF119" i="24"/>
  <c r="CE119" i="24"/>
  <c r="CD119" i="24"/>
  <c r="BQ119" i="24"/>
  <c r="BO119" i="24" s="1"/>
  <c r="BT119" i="24"/>
  <c r="BS119" i="24"/>
  <c r="BR119" i="24"/>
  <c r="BE119" i="24"/>
  <c r="BH119" i="24"/>
  <c r="BG119" i="24"/>
  <c r="BF119" i="24"/>
  <c r="AS119" i="24"/>
  <c r="AV119" i="24"/>
  <c r="AU119" i="24"/>
  <c r="AT119" i="24"/>
  <c r="AG119" i="24"/>
  <c r="AK119" i="24" s="1"/>
  <c r="AJ119" i="24"/>
  <c r="AI119" i="24"/>
  <c r="AH119" i="24"/>
  <c r="U119" i="24"/>
  <c r="Q119" i="24" s="1"/>
  <c r="X119" i="24"/>
  <c r="W119" i="24"/>
  <c r="V119" i="24"/>
  <c r="I119" i="24"/>
  <c r="F119" i="24" s="1"/>
  <c r="L119" i="24"/>
  <c r="K119" i="24"/>
  <c r="J119" i="24"/>
  <c r="KB118" i="24"/>
  <c r="KA118" i="24"/>
  <c r="JZ118" i="24"/>
  <c r="JP118" i="24"/>
  <c r="JO118" i="24"/>
  <c r="JN118" i="24"/>
  <c r="JD118" i="24"/>
  <c r="JC118" i="24"/>
  <c r="JB118" i="24"/>
  <c r="IW118" i="24"/>
  <c r="IR118" i="24"/>
  <c r="IQ118" i="24"/>
  <c r="IP118" i="24"/>
  <c r="IG118" i="24"/>
  <c r="IF118" i="24"/>
  <c r="IE118" i="24"/>
  <c r="ID118" i="24"/>
  <c r="HZ118" i="24"/>
  <c r="HY118" i="24"/>
  <c r="HT118" i="24"/>
  <c r="HS118" i="24"/>
  <c r="HR118" i="24"/>
  <c r="HH118" i="24"/>
  <c r="HG118" i="24"/>
  <c r="HF118" i="24"/>
  <c r="GV118" i="24"/>
  <c r="GU118" i="24"/>
  <c r="GT118" i="24"/>
  <c r="GJ118" i="24"/>
  <c r="GI118" i="24"/>
  <c r="GH118" i="24"/>
  <c r="FX118" i="24"/>
  <c r="FW118" i="24"/>
  <c r="FV118" i="24"/>
  <c r="FI118" i="24"/>
  <c r="FG118" i="24" s="1"/>
  <c r="FL118" i="24"/>
  <c r="FK118" i="24"/>
  <c r="FJ118" i="24"/>
  <c r="EW118" i="24"/>
  <c r="FA118" i="24" s="1"/>
  <c r="EZ118" i="24"/>
  <c r="EY118" i="24"/>
  <c r="EX118" i="24"/>
  <c r="EK118" i="24"/>
  <c r="EJ118" i="24" s="1"/>
  <c r="EN118" i="24"/>
  <c r="EM118" i="24"/>
  <c r="EL118" i="24"/>
  <c r="DY118" i="24"/>
  <c r="DV118" i="24" s="1"/>
  <c r="EB118" i="24"/>
  <c r="EA118" i="24"/>
  <c r="DZ118" i="24"/>
  <c r="DM118" i="24"/>
  <c r="DK118" i="24" s="1"/>
  <c r="DP118" i="24"/>
  <c r="DO118" i="24"/>
  <c r="DN118" i="24"/>
  <c r="DA118" i="24"/>
  <c r="DE118" i="24" s="1"/>
  <c r="DD118" i="24"/>
  <c r="DC118" i="24"/>
  <c r="DB118" i="24"/>
  <c r="CO118" i="24"/>
  <c r="CL118" i="24" s="1"/>
  <c r="CR118" i="24"/>
  <c r="CQ118" i="24"/>
  <c r="CP118" i="24"/>
  <c r="CC118" i="24"/>
  <c r="BZ118" i="24" s="1"/>
  <c r="CF118" i="24"/>
  <c r="CE118" i="24"/>
  <c r="CD118" i="24"/>
  <c r="BQ118" i="24"/>
  <c r="BO118" i="24" s="1"/>
  <c r="BT118" i="24"/>
  <c r="BS118" i="24"/>
  <c r="BR118" i="24"/>
  <c r="BE118" i="24"/>
  <c r="BH118" i="24"/>
  <c r="BG118" i="24"/>
  <c r="BF118" i="24"/>
  <c r="AS118" i="24"/>
  <c r="AQ118" i="24" s="1"/>
  <c r="AV118" i="24"/>
  <c r="AU118" i="24"/>
  <c r="AT118" i="24"/>
  <c r="AG118" i="24"/>
  <c r="AJ118" i="24"/>
  <c r="AI118" i="24"/>
  <c r="AH118" i="24"/>
  <c r="U118" i="24"/>
  <c r="X118" i="24"/>
  <c r="W118" i="24"/>
  <c r="V118" i="24"/>
  <c r="I118" i="24"/>
  <c r="M118" i="24" s="1"/>
  <c r="L118" i="24"/>
  <c r="K118" i="24"/>
  <c r="J118" i="24"/>
  <c r="KB117" i="24"/>
  <c r="KA117" i="24"/>
  <c r="JZ117" i="24"/>
  <c r="JP117" i="24"/>
  <c r="JO117" i="24"/>
  <c r="JN117" i="24"/>
  <c r="JD117" i="24"/>
  <c r="JC117" i="24"/>
  <c r="JB117" i="24"/>
  <c r="IR117" i="24"/>
  <c r="IQ117" i="24"/>
  <c r="IP117" i="24"/>
  <c r="IF117" i="24"/>
  <c r="IE117" i="24"/>
  <c r="ID117" i="24"/>
  <c r="HT117" i="24"/>
  <c r="HS117" i="24"/>
  <c r="HR117" i="24"/>
  <c r="HH117" i="24"/>
  <c r="HG117" i="24"/>
  <c r="HF117" i="24"/>
  <c r="GV117" i="24"/>
  <c r="GU117" i="24"/>
  <c r="GT117" i="24"/>
  <c r="GJ117" i="24"/>
  <c r="GI117" i="24"/>
  <c r="GH117" i="24"/>
  <c r="FX117" i="24"/>
  <c r="FW117" i="24"/>
  <c r="FV117" i="24"/>
  <c r="FI117" i="24"/>
  <c r="FE117" i="24" s="1"/>
  <c r="FL117" i="24"/>
  <c r="FK117" i="24"/>
  <c r="FJ117" i="24"/>
  <c r="EW117" i="24"/>
  <c r="EZ117" i="24"/>
  <c r="EY117" i="24"/>
  <c r="EX117" i="24"/>
  <c r="EK117" i="24"/>
  <c r="EI117" i="24" s="1"/>
  <c r="EN117" i="24"/>
  <c r="EM117" i="24"/>
  <c r="EL117" i="24"/>
  <c r="DY117" i="24"/>
  <c r="EC117" i="24" s="1"/>
  <c r="EB117" i="24"/>
  <c r="EA117" i="24"/>
  <c r="DZ117" i="24"/>
  <c r="DM117" i="24"/>
  <c r="DQ117" i="24" s="1"/>
  <c r="DP117" i="24"/>
  <c r="DO117" i="24"/>
  <c r="DN117" i="24"/>
  <c r="DA117" i="24"/>
  <c r="DD117" i="24"/>
  <c r="DC117" i="24"/>
  <c r="DB117" i="24"/>
  <c r="CO117" i="24"/>
  <c r="CS117" i="24" s="1"/>
  <c r="CR117" i="24"/>
  <c r="CQ117" i="24"/>
  <c r="CP117" i="24"/>
  <c r="CC117" i="24"/>
  <c r="CG117" i="24" s="1"/>
  <c r="CF117" i="24"/>
  <c r="CE117" i="24"/>
  <c r="CD117" i="24"/>
  <c r="BQ117" i="24"/>
  <c r="BM117" i="24" s="1"/>
  <c r="BT117" i="24"/>
  <c r="BS117" i="24"/>
  <c r="BR117" i="24"/>
  <c r="BE117" i="24"/>
  <c r="BB117" i="24" s="1"/>
  <c r="BH117" i="24"/>
  <c r="BG117" i="24"/>
  <c r="BF117" i="24"/>
  <c r="AS117" i="24"/>
  <c r="AQ117" i="24" s="1"/>
  <c r="AV117" i="24"/>
  <c r="AU117" i="24"/>
  <c r="AT117" i="24"/>
  <c r="AG117" i="24"/>
  <c r="AJ117" i="24"/>
  <c r="AI117" i="24"/>
  <c r="AH117" i="24"/>
  <c r="U117" i="24"/>
  <c r="S117" i="24" s="1"/>
  <c r="X117" i="24"/>
  <c r="W117" i="24"/>
  <c r="V117" i="24"/>
  <c r="I117" i="24"/>
  <c r="L117" i="24"/>
  <c r="K117" i="24"/>
  <c r="J117" i="24"/>
  <c r="KB116" i="24"/>
  <c r="KA116" i="24"/>
  <c r="JZ116" i="24"/>
  <c r="JP116" i="24"/>
  <c r="JO116" i="24"/>
  <c r="JN116" i="24"/>
  <c r="JD116" i="24"/>
  <c r="JC116" i="24"/>
  <c r="JB116" i="24"/>
  <c r="IR116" i="24"/>
  <c r="IQ116" i="24"/>
  <c r="IP116" i="24"/>
  <c r="IF116" i="24"/>
  <c r="IE116" i="24"/>
  <c r="ID116" i="24"/>
  <c r="HY116" i="24"/>
  <c r="HT116" i="24"/>
  <c r="HS116" i="24"/>
  <c r="HR116" i="24"/>
  <c r="HI116" i="24"/>
  <c r="HH116" i="24"/>
  <c r="HG116" i="24"/>
  <c r="HF116" i="24"/>
  <c r="HB116" i="24"/>
  <c r="HA116" i="24"/>
  <c r="GV116" i="24"/>
  <c r="GU116" i="24"/>
  <c r="GT116" i="24"/>
  <c r="GJ116" i="24"/>
  <c r="GI116" i="24"/>
  <c r="GH116" i="24"/>
  <c r="FX116" i="24"/>
  <c r="FW116" i="24"/>
  <c r="FV116" i="24"/>
  <c r="FI116" i="24"/>
  <c r="FM116" i="24" s="1"/>
  <c r="FL116" i="24"/>
  <c r="FK116" i="24"/>
  <c r="FJ116" i="24"/>
  <c r="EW116" i="24"/>
  <c r="FA116" i="24" s="1"/>
  <c r="EZ116" i="24"/>
  <c r="EY116" i="24"/>
  <c r="EX116" i="24"/>
  <c r="EK116" i="24"/>
  <c r="EI116" i="24" s="1"/>
  <c r="EN116" i="24"/>
  <c r="EM116" i="24"/>
  <c r="EL116" i="24"/>
  <c r="DY116" i="24"/>
  <c r="EB116" i="24"/>
  <c r="EA116" i="24"/>
  <c r="DZ116" i="24"/>
  <c r="DM116" i="24"/>
  <c r="DQ116" i="24" s="1"/>
  <c r="DP116" i="24"/>
  <c r="DO116" i="24"/>
  <c r="DN116" i="24"/>
  <c r="DA116" i="24"/>
  <c r="DD116" i="24"/>
  <c r="DC116" i="24"/>
  <c r="DB116" i="24"/>
  <c r="CO116" i="24"/>
  <c r="CM116" i="24" s="1"/>
  <c r="CR116" i="24"/>
  <c r="CQ116" i="24"/>
  <c r="CP116" i="24"/>
  <c r="CC116" i="24"/>
  <c r="CA116" i="24" s="1"/>
  <c r="CF116" i="24"/>
  <c r="CE116" i="24"/>
  <c r="CD116" i="24"/>
  <c r="BQ116" i="24"/>
  <c r="BU116" i="24" s="1"/>
  <c r="BT116" i="24"/>
  <c r="BS116" i="24"/>
  <c r="BR116" i="24"/>
  <c r="BE116" i="24"/>
  <c r="BI116" i="24" s="1"/>
  <c r="BH116" i="24"/>
  <c r="BG116" i="24"/>
  <c r="BF116" i="24"/>
  <c r="AS116" i="24"/>
  <c r="AQ116" i="24" s="1"/>
  <c r="AV116" i="24"/>
  <c r="AU116" i="24"/>
  <c r="AT116" i="24"/>
  <c r="AG116" i="24"/>
  <c r="AJ116" i="24"/>
  <c r="AI116" i="24"/>
  <c r="AH116" i="24"/>
  <c r="U116" i="24"/>
  <c r="Y116" i="24" s="1"/>
  <c r="X116" i="24"/>
  <c r="W116" i="24"/>
  <c r="V116" i="24"/>
  <c r="I116" i="24"/>
  <c r="M116" i="24" s="1"/>
  <c r="L116" i="24"/>
  <c r="K116" i="24"/>
  <c r="J116" i="24"/>
  <c r="KB115" i="24"/>
  <c r="KA115" i="24"/>
  <c r="JZ115" i="24"/>
  <c r="JP115" i="24"/>
  <c r="JO115" i="24"/>
  <c r="JN115" i="24"/>
  <c r="JD115" i="24"/>
  <c r="JC115" i="24"/>
  <c r="JB115" i="24"/>
  <c r="IR115" i="24"/>
  <c r="IQ115" i="24"/>
  <c r="IP115" i="24"/>
  <c r="IF115" i="24"/>
  <c r="IE115" i="24"/>
  <c r="ID115" i="24"/>
  <c r="HT115" i="24"/>
  <c r="HS115" i="24"/>
  <c r="HR115" i="24"/>
  <c r="HH115" i="24"/>
  <c r="HG115" i="24"/>
  <c r="HF115" i="24"/>
  <c r="GV115" i="24"/>
  <c r="GU115" i="24"/>
  <c r="GT115" i="24"/>
  <c r="GK115" i="24"/>
  <c r="GJ115" i="24"/>
  <c r="GI115" i="24"/>
  <c r="GH115" i="24"/>
  <c r="GD115" i="24"/>
  <c r="GC115" i="24"/>
  <c r="FX115" i="24"/>
  <c r="FW115" i="24"/>
  <c r="FV115" i="24"/>
  <c r="FI115" i="24"/>
  <c r="FL115" i="24"/>
  <c r="FK115" i="24"/>
  <c r="FJ115" i="24"/>
  <c r="EW115" i="24"/>
  <c r="EZ115" i="24"/>
  <c r="EY115" i="24"/>
  <c r="EX115" i="24"/>
  <c r="EK115" i="24"/>
  <c r="EN115" i="24"/>
  <c r="EM115" i="24"/>
  <c r="EL115" i="24"/>
  <c r="DY115" i="24"/>
  <c r="EC115" i="24" s="1"/>
  <c r="EB115" i="24"/>
  <c r="EA115" i="24"/>
  <c r="DZ115" i="24"/>
  <c r="DM115" i="24"/>
  <c r="DL115" i="24" s="1"/>
  <c r="DP115" i="24"/>
  <c r="DO115" i="24"/>
  <c r="DN115" i="24"/>
  <c r="DA115" i="24"/>
  <c r="CY115" i="24" s="1"/>
  <c r="DD115" i="24"/>
  <c r="DC115" i="24"/>
  <c r="DB115" i="24"/>
  <c r="CO115" i="24"/>
  <c r="CS115" i="24" s="1"/>
  <c r="CR115" i="24"/>
  <c r="CQ115" i="24"/>
  <c r="CP115" i="24"/>
  <c r="CC115" i="24"/>
  <c r="CG115" i="24" s="1"/>
  <c r="CF115" i="24"/>
  <c r="CE115" i="24"/>
  <c r="CD115" i="24"/>
  <c r="BQ115" i="24"/>
  <c r="BO115" i="24" s="1"/>
  <c r="BT115" i="24"/>
  <c r="BS115" i="24"/>
  <c r="BR115" i="24"/>
  <c r="BE115" i="24"/>
  <c r="BH115" i="24"/>
  <c r="BG115" i="24"/>
  <c r="BF115" i="24"/>
  <c r="AS115" i="24"/>
  <c r="AW115" i="24" s="1"/>
  <c r="AV115" i="24"/>
  <c r="AU115" i="24"/>
  <c r="AT115" i="24"/>
  <c r="AG115" i="24"/>
  <c r="AK115" i="24" s="1"/>
  <c r="AJ115" i="24"/>
  <c r="AI115" i="24"/>
  <c r="AH115" i="24"/>
  <c r="U115" i="24"/>
  <c r="S115" i="24" s="1"/>
  <c r="X115" i="24"/>
  <c r="W115" i="24"/>
  <c r="V115" i="24"/>
  <c r="I115" i="24"/>
  <c r="G115" i="24" s="1"/>
  <c r="L115" i="24"/>
  <c r="K115" i="24"/>
  <c r="J115" i="24"/>
  <c r="KB114" i="24"/>
  <c r="KA114" i="24"/>
  <c r="JZ114" i="24"/>
  <c r="JP114" i="24"/>
  <c r="JO114" i="24"/>
  <c r="JN114" i="24"/>
  <c r="JD114" i="24"/>
  <c r="JC114" i="24"/>
  <c r="JB114" i="24"/>
  <c r="IR114" i="24"/>
  <c r="IQ114" i="24"/>
  <c r="IP114" i="24"/>
  <c r="IG114" i="24"/>
  <c r="IF114" i="24"/>
  <c r="IE114" i="24"/>
  <c r="ID114" i="24"/>
  <c r="HT114" i="24"/>
  <c r="HS114" i="24"/>
  <c r="HR114" i="24"/>
  <c r="HH114" i="24"/>
  <c r="HG114" i="24"/>
  <c r="HF114" i="24"/>
  <c r="HB114" i="24"/>
  <c r="GV114" i="24"/>
  <c r="GU114" i="24"/>
  <c r="GT114" i="24"/>
  <c r="GJ114" i="24"/>
  <c r="GI114" i="24"/>
  <c r="GH114" i="24"/>
  <c r="FX114" i="24"/>
  <c r="FW114" i="24"/>
  <c r="FV114" i="24"/>
  <c r="FI114" i="24"/>
  <c r="FM114" i="24" s="1"/>
  <c r="FL114" i="24"/>
  <c r="FK114" i="24"/>
  <c r="FJ114" i="24"/>
  <c r="EW114" i="24"/>
  <c r="EZ114" i="24"/>
  <c r="EY114" i="24"/>
  <c r="EX114" i="24"/>
  <c r="EK114" i="24"/>
  <c r="EO114" i="24" s="1"/>
  <c r="EN114" i="24"/>
  <c r="EM114" i="24"/>
  <c r="EL114" i="24"/>
  <c r="DY114" i="24"/>
  <c r="DX114" i="24" s="1"/>
  <c r="EB114" i="24"/>
  <c r="EA114" i="24"/>
  <c r="DZ114" i="24"/>
  <c r="DM114" i="24"/>
  <c r="DQ114" i="24" s="1"/>
  <c r="DP114" i="24"/>
  <c r="DO114" i="24"/>
  <c r="DN114" i="24"/>
  <c r="DA114" i="24"/>
  <c r="DD114" i="24"/>
  <c r="DC114" i="24"/>
  <c r="DB114" i="24"/>
  <c r="CO114" i="24"/>
  <c r="CM114" i="24" s="1"/>
  <c r="CR114" i="24"/>
  <c r="CQ114" i="24"/>
  <c r="CP114" i="24"/>
  <c r="CC114" i="24"/>
  <c r="CG114" i="24" s="1"/>
  <c r="CF114" i="24"/>
  <c r="CE114" i="24"/>
  <c r="CD114" i="24"/>
  <c r="BQ114" i="24"/>
  <c r="BU114" i="24" s="1"/>
  <c r="BT114" i="24"/>
  <c r="BS114" i="24"/>
  <c r="BR114" i="24"/>
  <c r="BE114" i="24"/>
  <c r="BI114" i="24" s="1"/>
  <c r="BH114" i="24"/>
  <c r="BG114" i="24"/>
  <c r="BF114" i="24"/>
  <c r="AS114" i="24"/>
  <c r="AR114" i="24" s="1"/>
  <c r="AV114" i="24"/>
  <c r="AU114" i="24"/>
  <c r="AT114" i="24"/>
  <c r="AG114" i="24"/>
  <c r="AF114" i="24" s="1"/>
  <c r="AJ114" i="24"/>
  <c r="AI114" i="24"/>
  <c r="AH114" i="24"/>
  <c r="U114" i="24"/>
  <c r="Y114" i="24" s="1"/>
  <c r="X114" i="24"/>
  <c r="W114" i="24"/>
  <c r="V114" i="24"/>
  <c r="I114" i="24"/>
  <c r="L114" i="24"/>
  <c r="K114" i="24"/>
  <c r="J114" i="24"/>
  <c r="KB113" i="24"/>
  <c r="KA113" i="24"/>
  <c r="JZ113" i="24"/>
  <c r="JP113" i="24"/>
  <c r="JO113" i="24"/>
  <c r="JN113" i="24"/>
  <c r="JD113" i="24"/>
  <c r="JC113" i="24"/>
  <c r="JB113" i="24"/>
  <c r="IR113" i="24"/>
  <c r="IQ113" i="24"/>
  <c r="IP113" i="24"/>
  <c r="IF113" i="24"/>
  <c r="IE113" i="24"/>
  <c r="ID113" i="24"/>
  <c r="HT113" i="24"/>
  <c r="HS113" i="24"/>
  <c r="HR113" i="24"/>
  <c r="HH113" i="24"/>
  <c r="HG113" i="24"/>
  <c r="HF113" i="24"/>
  <c r="GV113" i="24"/>
  <c r="GU113" i="24"/>
  <c r="GT113" i="24"/>
  <c r="GJ113" i="24"/>
  <c r="GI113" i="24"/>
  <c r="GH113" i="24"/>
  <c r="FX113" i="24"/>
  <c r="FW113" i="24"/>
  <c r="FV113" i="24"/>
  <c r="FI113" i="24"/>
  <c r="FL113" i="24"/>
  <c r="FK113" i="24"/>
  <c r="FJ113" i="24"/>
  <c r="EW113" i="24"/>
  <c r="EV113" i="24" s="1"/>
  <c r="EZ113" i="24"/>
  <c r="EY113" i="24"/>
  <c r="EX113" i="24"/>
  <c r="EK113" i="24"/>
  <c r="EN113" i="24"/>
  <c r="EM113" i="24"/>
  <c r="EL113" i="24"/>
  <c r="DY113" i="24"/>
  <c r="DV113" i="24" s="1"/>
  <c r="EB113" i="24"/>
  <c r="EA113" i="24"/>
  <c r="DZ113" i="24"/>
  <c r="DM113" i="24"/>
  <c r="DQ113" i="24" s="1"/>
  <c r="DP113" i="24"/>
  <c r="DO113" i="24"/>
  <c r="DN113" i="24"/>
  <c r="DA113" i="24"/>
  <c r="CY113" i="24" s="1"/>
  <c r="DD113" i="24"/>
  <c r="DC113" i="24"/>
  <c r="DB113" i="24"/>
  <c r="CO113" i="24"/>
  <c r="CS113" i="24" s="1"/>
  <c r="CR113" i="24"/>
  <c r="CQ113" i="24"/>
  <c r="CP113" i="24"/>
  <c r="CC113" i="24"/>
  <c r="BY113" i="24" s="1"/>
  <c r="CF113" i="24"/>
  <c r="CE113" i="24"/>
  <c r="CD113" i="24"/>
  <c r="BQ113" i="24"/>
  <c r="BT113" i="24"/>
  <c r="BS113" i="24"/>
  <c r="BR113" i="24"/>
  <c r="BE113" i="24"/>
  <c r="BI113" i="24" s="1"/>
  <c r="BH113" i="24"/>
  <c r="BG113" i="24"/>
  <c r="BF113" i="24"/>
  <c r="AS113" i="24"/>
  <c r="AV113" i="24"/>
  <c r="AU113" i="24"/>
  <c r="AT113" i="24"/>
  <c r="AG113" i="24"/>
  <c r="AJ113" i="24"/>
  <c r="AI113" i="24"/>
  <c r="AH113" i="24"/>
  <c r="U113" i="24"/>
  <c r="Y113" i="24" s="1"/>
  <c r="X113" i="24"/>
  <c r="W113" i="24"/>
  <c r="V113" i="24"/>
  <c r="I113" i="24"/>
  <c r="G113" i="24" s="1"/>
  <c r="L113" i="24"/>
  <c r="K113" i="24"/>
  <c r="J113" i="24"/>
  <c r="KB112" i="24"/>
  <c r="KA112" i="24"/>
  <c r="JZ112" i="24"/>
  <c r="JP112" i="24"/>
  <c r="JO112" i="24"/>
  <c r="JN112" i="24"/>
  <c r="JD112" i="24"/>
  <c r="JC112" i="24"/>
  <c r="JB112" i="24"/>
  <c r="IR112" i="24"/>
  <c r="IQ112" i="24"/>
  <c r="IP112" i="24"/>
  <c r="IF112" i="24"/>
  <c r="IE112" i="24"/>
  <c r="ID112" i="24"/>
  <c r="HT112" i="24"/>
  <c r="HS112" i="24"/>
  <c r="HR112" i="24"/>
  <c r="HH112" i="24"/>
  <c r="HG112" i="24"/>
  <c r="HF112" i="24"/>
  <c r="GV112" i="24"/>
  <c r="GU112" i="24"/>
  <c r="GT112" i="24"/>
  <c r="GJ112" i="24"/>
  <c r="GI112" i="24"/>
  <c r="GH112" i="24"/>
  <c r="FX112" i="24"/>
  <c r="FW112" i="24"/>
  <c r="FV112" i="24"/>
  <c r="FI112" i="24"/>
  <c r="FM112" i="24" s="1"/>
  <c r="FL112" i="24"/>
  <c r="FK112" i="24"/>
  <c r="FJ112" i="24"/>
  <c r="EW112" i="24"/>
  <c r="FA112" i="24" s="1"/>
  <c r="EZ112" i="24"/>
  <c r="EY112" i="24"/>
  <c r="EX112" i="24"/>
  <c r="EK112" i="24"/>
  <c r="EH112" i="24" s="1"/>
  <c r="EN112" i="24"/>
  <c r="EM112" i="24"/>
  <c r="EL112" i="24"/>
  <c r="DY112" i="24"/>
  <c r="DX112" i="24" s="1"/>
  <c r="EB112" i="24"/>
  <c r="EA112" i="24"/>
  <c r="DZ112" i="24"/>
  <c r="DM112" i="24"/>
  <c r="DP112" i="24"/>
  <c r="DO112" i="24"/>
  <c r="DN112" i="24"/>
  <c r="DA112" i="24"/>
  <c r="CX112" i="24" s="1"/>
  <c r="DD112" i="24"/>
  <c r="DC112" i="24"/>
  <c r="DB112" i="24"/>
  <c r="CO112" i="24"/>
  <c r="CR112" i="24"/>
  <c r="CQ112" i="24"/>
  <c r="CP112" i="24"/>
  <c r="CC112" i="24"/>
  <c r="BZ112" i="24" s="1"/>
  <c r="CF112" i="24"/>
  <c r="CE112" i="24"/>
  <c r="CD112" i="24"/>
  <c r="BQ112" i="24"/>
  <c r="BU112" i="24" s="1"/>
  <c r="BT112" i="24"/>
  <c r="BS112" i="24"/>
  <c r="BR112" i="24"/>
  <c r="BE112" i="24"/>
  <c r="BA112" i="24" s="1"/>
  <c r="BH112" i="24"/>
  <c r="BG112" i="24"/>
  <c r="BF112" i="24"/>
  <c r="AS112" i="24"/>
  <c r="AP112" i="24" s="1"/>
  <c r="AV112" i="24"/>
  <c r="AU112" i="24"/>
  <c r="AT112" i="24"/>
  <c r="AG112" i="24"/>
  <c r="AJ112" i="24"/>
  <c r="AI112" i="24"/>
  <c r="AH112" i="24"/>
  <c r="U112" i="24"/>
  <c r="X112" i="24"/>
  <c r="W112" i="24"/>
  <c r="V112" i="24"/>
  <c r="I112" i="24"/>
  <c r="M112" i="24" s="1"/>
  <c r="L112" i="24"/>
  <c r="K112" i="24"/>
  <c r="J112" i="24"/>
  <c r="KB111" i="24"/>
  <c r="KA111" i="24"/>
  <c r="JZ111" i="24"/>
  <c r="JP111" i="24"/>
  <c r="JO111" i="24"/>
  <c r="JN111" i="24"/>
  <c r="JD111" i="24"/>
  <c r="JC111" i="24"/>
  <c r="JB111" i="24"/>
  <c r="IR111" i="24"/>
  <c r="IQ111" i="24"/>
  <c r="IP111" i="24"/>
  <c r="IF111" i="24"/>
  <c r="IE111" i="24"/>
  <c r="ID111" i="24"/>
  <c r="HT111" i="24"/>
  <c r="HS111" i="24"/>
  <c r="HR111" i="24"/>
  <c r="HH111" i="24"/>
  <c r="HG111" i="24"/>
  <c r="HF111" i="24"/>
  <c r="GV111" i="24"/>
  <c r="GU111" i="24"/>
  <c r="GT111" i="24"/>
  <c r="GJ111" i="24"/>
  <c r="GI111" i="24"/>
  <c r="GH111" i="24"/>
  <c r="FX111" i="24"/>
  <c r="FW111" i="24"/>
  <c r="FV111" i="24"/>
  <c r="FI111" i="24"/>
  <c r="FL111" i="24"/>
  <c r="FK111" i="24"/>
  <c r="FJ111" i="24"/>
  <c r="EW111" i="24"/>
  <c r="FA111" i="24" s="1"/>
  <c r="EZ111" i="24"/>
  <c r="EY111" i="24"/>
  <c r="EX111" i="24"/>
  <c r="EK111" i="24"/>
  <c r="EO111" i="24" s="1"/>
  <c r="EN111" i="24"/>
  <c r="EM111" i="24"/>
  <c r="EL111" i="24"/>
  <c r="DY111" i="24"/>
  <c r="EC111" i="24" s="1"/>
  <c r="EB111" i="24"/>
  <c r="EA111" i="24"/>
  <c r="DZ111" i="24"/>
  <c r="DM111" i="24"/>
  <c r="DQ111" i="24" s="1"/>
  <c r="DP111" i="24"/>
  <c r="DO111" i="24"/>
  <c r="DN111" i="24"/>
  <c r="DA111" i="24"/>
  <c r="CW111" i="24" s="1"/>
  <c r="DD111" i="24"/>
  <c r="DC111" i="24"/>
  <c r="DB111" i="24"/>
  <c r="CO111" i="24"/>
  <c r="CS111" i="24" s="1"/>
  <c r="CR111" i="24"/>
  <c r="CQ111" i="24"/>
  <c r="CP111" i="24"/>
  <c r="CC111" i="24"/>
  <c r="CG111" i="24" s="1"/>
  <c r="CF111" i="24"/>
  <c r="CE111" i="24"/>
  <c r="CD111" i="24"/>
  <c r="BQ111" i="24"/>
  <c r="BU111" i="24" s="1"/>
  <c r="BT111" i="24"/>
  <c r="BS111" i="24"/>
  <c r="BR111" i="24"/>
  <c r="BE111" i="24"/>
  <c r="BI111" i="24" s="1"/>
  <c r="BH111" i="24"/>
  <c r="BG111" i="24"/>
  <c r="BF111" i="24"/>
  <c r="AS111" i="24"/>
  <c r="AW111" i="24" s="1"/>
  <c r="AV111" i="24"/>
  <c r="AU111" i="24"/>
  <c r="AT111" i="24"/>
  <c r="AG111" i="24"/>
  <c r="AK111" i="24" s="1"/>
  <c r="AJ111" i="24"/>
  <c r="AI111" i="24"/>
  <c r="AH111" i="24"/>
  <c r="U111" i="24"/>
  <c r="Y111" i="24" s="1"/>
  <c r="X111" i="24"/>
  <c r="W111" i="24"/>
  <c r="V111" i="24"/>
  <c r="I111" i="24"/>
  <c r="L111" i="24"/>
  <c r="K111" i="24"/>
  <c r="J111" i="24"/>
  <c r="KB110" i="24"/>
  <c r="KA110" i="24"/>
  <c r="JZ110" i="24"/>
  <c r="JQ110" i="24"/>
  <c r="JP110" i="24"/>
  <c r="JO110" i="24"/>
  <c r="JN110" i="24"/>
  <c r="JJ110" i="24"/>
  <c r="JD110" i="24"/>
  <c r="JC110" i="24"/>
  <c r="JB110" i="24"/>
  <c r="IR110" i="24"/>
  <c r="IQ110" i="24"/>
  <c r="IP110" i="24"/>
  <c r="IF110" i="24"/>
  <c r="IE110" i="24"/>
  <c r="ID110" i="24"/>
  <c r="HT110" i="24"/>
  <c r="HS110" i="24"/>
  <c r="HR110" i="24"/>
  <c r="HH110" i="24"/>
  <c r="HG110" i="24"/>
  <c r="HF110" i="24"/>
  <c r="GV110" i="24"/>
  <c r="GU110" i="24"/>
  <c r="GT110" i="24"/>
  <c r="GJ110" i="24"/>
  <c r="GI110" i="24"/>
  <c r="GH110" i="24"/>
  <c r="FX110" i="24"/>
  <c r="FW110" i="24"/>
  <c r="FV110" i="24"/>
  <c r="FI110" i="24"/>
  <c r="FM110" i="24" s="1"/>
  <c r="FL110" i="24"/>
  <c r="FK110" i="24"/>
  <c r="FJ110" i="24"/>
  <c r="EW110" i="24"/>
  <c r="EZ110" i="24"/>
  <c r="EY110" i="24"/>
  <c r="EX110" i="24"/>
  <c r="EK110" i="24"/>
  <c r="EN110" i="24"/>
  <c r="EM110" i="24"/>
  <c r="EL110" i="24"/>
  <c r="DY110" i="24"/>
  <c r="DX110" i="24" s="1"/>
  <c r="EB110" i="24"/>
  <c r="EA110" i="24"/>
  <c r="DZ110" i="24"/>
  <c r="DM110" i="24"/>
  <c r="DQ110" i="24" s="1"/>
  <c r="DP110" i="24"/>
  <c r="DO110" i="24"/>
  <c r="DN110" i="24"/>
  <c r="DA110" i="24"/>
  <c r="DE110" i="24" s="1"/>
  <c r="DD110" i="24"/>
  <c r="DC110" i="24"/>
  <c r="DB110" i="24"/>
  <c r="CO110" i="24"/>
  <c r="CS110" i="24" s="1"/>
  <c r="CR110" i="24"/>
  <c r="CQ110" i="24"/>
  <c r="CP110" i="24"/>
  <c r="CC110" i="24"/>
  <c r="BY110" i="24" s="1"/>
  <c r="CF110" i="24"/>
  <c r="CE110" i="24"/>
  <c r="CD110" i="24"/>
  <c r="BQ110" i="24"/>
  <c r="BU110" i="24" s="1"/>
  <c r="BT110" i="24"/>
  <c r="BS110" i="24"/>
  <c r="BR110" i="24"/>
  <c r="BE110" i="24"/>
  <c r="BI110" i="24" s="1"/>
  <c r="BH110" i="24"/>
  <c r="BG110" i="24"/>
  <c r="BF110" i="24"/>
  <c r="AS110" i="24"/>
  <c r="AV110" i="24"/>
  <c r="AU110" i="24"/>
  <c r="AT110" i="24"/>
  <c r="AG110" i="24"/>
  <c r="AK110" i="24" s="1"/>
  <c r="AJ110" i="24"/>
  <c r="AI110" i="24"/>
  <c r="AH110" i="24"/>
  <c r="U110" i="24"/>
  <c r="Y110" i="24" s="1"/>
  <c r="X110" i="24"/>
  <c r="W110" i="24"/>
  <c r="V110" i="24"/>
  <c r="I110" i="24"/>
  <c r="M110" i="24" s="1"/>
  <c r="L110" i="24"/>
  <c r="K110" i="24"/>
  <c r="J110" i="24"/>
  <c r="KB109" i="24"/>
  <c r="KA109" i="24"/>
  <c r="JZ109" i="24"/>
  <c r="JP109" i="24"/>
  <c r="JO109" i="24"/>
  <c r="JN109" i="24"/>
  <c r="JJ109" i="24"/>
  <c r="JI109" i="24"/>
  <c r="JD109" i="24"/>
  <c r="JC109" i="24"/>
  <c r="JB109" i="24"/>
  <c r="IS109" i="24"/>
  <c r="IR109" i="24"/>
  <c r="IQ109" i="24"/>
  <c r="IP109" i="24"/>
  <c r="IL109" i="24"/>
  <c r="IK109" i="24"/>
  <c r="IF109" i="24"/>
  <c r="IE109" i="24"/>
  <c r="ID109" i="24"/>
  <c r="HT109" i="24"/>
  <c r="HS109" i="24"/>
  <c r="HR109" i="24"/>
  <c r="HH109" i="24"/>
  <c r="HG109" i="24"/>
  <c r="HF109" i="24"/>
  <c r="GV109" i="24"/>
  <c r="GU109" i="24"/>
  <c r="GT109" i="24"/>
  <c r="GJ109" i="24"/>
  <c r="GI109" i="24"/>
  <c r="GH109" i="24"/>
  <c r="FX109" i="24"/>
  <c r="FW109" i="24"/>
  <c r="FV109" i="24"/>
  <c r="FI109" i="24"/>
  <c r="FL109" i="24"/>
  <c r="FK109" i="24"/>
  <c r="FJ109" i="24"/>
  <c r="EW109" i="24"/>
  <c r="FA109" i="24" s="1"/>
  <c r="EZ109" i="24"/>
  <c r="EY109" i="24"/>
  <c r="EX109" i="24"/>
  <c r="EK109" i="24"/>
  <c r="EO109" i="24" s="1"/>
  <c r="EN109" i="24"/>
  <c r="EM109" i="24"/>
  <c r="EL109" i="24"/>
  <c r="DY109" i="24"/>
  <c r="EB109" i="24"/>
  <c r="EA109" i="24"/>
  <c r="DZ109" i="24"/>
  <c r="DM109" i="24"/>
  <c r="DQ109" i="24" s="1"/>
  <c r="DP109" i="24"/>
  <c r="DO109" i="24"/>
  <c r="DN109" i="24"/>
  <c r="DA109" i="24"/>
  <c r="DD109" i="24"/>
  <c r="DC109" i="24"/>
  <c r="DB109" i="24"/>
  <c r="CO109" i="24"/>
  <c r="CR109" i="24"/>
  <c r="CQ109" i="24"/>
  <c r="CP109" i="24"/>
  <c r="CC109" i="24"/>
  <c r="CG109" i="24" s="1"/>
  <c r="CF109" i="24"/>
  <c r="CE109" i="24"/>
  <c r="CD109" i="24"/>
  <c r="BQ109" i="24"/>
  <c r="BU109" i="24" s="1"/>
  <c r="BT109" i="24"/>
  <c r="BS109" i="24"/>
  <c r="BR109" i="24"/>
  <c r="BE109" i="24"/>
  <c r="BA109" i="24" s="1"/>
  <c r="BH109" i="24"/>
  <c r="BG109" i="24"/>
  <c r="BF109" i="24"/>
  <c r="AS109" i="24"/>
  <c r="AW109" i="24" s="1"/>
  <c r="AV109" i="24"/>
  <c r="AU109" i="24"/>
  <c r="AT109" i="24"/>
  <c r="AG109" i="24"/>
  <c r="AK109" i="24" s="1"/>
  <c r="AJ109" i="24"/>
  <c r="AI109" i="24"/>
  <c r="AH109" i="24"/>
  <c r="U109" i="24"/>
  <c r="X109" i="24"/>
  <c r="W109" i="24"/>
  <c r="V109" i="24"/>
  <c r="I109" i="24"/>
  <c r="F109" i="24" s="1"/>
  <c r="L109" i="24"/>
  <c r="K109" i="24"/>
  <c r="J109" i="24"/>
  <c r="KB108" i="24"/>
  <c r="KA108" i="24"/>
  <c r="JZ108" i="24"/>
  <c r="JP108" i="24"/>
  <c r="JO108" i="24"/>
  <c r="JN108" i="24"/>
  <c r="JD108" i="24"/>
  <c r="JC108" i="24"/>
  <c r="JB108" i="24"/>
  <c r="IR108" i="24"/>
  <c r="IQ108" i="24"/>
  <c r="IP108" i="24"/>
  <c r="IL108" i="24"/>
  <c r="IK108" i="24"/>
  <c r="IF108" i="24"/>
  <c r="IE108" i="24"/>
  <c r="ID108" i="24"/>
  <c r="HT108" i="24"/>
  <c r="HS108" i="24"/>
  <c r="HR108" i="24"/>
  <c r="HH108" i="24"/>
  <c r="HG108" i="24"/>
  <c r="HF108" i="24"/>
  <c r="GV108" i="24"/>
  <c r="GU108" i="24"/>
  <c r="GT108" i="24"/>
  <c r="GJ108" i="24"/>
  <c r="GI108" i="24"/>
  <c r="GH108" i="24"/>
  <c r="FX108" i="24"/>
  <c r="FW108" i="24"/>
  <c r="FV108" i="24"/>
  <c r="FI108" i="24"/>
  <c r="FL108" i="24"/>
  <c r="FK108" i="24"/>
  <c r="FJ108" i="24"/>
  <c r="EW108" i="24"/>
  <c r="EZ108" i="24"/>
  <c r="EY108" i="24"/>
  <c r="EX108" i="24"/>
  <c r="EK108" i="24"/>
  <c r="EN108" i="24"/>
  <c r="EM108" i="24"/>
  <c r="EL108" i="24"/>
  <c r="DY108" i="24"/>
  <c r="EC108" i="24" s="1"/>
  <c r="EB108" i="24"/>
  <c r="EA108" i="24"/>
  <c r="DZ108" i="24"/>
  <c r="DM108" i="24"/>
  <c r="DQ108" i="24" s="1"/>
  <c r="DP108" i="24"/>
  <c r="DO108" i="24"/>
  <c r="DN108" i="24"/>
  <c r="DA108" i="24"/>
  <c r="DD108" i="24"/>
  <c r="DC108" i="24"/>
  <c r="DB108" i="24"/>
  <c r="CO108" i="24"/>
  <c r="CK108" i="24" s="1"/>
  <c r="CR108" i="24"/>
  <c r="CQ108" i="24"/>
  <c r="CP108" i="24"/>
  <c r="CC108" i="24"/>
  <c r="CB108" i="24" s="1"/>
  <c r="CF108" i="24"/>
  <c r="CE108" i="24"/>
  <c r="CD108" i="24"/>
  <c r="BQ108" i="24"/>
  <c r="BT108" i="24"/>
  <c r="BS108" i="24"/>
  <c r="BR108" i="24"/>
  <c r="BE108" i="24"/>
  <c r="BI108" i="24" s="1"/>
  <c r="BH108" i="24"/>
  <c r="BG108" i="24"/>
  <c r="BF108" i="24"/>
  <c r="AS108" i="24"/>
  <c r="AW108" i="24" s="1"/>
  <c r="AV108" i="24"/>
  <c r="AU108" i="24"/>
  <c r="AT108" i="24"/>
  <c r="AG108" i="24"/>
  <c r="AJ108" i="24"/>
  <c r="AI108" i="24"/>
  <c r="AH108" i="24"/>
  <c r="U108" i="24"/>
  <c r="Y108" i="24" s="1"/>
  <c r="X108" i="24"/>
  <c r="W108" i="24"/>
  <c r="V108" i="24"/>
  <c r="I108" i="24"/>
  <c r="L108" i="24"/>
  <c r="K108" i="24"/>
  <c r="J108" i="24"/>
  <c r="KB107" i="24"/>
  <c r="KA107" i="24"/>
  <c r="JZ107" i="24"/>
  <c r="JP107" i="24"/>
  <c r="JO107" i="24"/>
  <c r="JN107" i="24"/>
  <c r="JD107" i="24"/>
  <c r="JC107" i="24"/>
  <c r="JB107" i="24"/>
  <c r="IS107" i="24"/>
  <c r="IR107" i="24"/>
  <c r="IQ107" i="24"/>
  <c r="IP107" i="24"/>
  <c r="IF107" i="24"/>
  <c r="IE107" i="24"/>
  <c r="ID107" i="24"/>
  <c r="HU107" i="24"/>
  <c r="HT107" i="24"/>
  <c r="HS107" i="24"/>
  <c r="HR107" i="24"/>
  <c r="HN107" i="24"/>
  <c r="HM107" i="24"/>
  <c r="HH107" i="24"/>
  <c r="HG107" i="24"/>
  <c r="HF107" i="24"/>
  <c r="GV107" i="24"/>
  <c r="GU107" i="24"/>
  <c r="GT107" i="24"/>
  <c r="GJ107" i="24"/>
  <c r="GI107" i="24"/>
  <c r="GH107" i="24"/>
  <c r="FX107" i="24"/>
  <c r="FW107" i="24"/>
  <c r="FV107" i="24"/>
  <c r="FI107" i="24"/>
  <c r="FL107" i="24"/>
  <c r="FK107" i="24"/>
  <c r="FJ107" i="24"/>
  <c r="EW107" i="24"/>
  <c r="EV107" i="24" s="1"/>
  <c r="EZ107" i="24"/>
  <c r="EY107" i="24"/>
  <c r="EX107" i="24"/>
  <c r="EK107" i="24"/>
  <c r="EN107" i="24"/>
  <c r="EM107" i="24"/>
  <c r="EL107" i="24"/>
  <c r="DY107" i="24"/>
  <c r="EC107" i="24" s="1"/>
  <c r="EB107" i="24"/>
  <c r="EA107" i="24"/>
  <c r="DZ107" i="24"/>
  <c r="DM107" i="24"/>
  <c r="DJ107" i="24" s="1"/>
  <c r="DP107" i="24"/>
  <c r="DO107" i="24"/>
  <c r="DN107" i="24"/>
  <c r="DA107" i="24"/>
  <c r="CW107" i="24" s="1"/>
  <c r="DD107" i="24"/>
  <c r="DC107" i="24"/>
  <c r="DB107" i="24"/>
  <c r="CO107" i="24"/>
  <c r="CS107" i="24" s="1"/>
  <c r="CR107" i="24"/>
  <c r="CQ107" i="24"/>
  <c r="CP107" i="24"/>
  <c r="CC107" i="24"/>
  <c r="CF107" i="24"/>
  <c r="CE107" i="24"/>
  <c r="CD107" i="24"/>
  <c r="BQ107" i="24"/>
  <c r="BU107" i="24" s="1"/>
  <c r="BT107" i="24"/>
  <c r="BS107" i="24"/>
  <c r="BR107" i="24"/>
  <c r="BE107" i="24"/>
  <c r="BB107" i="24" s="1"/>
  <c r="BH107" i="24"/>
  <c r="BG107" i="24"/>
  <c r="BF107" i="24"/>
  <c r="AS107" i="24"/>
  <c r="AW107" i="24" s="1"/>
  <c r="AV107" i="24"/>
  <c r="AU107" i="24"/>
  <c r="AT107" i="24"/>
  <c r="AG107" i="24"/>
  <c r="AJ107" i="24"/>
  <c r="AI107" i="24"/>
  <c r="AH107" i="24"/>
  <c r="U107" i="24"/>
  <c r="Y107" i="24" s="1"/>
  <c r="X107" i="24"/>
  <c r="W107" i="24"/>
  <c r="V107" i="24"/>
  <c r="I107" i="24"/>
  <c r="E107" i="24" s="1"/>
  <c r="L107" i="24"/>
  <c r="K107" i="24"/>
  <c r="J107" i="24"/>
  <c r="KB106" i="24"/>
  <c r="KA106" i="24"/>
  <c r="JZ106" i="24"/>
  <c r="JP106" i="24"/>
  <c r="JO106" i="24"/>
  <c r="JN106" i="24"/>
  <c r="JD106" i="24"/>
  <c r="JC106" i="24"/>
  <c r="JB106" i="24"/>
  <c r="IR106" i="24"/>
  <c r="IQ106" i="24"/>
  <c r="IP106" i="24"/>
  <c r="IL106" i="24"/>
  <c r="IF106" i="24"/>
  <c r="IE106" i="24"/>
  <c r="ID106" i="24"/>
  <c r="HT106" i="24"/>
  <c r="HS106" i="24"/>
  <c r="HR106" i="24"/>
  <c r="HH106" i="24"/>
  <c r="HG106" i="24"/>
  <c r="HF106" i="24"/>
  <c r="GW106" i="24"/>
  <c r="GV106" i="24"/>
  <c r="GU106" i="24"/>
  <c r="GT106" i="24"/>
  <c r="GO106" i="24"/>
  <c r="GJ106" i="24"/>
  <c r="GI106" i="24"/>
  <c r="GH106" i="24"/>
  <c r="FX106" i="24"/>
  <c r="FW106" i="24"/>
  <c r="FV106" i="24"/>
  <c r="FI106" i="24"/>
  <c r="FL106" i="24"/>
  <c r="FK106" i="24"/>
  <c r="FJ106" i="24"/>
  <c r="EW106" i="24"/>
  <c r="FA106" i="24" s="1"/>
  <c r="EZ106" i="24"/>
  <c r="EY106" i="24"/>
  <c r="EX106" i="24"/>
  <c r="EK106" i="24"/>
  <c r="EN106" i="24"/>
  <c r="EM106" i="24"/>
  <c r="EL106" i="24"/>
  <c r="DY106" i="24"/>
  <c r="EB106" i="24"/>
  <c r="EA106" i="24"/>
  <c r="DZ106" i="24"/>
  <c r="DM106" i="24"/>
  <c r="DP106" i="24"/>
  <c r="DO106" i="24"/>
  <c r="DN106" i="24"/>
  <c r="DA106" i="24"/>
  <c r="DE106" i="24" s="1"/>
  <c r="DD106" i="24"/>
  <c r="DC106" i="24"/>
  <c r="DB106" i="24"/>
  <c r="CO106" i="24"/>
  <c r="CK106" i="24" s="1"/>
  <c r="CR106" i="24"/>
  <c r="CQ106" i="24"/>
  <c r="CP106" i="24"/>
  <c r="CC106" i="24"/>
  <c r="CA106" i="24" s="1"/>
  <c r="CF106" i="24"/>
  <c r="CE106" i="24"/>
  <c r="CD106" i="24"/>
  <c r="BQ106" i="24"/>
  <c r="BU106" i="24" s="1"/>
  <c r="BT106" i="24"/>
  <c r="BS106" i="24"/>
  <c r="BR106" i="24"/>
  <c r="BE106" i="24"/>
  <c r="BH106" i="24"/>
  <c r="BG106" i="24"/>
  <c r="BF106" i="24"/>
  <c r="AS106" i="24"/>
  <c r="AO106" i="24" s="1"/>
  <c r="AV106" i="24"/>
  <c r="AU106" i="24"/>
  <c r="AT106" i="24"/>
  <c r="AG106" i="24"/>
  <c r="AF106" i="24" s="1"/>
  <c r="AJ106" i="24"/>
  <c r="AI106" i="24"/>
  <c r="AH106" i="24"/>
  <c r="U106" i="24"/>
  <c r="X106" i="24"/>
  <c r="W106" i="24"/>
  <c r="V106" i="24"/>
  <c r="I106" i="24"/>
  <c r="L106" i="24"/>
  <c r="K106" i="24"/>
  <c r="J106" i="24"/>
  <c r="KB105" i="24"/>
  <c r="KA105" i="24"/>
  <c r="JZ105" i="24"/>
  <c r="JP105" i="24"/>
  <c r="JO105" i="24"/>
  <c r="JN105" i="24"/>
  <c r="JD105" i="24"/>
  <c r="JC105" i="24"/>
  <c r="JB105" i="24"/>
  <c r="IR105" i="24"/>
  <c r="IQ105" i="24"/>
  <c r="IP105" i="24"/>
  <c r="IF105" i="24"/>
  <c r="IE105" i="24"/>
  <c r="ID105" i="24"/>
  <c r="HU105" i="24"/>
  <c r="HT105" i="24"/>
  <c r="HS105" i="24"/>
  <c r="HR105" i="24"/>
  <c r="HM105" i="24"/>
  <c r="HH105" i="24"/>
  <c r="HG105" i="24"/>
  <c r="HF105" i="24"/>
  <c r="GV105" i="24"/>
  <c r="GU105" i="24"/>
  <c r="GT105" i="24"/>
  <c r="GJ105" i="24"/>
  <c r="GI105" i="24"/>
  <c r="GH105" i="24"/>
  <c r="FX105" i="24"/>
  <c r="FW105" i="24"/>
  <c r="FV105" i="24"/>
  <c r="FI105" i="24"/>
  <c r="FG105" i="24" s="1"/>
  <c r="FL105" i="24"/>
  <c r="FK105" i="24"/>
  <c r="FJ105" i="24"/>
  <c r="EW105" i="24"/>
  <c r="EV105" i="24" s="1"/>
  <c r="EZ105" i="24"/>
  <c r="EY105" i="24"/>
  <c r="EX105" i="24"/>
  <c r="EK105" i="24"/>
  <c r="EO105" i="24" s="1"/>
  <c r="EN105" i="24"/>
  <c r="EM105" i="24"/>
  <c r="EL105" i="24"/>
  <c r="DY105" i="24"/>
  <c r="EC105" i="24" s="1"/>
  <c r="EB105" i="24"/>
  <c r="EA105" i="24"/>
  <c r="DZ105" i="24"/>
  <c r="DM105" i="24"/>
  <c r="DP105" i="24"/>
  <c r="DO105" i="24"/>
  <c r="DN105" i="24"/>
  <c r="DA105" i="24"/>
  <c r="CZ105" i="24" s="1"/>
  <c r="DD105" i="24"/>
  <c r="DC105" i="24"/>
  <c r="DB105" i="24"/>
  <c r="CO105" i="24"/>
  <c r="CR105" i="24"/>
  <c r="CQ105" i="24"/>
  <c r="CP105" i="24"/>
  <c r="CC105" i="24"/>
  <c r="BY105" i="24" s="1"/>
  <c r="CF105" i="24"/>
  <c r="CE105" i="24"/>
  <c r="CD105" i="24"/>
  <c r="BQ105" i="24"/>
  <c r="BU105" i="24" s="1"/>
  <c r="BT105" i="24"/>
  <c r="BS105" i="24"/>
  <c r="BR105" i="24"/>
  <c r="BE105" i="24"/>
  <c r="BB105" i="24" s="1"/>
  <c r="BH105" i="24"/>
  <c r="BG105" i="24"/>
  <c r="BF105" i="24"/>
  <c r="AS105" i="24"/>
  <c r="AW105" i="24" s="1"/>
  <c r="AV105" i="24"/>
  <c r="AU105" i="24"/>
  <c r="AT105" i="24"/>
  <c r="AG105" i="24"/>
  <c r="AJ105" i="24"/>
  <c r="AI105" i="24"/>
  <c r="AH105" i="24"/>
  <c r="U105" i="24"/>
  <c r="X105" i="24"/>
  <c r="W105" i="24"/>
  <c r="V105" i="24"/>
  <c r="I105" i="24"/>
  <c r="F105" i="24" s="1"/>
  <c r="L105" i="24"/>
  <c r="K105" i="24"/>
  <c r="J105" i="24"/>
  <c r="KB104" i="24"/>
  <c r="KA104" i="24"/>
  <c r="JZ104" i="24"/>
  <c r="JP104" i="24"/>
  <c r="JO104" i="24"/>
  <c r="JN104" i="24"/>
  <c r="JD104" i="24"/>
  <c r="JC104" i="24"/>
  <c r="JB104" i="24"/>
  <c r="IR104" i="24"/>
  <c r="IQ104" i="24"/>
  <c r="IP104" i="24"/>
  <c r="IF104" i="24"/>
  <c r="IE104" i="24"/>
  <c r="ID104" i="24"/>
  <c r="HT104" i="24"/>
  <c r="HS104" i="24"/>
  <c r="HR104" i="24"/>
  <c r="HH104" i="24"/>
  <c r="HG104" i="24"/>
  <c r="HF104" i="24"/>
  <c r="GV104" i="24"/>
  <c r="GU104" i="24"/>
  <c r="GT104" i="24"/>
  <c r="GP104" i="24"/>
  <c r="GJ104" i="24"/>
  <c r="GI104" i="24"/>
  <c r="GH104" i="24"/>
  <c r="FY104" i="24"/>
  <c r="FX104" i="24"/>
  <c r="FW104" i="24"/>
  <c r="FV104" i="24"/>
  <c r="FI104" i="24"/>
  <c r="FM104" i="24" s="1"/>
  <c r="FL104" i="24"/>
  <c r="FK104" i="24"/>
  <c r="FJ104" i="24"/>
  <c r="EW104" i="24"/>
  <c r="FA104" i="24" s="1"/>
  <c r="EZ104" i="24"/>
  <c r="EY104" i="24"/>
  <c r="EX104" i="24"/>
  <c r="EK104" i="24"/>
  <c r="EG104" i="24" s="1"/>
  <c r="EN104" i="24"/>
  <c r="EM104" i="24"/>
  <c r="EL104" i="24"/>
  <c r="DY104" i="24"/>
  <c r="DV104" i="24" s="1"/>
  <c r="EB104" i="24"/>
  <c r="EA104" i="24"/>
  <c r="DZ104" i="24"/>
  <c r="DM104" i="24"/>
  <c r="DQ104" i="24" s="1"/>
  <c r="DP104" i="24"/>
  <c r="DO104" i="24"/>
  <c r="DN104" i="24"/>
  <c r="DA104" i="24"/>
  <c r="CZ104" i="24" s="1"/>
  <c r="DD104" i="24"/>
  <c r="DC104" i="24"/>
  <c r="DB104" i="24"/>
  <c r="CO104" i="24"/>
  <c r="CL104" i="24" s="1"/>
  <c r="CR104" i="24"/>
  <c r="CQ104" i="24"/>
  <c r="CP104" i="24"/>
  <c r="CC104" i="24"/>
  <c r="CF104" i="24"/>
  <c r="CE104" i="24"/>
  <c r="CD104" i="24"/>
  <c r="BQ104" i="24"/>
  <c r="BU104" i="24" s="1"/>
  <c r="BT104" i="24"/>
  <c r="BS104" i="24"/>
  <c r="BR104" i="24"/>
  <c r="BE104" i="24"/>
  <c r="BD104" i="24" s="1"/>
  <c r="BH104" i="24"/>
  <c r="BG104" i="24"/>
  <c r="BF104" i="24"/>
  <c r="AS104" i="24"/>
  <c r="AQ104" i="24" s="1"/>
  <c r="AV104" i="24"/>
  <c r="AU104" i="24"/>
  <c r="AT104" i="24"/>
  <c r="AG104" i="24"/>
  <c r="AD104" i="24" s="1"/>
  <c r="AJ104" i="24"/>
  <c r="AI104" i="24"/>
  <c r="AH104" i="24"/>
  <c r="U104" i="24"/>
  <c r="Y104" i="24" s="1"/>
  <c r="X104" i="24"/>
  <c r="W104" i="24"/>
  <c r="V104" i="24"/>
  <c r="I104" i="24"/>
  <c r="H104" i="24" s="1"/>
  <c r="L104" i="24"/>
  <c r="K104" i="24"/>
  <c r="J104" i="24"/>
  <c r="KC103" i="24"/>
  <c r="KB103" i="24"/>
  <c r="KA103" i="24"/>
  <c r="JZ103" i="24"/>
  <c r="JP103" i="24"/>
  <c r="JO103" i="24"/>
  <c r="JN103" i="24"/>
  <c r="JD103" i="24"/>
  <c r="JC103" i="24"/>
  <c r="JB103" i="24"/>
  <c r="IR103" i="24"/>
  <c r="IQ103" i="24"/>
  <c r="IP103" i="24"/>
  <c r="IF103" i="24"/>
  <c r="IE103" i="24"/>
  <c r="ID103" i="24"/>
  <c r="HT103" i="24"/>
  <c r="HS103" i="24"/>
  <c r="HR103" i="24"/>
  <c r="HH103" i="24"/>
  <c r="HG103" i="24"/>
  <c r="HF103" i="24"/>
  <c r="GV103" i="24"/>
  <c r="GU103" i="24"/>
  <c r="GT103" i="24"/>
  <c r="GJ103" i="24"/>
  <c r="GI103" i="24"/>
  <c r="GH103" i="24"/>
  <c r="FX103" i="24"/>
  <c r="FW103" i="24"/>
  <c r="FV103" i="24"/>
  <c r="FI103" i="24"/>
  <c r="FG103" i="24" s="1"/>
  <c r="FL103" i="24"/>
  <c r="FK103" i="24"/>
  <c r="FJ103" i="24"/>
  <c r="EW103" i="24"/>
  <c r="ET103" i="24" s="1"/>
  <c r="EZ103" i="24"/>
  <c r="EY103" i="24"/>
  <c r="EX103" i="24"/>
  <c r="EK103" i="24"/>
  <c r="EO103" i="24" s="1"/>
  <c r="EN103" i="24"/>
  <c r="EM103" i="24"/>
  <c r="EL103" i="24"/>
  <c r="DY103" i="24"/>
  <c r="DX103" i="24" s="1"/>
  <c r="EB103" i="24"/>
  <c r="EA103" i="24"/>
  <c r="DZ103" i="24"/>
  <c r="DM103" i="24"/>
  <c r="DJ103" i="24" s="1"/>
  <c r="DP103" i="24"/>
  <c r="DO103" i="24"/>
  <c r="DN103" i="24"/>
  <c r="DA103" i="24"/>
  <c r="DE103" i="24" s="1"/>
  <c r="DD103" i="24"/>
  <c r="DC103" i="24"/>
  <c r="DB103" i="24"/>
  <c r="CO103" i="24"/>
  <c r="CS103" i="24" s="1"/>
  <c r="CR103" i="24"/>
  <c r="CQ103" i="24"/>
  <c r="CP103" i="24"/>
  <c r="CC103" i="24"/>
  <c r="CA103" i="24" s="1"/>
  <c r="CF103" i="24"/>
  <c r="CE103" i="24"/>
  <c r="CD103" i="24"/>
  <c r="BQ103" i="24"/>
  <c r="BN103" i="24" s="1"/>
  <c r="BT103" i="24"/>
  <c r="BS103" i="24"/>
  <c r="BR103" i="24"/>
  <c r="BE103" i="24"/>
  <c r="BC103" i="24" s="1"/>
  <c r="BH103" i="24"/>
  <c r="BG103" i="24"/>
  <c r="BF103" i="24"/>
  <c r="AS103" i="24"/>
  <c r="AW103" i="24" s="1"/>
  <c r="AV103" i="24"/>
  <c r="AU103" i="24"/>
  <c r="AT103" i="24"/>
  <c r="AG103" i="24"/>
  <c r="AE103" i="24" s="1"/>
  <c r="AJ103" i="24"/>
  <c r="AI103" i="24"/>
  <c r="AH103" i="24"/>
  <c r="U103" i="24"/>
  <c r="R103" i="24" s="1"/>
  <c r="X103" i="24"/>
  <c r="W103" i="24"/>
  <c r="V103" i="24"/>
  <c r="I103" i="24"/>
  <c r="L103" i="24"/>
  <c r="K103" i="24"/>
  <c r="J103" i="24"/>
  <c r="KB102" i="24"/>
  <c r="KA102" i="24"/>
  <c r="JZ102" i="24"/>
  <c r="JP102" i="24"/>
  <c r="JO102" i="24"/>
  <c r="JN102" i="24"/>
  <c r="JD102" i="24"/>
  <c r="JC102" i="24"/>
  <c r="JB102" i="24"/>
  <c r="IR102" i="24"/>
  <c r="IQ102" i="24"/>
  <c r="IP102" i="24"/>
  <c r="IF102" i="24"/>
  <c r="IE102" i="24"/>
  <c r="ID102" i="24"/>
  <c r="HT102" i="24"/>
  <c r="HS102" i="24"/>
  <c r="HR102" i="24"/>
  <c r="HH102" i="24"/>
  <c r="HG102" i="24"/>
  <c r="HF102" i="24"/>
  <c r="GV102" i="24"/>
  <c r="GU102" i="24"/>
  <c r="GT102" i="24"/>
  <c r="GJ102" i="24"/>
  <c r="GI102" i="24"/>
  <c r="GH102" i="24"/>
  <c r="FX102" i="24"/>
  <c r="FW102" i="24"/>
  <c r="FV102" i="24"/>
  <c r="FQ102" i="24"/>
  <c r="FI102" i="24"/>
  <c r="FM102" i="24" s="1"/>
  <c r="FL102" i="24"/>
  <c r="FK102" i="24"/>
  <c r="FJ102" i="24"/>
  <c r="EW102" i="24"/>
  <c r="EU102" i="24" s="1"/>
  <c r="EZ102" i="24"/>
  <c r="EY102" i="24"/>
  <c r="EX102" i="24"/>
  <c r="EK102" i="24"/>
  <c r="EH102" i="24" s="1"/>
  <c r="EN102" i="24"/>
  <c r="EM102" i="24"/>
  <c r="EL102" i="24"/>
  <c r="DY102" i="24"/>
  <c r="DW102" i="24" s="1"/>
  <c r="EB102" i="24"/>
  <c r="EA102" i="24"/>
  <c r="DZ102" i="24"/>
  <c r="DM102" i="24"/>
  <c r="DQ102" i="24" s="1"/>
  <c r="DP102" i="24"/>
  <c r="DO102" i="24"/>
  <c r="DN102" i="24"/>
  <c r="DA102" i="24"/>
  <c r="DD102" i="24"/>
  <c r="DC102" i="24"/>
  <c r="DB102" i="24"/>
  <c r="CO102" i="24"/>
  <c r="CR102" i="24"/>
  <c r="CQ102" i="24"/>
  <c r="CP102" i="24"/>
  <c r="CC102" i="24"/>
  <c r="CG102" i="24" s="1"/>
  <c r="CF102" i="24"/>
  <c r="CE102" i="24"/>
  <c r="CD102" i="24"/>
  <c r="BQ102" i="24"/>
  <c r="BU102" i="24" s="1"/>
  <c r="BT102" i="24"/>
  <c r="BS102" i="24"/>
  <c r="BR102" i="24"/>
  <c r="BE102" i="24"/>
  <c r="BH102" i="24"/>
  <c r="BG102" i="24"/>
  <c r="BF102" i="24"/>
  <c r="AS102" i="24"/>
  <c r="AQ102" i="24" s="1"/>
  <c r="AV102" i="24"/>
  <c r="AU102" i="24"/>
  <c r="AT102" i="24"/>
  <c r="AG102" i="24"/>
  <c r="AF102" i="24" s="1"/>
  <c r="AJ102" i="24"/>
  <c r="AI102" i="24"/>
  <c r="AH102" i="24"/>
  <c r="U102" i="24"/>
  <c r="Y102" i="24" s="1"/>
  <c r="X102" i="24"/>
  <c r="W102" i="24"/>
  <c r="V102" i="24"/>
  <c r="I102" i="24"/>
  <c r="L102" i="24"/>
  <c r="K102" i="24"/>
  <c r="J102" i="24"/>
  <c r="KC101" i="24"/>
  <c r="KB101" i="24"/>
  <c r="KA101" i="24"/>
  <c r="JZ101" i="24"/>
  <c r="JV101" i="24"/>
  <c r="JU101" i="24"/>
  <c r="JP101" i="24"/>
  <c r="JO101" i="24"/>
  <c r="JN101" i="24"/>
  <c r="JD101" i="24"/>
  <c r="JC101" i="24"/>
  <c r="JB101" i="24"/>
  <c r="IR101" i="24"/>
  <c r="IQ101" i="24"/>
  <c r="IP101" i="24"/>
  <c r="IF101" i="24"/>
  <c r="IE101" i="24"/>
  <c r="ID101" i="24"/>
  <c r="HT101" i="24"/>
  <c r="HS101" i="24"/>
  <c r="HR101" i="24"/>
  <c r="HH101" i="24"/>
  <c r="HG101" i="24"/>
  <c r="HF101" i="24"/>
  <c r="GV101" i="24"/>
  <c r="GU101" i="24"/>
  <c r="GT101" i="24"/>
  <c r="GJ101" i="24"/>
  <c r="GI101" i="24"/>
  <c r="GH101" i="24"/>
  <c r="FX101" i="24"/>
  <c r="FW101" i="24"/>
  <c r="FV101" i="24"/>
  <c r="FI101" i="24"/>
  <c r="FG101" i="24" s="1"/>
  <c r="FL101" i="24"/>
  <c r="FK101" i="24"/>
  <c r="FJ101" i="24"/>
  <c r="EW101" i="24"/>
  <c r="EV101" i="24" s="1"/>
  <c r="EZ101" i="24"/>
  <c r="EY101" i="24"/>
  <c r="EX101" i="24"/>
  <c r="EK101" i="24"/>
  <c r="EO101" i="24" s="1"/>
  <c r="EN101" i="24"/>
  <c r="EM101" i="24"/>
  <c r="EL101" i="24"/>
  <c r="DY101" i="24"/>
  <c r="EB101" i="24"/>
  <c r="EA101" i="24"/>
  <c r="DZ101" i="24"/>
  <c r="DM101" i="24"/>
  <c r="DK101" i="24" s="1"/>
  <c r="DP101" i="24"/>
  <c r="DO101" i="24"/>
  <c r="DN101" i="24"/>
  <c r="DA101" i="24"/>
  <c r="DE101" i="24" s="1"/>
  <c r="DD101" i="24"/>
  <c r="DC101" i="24"/>
  <c r="DB101" i="24"/>
  <c r="CO101" i="24"/>
  <c r="CS101" i="24" s="1"/>
  <c r="CR101" i="24"/>
  <c r="CQ101" i="24"/>
  <c r="CP101" i="24"/>
  <c r="CC101" i="24"/>
  <c r="CF101" i="24"/>
  <c r="CE101" i="24"/>
  <c r="CD101" i="24"/>
  <c r="BQ101" i="24"/>
  <c r="BO101" i="24" s="1"/>
  <c r="BT101" i="24"/>
  <c r="BS101" i="24"/>
  <c r="BR101" i="24"/>
  <c r="BE101" i="24"/>
  <c r="BD101" i="24" s="1"/>
  <c r="BH101" i="24"/>
  <c r="BG101" i="24"/>
  <c r="BF101" i="24"/>
  <c r="AS101" i="24"/>
  <c r="AW101" i="24" s="1"/>
  <c r="AV101" i="24"/>
  <c r="AU101" i="24"/>
  <c r="AT101" i="24"/>
  <c r="AG101" i="24"/>
  <c r="AJ101" i="24"/>
  <c r="AI101" i="24"/>
  <c r="AH101" i="24"/>
  <c r="U101" i="24"/>
  <c r="S101" i="24" s="1"/>
  <c r="X101" i="24"/>
  <c r="W101" i="24"/>
  <c r="V101" i="24"/>
  <c r="I101" i="24"/>
  <c r="M101" i="24" s="1"/>
  <c r="L101" i="24"/>
  <c r="K101" i="24"/>
  <c r="J101" i="24"/>
  <c r="KB100" i="24"/>
  <c r="KA100" i="24"/>
  <c r="JZ100" i="24"/>
  <c r="JV100" i="24"/>
  <c r="JP100" i="24"/>
  <c r="JO100" i="24"/>
  <c r="JN100" i="24"/>
  <c r="JD100" i="24"/>
  <c r="JC100" i="24"/>
  <c r="JB100" i="24"/>
  <c r="IR100" i="24"/>
  <c r="IQ100" i="24"/>
  <c r="IP100" i="24"/>
  <c r="IF100" i="24"/>
  <c r="IE100" i="24"/>
  <c r="ID100" i="24"/>
  <c r="HT100" i="24"/>
  <c r="HS100" i="24"/>
  <c r="HR100" i="24"/>
  <c r="HH100" i="24"/>
  <c r="HG100" i="24"/>
  <c r="HF100" i="24"/>
  <c r="GV100" i="24"/>
  <c r="GU100" i="24"/>
  <c r="GT100" i="24"/>
  <c r="GJ100" i="24"/>
  <c r="GI100" i="24"/>
  <c r="GH100" i="24"/>
  <c r="FX100" i="24"/>
  <c r="FW100" i="24"/>
  <c r="FV100" i="24"/>
  <c r="FI100" i="24"/>
  <c r="FE100" i="24" s="1"/>
  <c r="FL100" i="24"/>
  <c r="FK100" i="24"/>
  <c r="FJ100" i="24"/>
  <c r="EW100" i="24"/>
  <c r="EZ100" i="24"/>
  <c r="EY100" i="24"/>
  <c r="EX100" i="24"/>
  <c r="EK100" i="24"/>
  <c r="EI100" i="24" s="1"/>
  <c r="EN100" i="24"/>
  <c r="EM100" i="24"/>
  <c r="EL100" i="24"/>
  <c r="DY100" i="24"/>
  <c r="EC100" i="24" s="1"/>
  <c r="EB100" i="24"/>
  <c r="EA100" i="24"/>
  <c r="DZ100" i="24"/>
  <c r="DM100" i="24"/>
  <c r="DI100" i="24" s="1"/>
  <c r="DP100" i="24"/>
  <c r="DO100" i="24"/>
  <c r="DN100" i="24"/>
  <c r="DA100" i="24"/>
  <c r="DD100" i="24"/>
  <c r="DC100" i="24"/>
  <c r="DB100" i="24"/>
  <c r="CO100" i="24"/>
  <c r="CR100" i="24"/>
  <c r="CQ100" i="24"/>
  <c r="CP100" i="24"/>
  <c r="CC100" i="24"/>
  <c r="CB100" i="24" s="1"/>
  <c r="CF100" i="24"/>
  <c r="CE100" i="24"/>
  <c r="CD100" i="24"/>
  <c r="BQ100" i="24"/>
  <c r="BM100" i="24" s="1"/>
  <c r="BT100" i="24"/>
  <c r="BS100" i="24"/>
  <c r="BR100" i="24"/>
  <c r="BE100" i="24"/>
  <c r="BH100" i="24"/>
  <c r="BG100" i="24"/>
  <c r="BF100" i="24"/>
  <c r="AS100" i="24"/>
  <c r="AQ100" i="24" s="1"/>
  <c r="AV100" i="24"/>
  <c r="AU100" i="24"/>
  <c r="AT100" i="24"/>
  <c r="AG100" i="24"/>
  <c r="AK100" i="24" s="1"/>
  <c r="AJ100" i="24"/>
  <c r="AI100" i="24"/>
  <c r="AH100" i="24"/>
  <c r="U100" i="24"/>
  <c r="Q100" i="24" s="1"/>
  <c r="X100" i="24"/>
  <c r="W100" i="24"/>
  <c r="V100" i="24"/>
  <c r="I100" i="24"/>
  <c r="L100" i="24"/>
  <c r="K100" i="24"/>
  <c r="J100" i="24"/>
  <c r="KB99" i="24"/>
  <c r="KA99" i="24"/>
  <c r="JZ99" i="24"/>
  <c r="JV99" i="24"/>
  <c r="JU99" i="24"/>
  <c r="JQ99" i="24"/>
  <c r="JP99" i="24"/>
  <c r="JO99" i="24"/>
  <c r="JN99" i="24"/>
  <c r="JD99" i="24"/>
  <c r="JC99" i="24"/>
  <c r="JB99" i="24"/>
  <c r="IX99" i="24"/>
  <c r="IW99" i="24"/>
  <c r="IR99" i="24"/>
  <c r="IQ99" i="24"/>
  <c r="IP99" i="24"/>
  <c r="IF99" i="24"/>
  <c r="IE99" i="24"/>
  <c r="ID99" i="24"/>
  <c r="HT99" i="24"/>
  <c r="HS99" i="24"/>
  <c r="HR99" i="24"/>
  <c r="HH99" i="24"/>
  <c r="HG99" i="24"/>
  <c r="HF99" i="24"/>
  <c r="GV99" i="24"/>
  <c r="GU99" i="24"/>
  <c r="GT99" i="24"/>
  <c r="GJ99" i="24"/>
  <c r="GI99" i="24"/>
  <c r="GH99" i="24"/>
  <c r="FX99" i="24"/>
  <c r="FW99" i="24"/>
  <c r="FV99" i="24"/>
  <c r="FI99" i="24"/>
  <c r="FG99" i="24" s="1"/>
  <c r="FL99" i="24"/>
  <c r="FK99" i="24"/>
  <c r="FJ99" i="24"/>
  <c r="EW99" i="24"/>
  <c r="ET99" i="24" s="1"/>
  <c r="EZ99" i="24"/>
  <c r="EY99" i="24"/>
  <c r="EX99" i="24"/>
  <c r="EK99" i="24"/>
  <c r="EG99" i="24" s="1"/>
  <c r="EN99" i="24"/>
  <c r="EM99" i="24"/>
  <c r="EL99" i="24"/>
  <c r="DY99" i="24"/>
  <c r="EB99" i="24"/>
  <c r="EA99" i="24"/>
  <c r="DZ99" i="24"/>
  <c r="DM99" i="24"/>
  <c r="DJ99" i="24" s="1"/>
  <c r="DP99" i="24"/>
  <c r="DO99" i="24"/>
  <c r="DN99" i="24"/>
  <c r="DA99" i="24"/>
  <c r="DD99" i="24"/>
  <c r="DC99" i="24"/>
  <c r="DB99" i="24"/>
  <c r="CO99" i="24"/>
  <c r="CK99" i="24" s="1"/>
  <c r="CR99" i="24"/>
  <c r="CQ99" i="24"/>
  <c r="CP99" i="24"/>
  <c r="CC99" i="24"/>
  <c r="CA99" i="24" s="1"/>
  <c r="CF99" i="24"/>
  <c r="CE99" i="24"/>
  <c r="CD99" i="24"/>
  <c r="BQ99" i="24"/>
  <c r="BN99" i="24" s="1"/>
  <c r="BT99" i="24"/>
  <c r="BS99" i="24"/>
  <c r="BR99" i="24"/>
  <c r="BE99" i="24"/>
  <c r="BA99" i="24" s="1"/>
  <c r="BH99" i="24"/>
  <c r="BG99" i="24"/>
  <c r="BF99" i="24"/>
  <c r="AS99" i="24"/>
  <c r="AO99" i="24" s="1"/>
  <c r="AV99" i="24"/>
  <c r="AU99" i="24"/>
  <c r="AT99" i="24"/>
  <c r="AG99" i="24"/>
  <c r="AE99" i="24" s="1"/>
  <c r="AJ99" i="24"/>
  <c r="AI99" i="24"/>
  <c r="AH99" i="24"/>
  <c r="U99" i="24"/>
  <c r="R99" i="24" s="1"/>
  <c r="X99" i="24"/>
  <c r="W99" i="24"/>
  <c r="V99" i="24"/>
  <c r="I99" i="24"/>
  <c r="E99" i="24" s="1"/>
  <c r="L99" i="24"/>
  <c r="K99" i="24"/>
  <c r="J99" i="24"/>
  <c r="KB98" i="24"/>
  <c r="KA98" i="24"/>
  <c r="JZ98" i="24"/>
  <c r="JP98" i="24"/>
  <c r="JO98" i="24"/>
  <c r="JN98" i="24"/>
  <c r="JD98" i="24"/>
  <c r="JC98" i="24"/>
  <c r="JB98" i="24"/>
  <c r="IR98" i="24"/>
  <c r="IQ98" i="24"/>
  <c r="IP98" i="24"/>
  <c r="IG98" i="24"/>
  <c r="IF98" i="24"/>
  <c r="IE98" i="24"/>
  <c r="ID98" i="24"/>
  <c r="HZ98" i="24"/>
  <c r="HY98" i="24"/>
  <c r="HT98" i="24"/>
  <c r="HS98" i="24"/>
  <c r="HR98" i="24"/>
  <c r="HH98" i="24"/>
  <c r="HG98" i="24"/>
  <c r="HF98" i="24"/>
  <c r="GV98" i="24"/>
  <c r="GU98" i="24"/>
  <c r="GT98" i="24"/>
  <c r="GJ98" i="24"/>
  <c r="GI98" i="24"/>
  <c r="GH98" i="24"/>
  <c r="FX98" i="24"/>
  <c r="FW98" i="24"/>
  <c r="FV98" i="24"/>
  <c r="FI98" i="24"/>
  <c r="FE98" i="24" s="1"/>
  <c r="FL98" i="24"/>
  <c r="FK98" i="24"/>
  <c r="FJ98" i="24"/>
  <c r="EW98" i="24"/>
  <c r="EU98" i="24" s="1"/>
  <c r="EZ98" i="24"/>
  <c r="EY98" i="24"/>
  <c r="EX98" i="24"/>
  <c r="EK98" i="24"/>
  <c r="EG98" i="24" s="1"/>
  <c r="EN98" i="24"/>
  <c r="EM98" i="24"/>
  <c r="EL98" i="24"/>
  <c r="DY98" i="24"/>
  <c r="EB98" i="24"/>
  <c r="EA98" i="24"/>
  <c r="DZ98" i="24"/>
  <c r="DM98" i="24"/>
  <c r="DK98" i="24" s="1"/>
  <c r="DP98" i="24"/>
  <c r="DO98" i="24"/>
  <c r="DN98" i="24"/>
  <c r="DA98" i="24"/>
  <c r="CY98" i="24" s="1"/>
  <c r="DD98" i="24"/>
  <c r="DC98" i="24"/>
  <c r="DB98" i="24"/>
  <c r="CO98" i="24"/>
  <c r="CM98" i="24" s="1"/>
  <c r="CR98" i="24"/>
  <c r="CQ98" i="24"/>
  <c r="CP98" i="24"/>
  <c r="CC98" i="24"/>
  <c r="CA98" i="24" s="1"/>
  <c r="CF98" i="24"/>
  <c r="CE98" i="24"/>
  <c r="CD98" i="24"/>
  <c r="BQ98" i="24"/>
  <c r="BM98" i="24" s="1"/>
  <c r="BT98" i="24"/>
  <c r="BS98" i="24"/>
  <c r="BR98" i="24"/>
  <c r="BE98" i="24"/>
  <c r="BC98" i="24" s="1"/>
  <c r="BH98" i="24"/>
  <c r="BG98" i="24"/>
  <c r="BF98" i="24"/>
  <c r="AS98" i="24"/>
  <c r="AO98" i="24" s="1"/>
  <c r="AV98" i="24"/>
  <c r="AU98" i="24"/>
  <c r="AT98" i="24"/>
  <c r="AG98" i="24"/>
  <c r="AF98" i="24" s="1"/>
  <c r="AJ98" i="24"/>
  <c r="AI98" i="24"/>
  <c r="AH98" i="24"/>
  <c r="U98" i="24"/>
  <c r="Q98" i="24" s="1"/>
  <c r="X98" i="24"/>
  <c r="W98" i="24"/>
  <c r="V98" i="24"/>
  <c r="I98" i="24"/>
  <c r="G98" i="24" s="1"/>
  <c r="L98" i="24"/>
  <c r="K98" i="24"/>
  <c r="J98" i="24"/>
  <c r="KB97" i="24"/>
  <c r="KA97" i="24"/>
  <c r="JZ97" i="24"/>
  <c r="JP97" i="24"/>
  <c r="JO97" i="24"/>
  <c r="JN97" i="24"/>
  <c r="JD97" i="24"/>
  <c r="JC97" i="24"/>
  <c r="JB97" i="24"/>
  <c r="IR97" i="24"/>
  <c r="IQ97" i="24"/>
  <c r="IP97" i="24"/>
  <c r="IF97" i="24"/>
  <c r="IE97" i="24"/>
  <c r="ID97" i="24"/>
  <c r="HY97" i="24"/>
  <c r="HT97" i="24"/>
  <c r="HS97" i="24"/>
  <c r="HR97" i="24"/>
  <c r="HH97" i="24"/>
  <c r="HG97" i="24"/>
  <c r="HF97" i="24"/>
  <c r="GV97" i="24"/>
  <c r="GU97" i="24"/>
  <c r="GT97" i="24"/>
  <c r="GJ97" i="24"/>
  <c r="GI97" i="24"/>
  <c r="GH97" i="24"/>
  <c r="FX97" i="24"/>
  <c r="FW97" i="24"/>
  <c r="FV97" i="24"/>
  <c r="FI97" i="24"/>
  <c r="FG97" i="24" s="1"/>
  <c r="FL97" i="24"/>
  <c r="FK97" i="24"/>
  <c r="FJ97" i="24"/>
  <c r="EW97" i="24"/>
  <c r="FA97" i="24" s="1"/>
  <c r="EZ97" i="24"/>
  <c r="EY97" i="24"/>
  <c r="EX97" i="24"/>
  <c r="EK97" i="24"/>
  <c r="EG97" i="24" s="1"/>
  <c r="EN97" i="24"/>
  <c r="EM97" i="24"/>
  <c r="EL97" i="24"/>
  <c r="DY97" i="24"/>
  <c r="DU97" i="24" s="1"/>
  <c r="EB97" i="24"/>
  <c r="EA97" i="24"/>
  <c r="DZ97" i="24"/>
  <c r="DM97" i="24"/>
  <c r="DP97" i="24"/>
  <c r="DO97" i="24"/>
  <c r="DN97" i="24"/>
  <c r="DA97" i="24"/>
  <c r="CY97" i="24" s="1"/>
  <c r="DD97" i="24"/>
  <c r="DC97" i="24"/>
  <c r="DB97" i="24"/>
  <c r="CO97" i="24"/>
  <c r="CM97" i="24" s="1"/>
  <c r="CR97" i="24"/>
  <c r="CQ97" i="24"/>
  <c r="CP97" i="24"/>
  <c r="CC97" i="24"/>
  <c r="CA97" i="24" s="1"/>
  <c r="CF97" i="24"/>
  <c r="CE97" i="24"/>
  <c r="CD97" i="24"/>
  <c r="BQ97" i="24"/>
  <c r="BM97" i="24" s="1"/>
  <c r="BT97" i="24"/>
  <c r="BS97" i="24"/>
  <c r="BR97" i="24"/>
  <c r="BE97" i="24"/>
  <c r="BC97" i="24" s="1"/>
  <c r="BH97" i="24"/>
  <c r="BG97" i="24"/>
  <c r="BF97" i="24"/>
  <c r="AS97" i="24"/>
  <c r="AO97" i="24" s="1"/>
  <c r="AV97" i="24"/>
  <c r="AU97" i="24"/>
  <c r="AT97" i="24"/>
  <c r="AG97" i="24"/>
  <c r="AD97" i="24" s="1"/>
  <c r="AJ97" i="24"/>
  <c r="AI97" i="24"/>
  <c r="AH97" i="24"/>
  <c r="U97" i="24"/>
  <c r="Q97" i="24" s="1"/>
  <c r="X97" i="24"/>
  <c r="W97" i="24"/>
  <c r="V97" i="24"/>
  <c r="I97" i="24"/>
  <c r="H97" i="24" s="1"/>
  <c r="L97" i="24"/>
  <c r="K97" i="24"/>
  <c r="J97" i="24"/>
  <c r="KB96" i="24"/>
  <c r="KA96" i="24"/>
  <c r="JZ96" i="24"/>
  <c r="JP96" i="24"/>
  <c r="JO96" i="24"/>
  <c r="JN96" i="24"/>
  <c r="JD96" i="24"/>
  <c r="JC96" i="24"/>
  <c r="JB96" i="24"/>
  <c r="IR96" i="24"/>
  <c r="IQ96" i="24"/>
  <c r="IP96" i="24"/>
  <c r="IG96" i="24"/>
  <c r="IF96" i="24"/>
  <c r="IE96" i="24"/>
  <c r="ID96" i="24"/>
  <c r="HY96" i="24"/>
  <c r="HT96" i="24"/>
  <c r="HS96" i="24"/>
  <c r="HR96" i="24"/>
  <c r="HH96" i="24"/>
  <c r="HG96" i="24"/>
  <c r="HF96" i="24"/>
  <c r="GV96" i="24"/>
  <c r="GU96" i="24"/>
  <c r="GT96" i="24"/>
  <c r="GJ96" i="24"/>
  <c r="GI96" i="24"/>
  <c r="GH96" i="24"/>
  <c r="FX96" i="24"/>
  <c r="FW96" i="24"/>
  <c r="FV96" i="24"/>
  <c r="FI96" i="24"/>
  <c r="FH96" i="24" s="1"/>
  <c r="FL96" i="24"/>
  <c r="FK96" i="24"/>
  <c r="FJ96" i="24"/>
  <c r="EW96" i="24"/>
  <c r="EU96" i="24" s="1"/>
  <c r="EZ96" i="24"/>
  <c r="EY96" i="24"/>
  <c r="EX96" i="24"/>
  <c r="EK96" i="24"/>
  <c r="EH96" i="24" s="1"/>
  <c r="EN96" i="24"/>
  <c r="EM96" i="24"/>
  <c r="EL96" i="24"/>
  <c r="DY96" i="24"/>
  <c r="DW96" i="24" s="1"/>
  <c r="EB96" i="24"/>
  <c r="EA96" i="24"/>
  <c r="DZ96" i="24"/>
  <c r="DM96" i="24"/>
  <c r="DP96" i="24"/>
  <c r="DO96" i="24"/>
  <c r="DN96" i="24"/>
  <c r="DA96" i="24"/>
  <c r="CY96" i="24" s="1"/>
  <c r="DD96" i="24"/>
  <c r="DC96" i="24"/>
  <c r="DB96" i="24"/>
  <c r="CO96" i="24"/>
  <c r="CL96" i="24" s="1"/>
  <c r="CR96" i="24"/>
  <c r="CQ96" i="24"/>
  <c r="CP96" i="24"/>
  <c r="CC96" i="24"/>
  <c r="CG96" i="24" s="1"/>
  <c r="CF96" i="24"/>
  <c r="CE96" i="24"/>
  <c r="CD96" i="24"/>
  <c r="BQ96" i="24"/>
  <c r="BO96" i="24" s="1"/>
  <c r="BT96" i="24"/>
  <c r="BS96" i="24"/>
  <c r="BR96" i="24"/>
  <c r="BE96" i="24"/>
  <c r="BC96" i="24" s="1"/>
  <c r="BH96" i="24"/>
  <c r="BG96" i="24"/>
  <c r="BF96" i="24"/>
  <c r="AS96" i="24"/>
  <c r="AV96" i="24"/>
  <c r="AU96" i="24"/>
  <c r="AT96" i="24"/>
  <c r="AG96" i="24"/>
  <c r="AK96" i="24" s="1"/>
  <c r="AJ96" i="24"/>
  <c r="AI96" i="24"/>
  <c r="AH96" i="24"/>
  <c r="U96" i="24"/>
  <c r="X96" i="24"/>
  <c r="W96" i="24"/>
  <c r="V96" i="24"/>
  <c r="I96" i="24"/>
  <c r="G96" i="24" s="1"/>
  <c r="L96" i="24"/>
  <c r="K96" i="24"/>
  <c r="J96" i="24"/>
  <c r="KB95" i="24"/>
  <c r="KA95" i="24"/>
  <c r="JZ95" i="24"/>
  <c r="JP95" i="24"/>
  <c r="JO95" i="24"/>
  <c r="JN95" i="24"/>
  <c r="JD95" i="24"/>
  <c r="JC95" i="24"/>
  <c r="JB95" i="24"/>
  <c r="IR95" i="24"/>
  <c r="IQ95" i="24"/>
  <c r="IP95" i="24"/>
  <c r="IF95" i="24"/>
  <c r="IE95" i="24"/>
  <c r="ID95" i="24"/>
  <c r="HT95" i="24"/>
  <c r="HS95" i="24"/>
  <c r="HR95" i="24"/>
  <c r="HH95" i="24"/>
  <c r="HG95" i="24"/>
  <c r="HF95" i="24"/>
  <c r="HB95" i="24"/>
  <c r="GV95" i="24"/>
  <c r="GU95" i="24"/>
  <c r="GT95" i="24"/>
  <c r="GJ95" i="24"/>
  <c r="GI95" i="24"/>
  <c r="GH95" i="24"/>
  <c r="FX95" i="24"/>
  <c r="FW95" i="24"/>
  <c r="FV95" i="24"/>
  <c r="FI95" i="24"/>
  <c r="FF95" i="24" s="1"/>
  <c r="FL95" i="24"/>
  <c r="FK95" i="24"/>
  <c r="FJ95" i="24"/>
  <c r="EW95" i="24"/>
  <c r="FA95" i="24" s="1"/>
  <c r="EZ95" i="24"/>
  <c r="EY95" i="24"/>
  <c r="EX95" i="24"/>
  <c r="EK95" i="24"/>
  <c r="EN95" i="24"/>
  <c r="EM95" i="24"/>
  <c r="EL95" i="24"/>
  <c r="DY95" i="24"/>
  <c r="DW95" i="24" s="1"/>
  <c r="EB95" i="24"/>
  <c r="EA95" i="24"/>
  <c r="DZ95" i="24"/>
  <c r="DM95" i="24"/>
  <c r="DI95" i="24" s="1"/>
  <c r="DP95" i="24"/>
  <c r="DO95" i="24"/>
  <c r="DN95" i="24"/>
  <c r="DA95" i="24"/>
  <c r="CX95" i="24" s="1"/>
  <c r="DD95" i="24"/>
  <c r="DC95" i="24"/>
  <c r="DB95" i="24"/>
  <c r="CO95" i="24"/>
  <c r="CL95" i="24" s="1"/>
  <c r="CR95" i="24"/>
  <c r="CQ95" i="24"/>
  <c r="CP95" i="24"/>
  <c r="CC95" i="24"/>
  <c r="CF95" i="24"/>
  <c r="CE95" i="24"/>
  <c r="CD95" i="24"/>
  <c r="BQ95" i="24"/>
  <c r="BM95" i="24" s="1"/>
  <c r="BT95" i="24"/>
  <c r="BS95" i="24"/>
  <c r="BR95" i="24"/>
  <c r="BE95" i="24"/>
  <c r="BB95" i="24" s="1"/>
  <c r="BH95" i="24"/>
  <c r="BG95" i="24"/>
  <c r="BF95" i="24"/>
  <c r="AS95" i="24"/>
  <c r="AW95" i="24" s="1"/>
  <c r="AV95" i="24"/>
  <c r="AU95" i="24"/>
  <c r="AT95" i="24"/>
  <c r="AG95" i="24"/>
  <c r="AE95" i="24" s="1"/>
  <c r="AJ95" i="24"/>
  <c r="AI95" i="24"/>
  <c r="AH95" i="24"/>
  <c r="U95" i="24"/>
  <c r="S95" i="24" s="1"/>
  <c r="X95" i="24"/>
  <c r="W95" i="24"/>
  <c r="V95" i="24"/>
  <c r="I95" i="24"/>
  <c r="L95" i="24"/>
  <c r="K95" i="24"/>
  <c r="J95" i="24"/>
  <c r="KB94" i="24"/>
  <c r="KA94" i="24"/>
  <c r="JZ94" i="24"/>
  <c r="JP94" i="24"/>
  <c r="JO94" i="24"/>
  <c r="JN94" i="24"/>
  <c r="JD94" i="24"/>
  <c r="JC94" i="24"/>
  <c r="JB94" i="24"/>
  <c r="IR94" i="24"/>
  <c r="IQ94" i="24"/>
  <c r="IP94" i="24"/>
  <c r="IF94" i="24"/>
  <c r="IE94" i="24"/>
  <c r="ID94" i="24"/>
  <c r="HT94" i="24"/>
  <c r="HS94" i="24"/>
  <c r="HR94" i="24"/>
  <c r="HH94" i="24"/>
  <c r="HG94" i="24"/>
  <c r="HF94" i="24"/>
  <c r="GV94" i="24"/>
  <c r="GU94" i="24"/>
  <c r="GT94" i="24"/>
  <c r="GJ94" i="24"/>
  <c r="GI94" i="24"/>
  <c r="GH94" i="24"/>
  <c r="FX94" i="24"/>
  <c r="FW94" i="24"/>
  <c r="FV94" i="24"/>
  <c r="FI94" i="24"/>
  <c r="FF94" i="24" s="1"/>
  <c r="FL94" i="24"/>
  <c r="FK94" i="24"/>
  <c r="FJ94" i="24"/>
  <c r="EW94" i="24"/>
  <c r="EU94" i="24" s="1"/>
  <c r="EZ94" i="24"/>
  <c r="EY94" i="24"/>
  <c r="EX94" i="24"/>
  <c r="EK94" i="24"/>
  <c r="EO94" i="24" s="1"/>
  <c r="EN94" i="24"/>
  <c r="EM94" i="24"/>
  <c r="EL94" i="24"/>
  <c r="DY94" i="24"/>
  <c r="DW94" i="24" s="1"/>
  <c r="EB94" i="24"/>
  <c r="EA94" i="24"/>
  <c r="DZ94" i="24"/>
  <c r="DM94" i="24"/>
  <c r="DJ94" i="24" s="1"/>
  <c r="DP94" i="24"/>
  <c r="DO94" i="24"/>
  <c r="DN94" i="24"/>
  <c r="DA94" i="24"/>
  <c r="CY94" i="24" s="1"/>
  <c r="DD94" i="24"/>
  <c r="DC94" i="24"/>
  <c r="DB94" i="24"/>
  <c r="CO94" i="24"/>
  <c r="CR94" i="24"/>
  <c r="CQ94" i="24"/>
  <c r="CP94" i="24"/>
  <c r="CC94" i="24"/>
  <c r="CB94" i="24" s="1"/>
  <c r="CF94" i="24"/>
  <c r="CE94" i="24"/>
  <c r="CD94" i="24"/>
  <c r="BQ94" i="24"/>
  <c r="BN94" i="24" s="1"/>
  <c r="BT94" i="24"/>
  <c r="BS94" i="24"/>
  <c r="BR94" i="24"/>
  <c r="BE94" i="24"/>
  <c r="BC94" i="24" s="1"/>
  <c r="BH94" i="24"/>
  <c r="BG94" i="24"/>
  <c r="BF94" i="24"/>
  <c r="AS94" i="24"/>
  <c r="AW94" i="24" s="1"/>
  <c r="AV94" i="24"/>
  <c r="AU94" i="24"/>
  <c r="AT94" i="24"/>
  <c r="AG94" i="24"/>
  <c r="AD94" i="24" s="1"/>
  <c r="AJ94" i="24"/>
  <c r="AI94" i="24"/>
  <c r="AH94" i="24"/>
  <c r="U94" i="24"/>
  <c r="R94" i="24" s="1"/>
  <c r="X94" i="24"/>
  <c r="W94" i="24"/>
  <c r="V94" i="24"/>
  <c r="I94" i="24"/>
  <c r="G94" i="24" s="1"/>
  <c r="L94" i="24"/>
  <c r="K94" i="24"/>
  <c r="J94" i="24"/>
  <c r="KB93" i="24"/>
  <c r="KA93" i="24"/>
  <c r="JZ93" i="24"/>
  <c r="JP93" i="24"/>
  <c r="JO93" i="24"/>
  <c r="JN93" i="24"/>
  <c r="JD93" i="24"/>
  <c r="JC93" i="24"/>
  <c r="JB93" i="24"/>
  <c r="IR93" i="24"/>
  <c r="IQ93" i="24"/>
  <c r="IP93" i="24"/>
  <c r="IF93" i="24"/>
  <c r="IE93" i="24"/>
  <c r="ID93" i="24"/>
  <c r="HT93" i="24"/>
  <c r="HS93" i="24"/>
  <c r="HR93" i="24"/>
  <c r="HH93" i="24"/>
  <c r="HG93" i="24"/>
  <c r="HF93" i="24"/>
  <c r="GV93" i="24"/>
  <c r="GU93" i="24"/>
  <c r="GT93" i="24"/>
  <c r="GK93" i="24"/>
  <c r="GJ93" i="24"/>
  <c r="GI93" i="24"/>
  <c r="GH93" i="24"/>
  <c r="GD93" i="24"/>
  <c r="GC93" i="24"/>
  <c r="FX93" i="24"/>
  <c r="FW93" i="24"/>
  <c r="FV93" i="24"/>
  <c r="FI93" i="24"/>
  <c r="FL93" i="24"/>
  <c r="FK93" i="24"/>
  <c r="FJ93" i="24"/>
  <c r="EW93" i="24"/>
  <c r="EU93" i="24" s="1"/>
  <c r="EZ93" i="24"/>
  <c r="EY93" i="24"/>
  <c r="EX93" i="24"/>
  <c r="EK93" i="24"/>
  <c r="EH93" i="24" s="1"/>
  <c r="EN93" i="24"/>
  <c r="EM93" i="24"/>
  <c r="EL93" i="24"/>
  <c r="DY93" i="24"/>
  <c r="DW93" i="24" s="1"/>
  <c r="EB93" i="24"/>
  <c r="EA93" i="24"/>
  <c r="DZ93" i="24"/>
  <c r="DM93" i="24"/>
  <c r="DQ93" i="24" s="1"/>
  <c r="DP93" i="24"/>
  <c r="DO93" i="24"/>
  <c r="DN93" i="24"/>
  <c r="DA93" i="24"/>
  <c r="CY93" i="24" s="1"/>
  <c r="DD93" i="24"/>
  <c r="DC93" i="24"/>
  <c r="DB93" i="24"/>
  <c r="CO93" i="24"/>
  <c r="CL93" i="24" s="1"/>
  <c r="CR93" i="24"/>
  <c r="CQ93" i="24"/>
  <c r="CP93" i="24"/>
  <c r="CC93" i="24"/>
  <c r="CA93" i="24" s="1"/>
  <c r="CF93" i="24"/>
  <c r="CE93" i="24"/>
  <c r="CD93" i="24"/>
  <c r="BQ93" i="24"/>
  <c r="BU93" i="24" s="1"/>
  <c r="BT93" i="24"/>
  <c r="BS93" i="24"/>
  <c r="BR93" i="24"/>
  <c r="BE93" i="24"/>
  <c r="BD93" i="24" s="1"/>
  <c r="BH93" i="24"/>
  <c r="BG93" i="24"/>
  <c r="BF93" i="24"/>
  <c r="AS93" i="24"/>
  <c r="AP93" i="24" s="1"/>
  <c r="AV93" i="24"/>
  <c r="AU93" i="24"/>
  <c r="AT93" i="24"/>
  <c r="AG93" i="24"/>
  <c r="AE93" i="24" s="1"/>
  <c r="AJ93" i="24"/>
  <c r="AI93" i="24"/>
  <c r="AH93" i="24"/>
  <c r="U93" i="24"/>
  <c r="Y93" i="24" s="1"/>
  <c r="X93" i="24"/>
  <c r="W93" i="24"/>
  <c r="V93" i="24"/>
  <c r="I93" i="24"/>
  <c r="F93" i="24" s="1"/>
  <c r="L93" i="24"/>
  <c r="K93" i="24"/>
  <c r="J93" i="24"/>
  <c r="KB92" i="24"/>
  <c r="KA92" i="24"/>
  <c r="JZ92" i="24"/>
  <c r="JP92" i="24"/>
  <c r="JO92" i="24"/>
  <c r="JN92" i="24"/>
  <c r="JD92" i="24"/>
  <c r="JC92" i="24"/>
  <c r="JB92" i="24"/>
  <c r="IR92" i="24"/>
  <c r="IQ92" i="24"/>
  <c r="IP92" i="24"/>
  <c r="IF92" i="24"/>
  <c r="IE92" i="24"/>
  <c r="ID92" i="24"/>
  <c r="HT92" i="24"/>
  <c r="HS92" i="24"/>
  <c r="HR92" i="24"/>
  <c r="HH92" i="24"/>
  <c r="HG92" i="24"/>
  <c r="HF92" i="24"/>
  <c r="GV92" i="24"/>
  <c r="GU92" i="24"/>
  <c r="GT92" i="24"/>
  <c r="GJ92" i="24"/>
  <c r="GI92" i="24"/>
  <c r="GH92" i="24"/>
  <c r="FX92" i="24"/>
  <c r="FW92" i="24"/>
  <c r="FV92" i="24"/>
  <c r="FI92" i="24"/>
  <c r="FL92" i="24"/>
  <c r="FK92" i="24"/>
  <c r="FJ92" i="24"/>
  <c r="EW92" i="24"/>
  <c r="EZ92" i="24"/>
  <c r="EY92" i="24"/>
  <c r="EX92" i="24"/>
  <c r="EK92" i="24"/>
  <c r="EO92" i="24" s="1"/>
  <c r="EN92" i="24"/>
  <c r="EM92" i="24"/>
  <c r="EL92" i="24"/>
  <c r="DY92" i="24"/>
  <c r="DV92" i="24" s="1"/>
  <c r="EB92" i="24"/>
  <c r="EA92" i="24"/>
  <c r="DZ92" i="24"/>
  <c r="DM92" i="24"/>
  <c r="DJ92" i="24" s="1"/>
  <c r="DP92" i="24"/>
  <c r="DO92" i="24"/>
  <c r="DN92" i="24"/>
  <c r="DA92" i="24"/>
  <c r="CY92" i="24" s="1"/>
  <c r="DD92" i="24"/>
  <c r="DC92" i="24"/>
  <c r="DB92" i="24"/>
  <c r="CO92" i="24"/>
  <c r="CS92" i="24" s="1"/>
  <c r="CR92" i="24"/>
  <c r="CQ92" i="24"/>
  <c r="CP92" i="24"/>
  <c r="CC92" i="24"/>
  <c r="CB92" i="24" s="1"/>
  <c r="CF92" i="24"/>
  <c r="CE92" i="24"/>
  <c r="CD92" i="24"/>
  <c r="BQ92" i="24"/>
  <c r="BT92" i="24"/>
  <c r="BS92" i="24"/>
  <c r="BR92" i="24"/>
  <c r="BE92" i="24"/>
  <c r="BH92" i="24"/>
  <c r="BG92" i="24"/>
  <c r="BF92" i="24"/>
  <c r="AS92" i="24"/>
  <c r="AW92" i="24" s="1"/>
  <c r="AV92" i="24"/>
  <c r="AU92" i="24"/>
  <c r="AT92" i="24"/>
  <c r="AG92" i="24"/>
  <c r="AD92" i="24" s="1"/>
  <c r="AJ92" i="24"/>
  <c r="AI92" i="24"/>
  <c r="AH92" i="24"/>
  <c r="U92" i="24"/>
  <c r="R92" i="24" s="1"/>
  <c r="X92" i="24"/>
  <c r="W92" i="24"/>
  <c r="V92" i="24"/>
  <c r="I92" i="24"/>
  <c r="G92" i="24" s="1"/>
  <c r="L92" i="24"/>
  <c r="K92" i="24"/>
  <c r="J92" i="24"/>
  <c r="KB91" i="24"/>
  <c r="KA91" i="24"/>
  <c r="JZ91" i="24"/>
  <c r="JQ91" i="24"/>
  <c r="JP91" i="24"/>
  <c r="JO91" i="24"/>
  <c r="JN91" i="24"/>
  <c r="JD91" i="24"/>
  <c r="JC91" i="24"/>
  <c r="JB91" i="24"/>
  <c r="IR91" i="24"/>
  <c r="IQ91" i="24"/>
  <c r="IP91" i="24"/>
  <c r="IF91" i="24"/>
  <c r="IE91" i="24"/>
  <c r="ID91" i="24"/>
  <c r="HT91" i="24"/>
  <c r="HS91" i="24"/>
  <c r="HR91" i="24"/>
  <c r="HH91" i="24"/>
  <c r="HG91" i="24"/>
  <c r="HF91" i="24"/>
  <c r="GV91" i="24"/>
  <c r="GU91" i="24"/>
  <c r="GT91" i="24"/>
  <c r="GJ91" i="24"/>
  <c r="GI91" i="24"/>
  <c r="GH91" i="24"/>
  <c r="GC91" i="24"/>
  <c r="FX91" i="24"/>
  <c r="FW91" i="24"/>
  <c r="FV91" i="24"/>
  <c r="FI91" i="24"/>
  <c r="FL91" i="24"/>
  <c r="FK91" i="24"/>
  <c r="FJ91" i="24"/>
  <c r="EW91" i="24"/>
  <c r="EU91" i="24" s="1"/>
  <c r="EZ91" i="24"/>
  <c r="EY91" i="24"/>
  <c r="EX91" i="24"/>
  <c r="EK91" i="24"/>
  <c r="EH91" i="24" s="1"/>
  <c r="EN91" i="24"/>
  <c r="EM91" i="24"/>
  <c r="EL91" i="24"/>
  <c r="DY91" i="24"/>
  <c r="DW91" i="24" s="1"/>
  <c r="EB91" i="24"/>
  <c r="EA91" i="24"/>
  <c r="DZ91" i="24"/>
  <c r="DM91" i="24"/>
  <c r="DQ91" i="24" s="1"/>
  <c r="DP91" i="24"/>
  <c r="DO91" i="24"/>
  <c r="DN91" i="24"/>
  <c r="DA91" i="24"/>
  <c r="CY91" i="24" s="1"/>
  <c r="DD91" i="24"/>
  <c r="DC91" i="24"/>
  <c r="DB91" i="24"/>
  <c r="CO91" i="24"/>
  <c r="CL91" i="24" s="1"/>
  <c r="CR91" i="24"/>
  <c r="CQ91" i="24"/>
  <c r="CP91" i="24"/>
  <c r="CC91" i="24"/>
  <c r="CF91" i="24"/>
  <c r="CE91" i="24"/>
  <c r="CD91" i="24"/>
  <c r="BQ91" i="24"/>
  <c r="BT91" i="24"/>
  <c r="BS91" i="24"/>
  <c r="BR91" i="24"/>
  <c r="BE91" i="24"/>
  <c r="BC91" i="24" s="1"/>
  <c r="BH91" i="24"/>
  <c r="BG91" i="24"/>
  <c r="BF91" i="24"/>
  <c r="AS91" i="24"/>
  <c r="AP91" i="24" s="1"/>
  <c r="AV91" i="24"/>
  <c r="AU91" i="24"/>
  <c r="AT91" i="24"/>
  <c r="AG91" i="24"/>
  <c r="AE91" i="24" s="1"/>
  <c r="AJ91" i="24"/>
  <c r="AI91" i="24"/>
  <c r="AH91" i="24"/>
  <c r="U91" i="24"/>
  <c r="Y91" i="24" s="1"/>
  <c r="X91" i="24"/>
  <c r="W91" i="24"/>
  <c r="V91" i="24"/>
  <c r="I91" i="24"/>
  <c r="G91" i="24" s="1"/>
  <c r="L91" i="24"/>
  <c r="K91" i="24"/>
  <c r="J91" i="24"/>
  <c r="KB90" i="24"/>
  <c r="KA90" i="24"/>
  <c r="JZ90" i="24"/>
  <c r="JP90" i="24"/>
  <c r="JO90" i="24"/>
  <c r="JN90" i="24"/>
  <c r="JD90" i="24"/>
  <c r="JC90" i="24"/>
  <c r="JB90" i="24"/>
  <c r="IR90" i="24"/>
  <c r="IQ90" i="24"/>
  <c r="IP90" i="24"/>
  <c r="IK90" i="24"/>
  <c r="IF90" i="24"/>
  <c r="IE90" i="24"/>
  <c r="ID90" i="24"/>
  <c r="HT90" i="24"/>
  <c r="HS90" i="24"/>
  <c r="HR90" i="24"/>
  <c r="HH90" i="24"/>
  <c r="HG90" i="24"/>
  <c r="HF90" i="24"/>
  <c r="GV90" i="24"/>
  <c r="GU90" i="24"/>
  <c r="GT90" i="24"/>
  <c r="GJ90" i="24"/>
  <c r="GI90" i="24"/>
  <c r="GH90" i="24"/>
  <c r="FX90" i="24"/>
  <c r="FW90" i="24"/>
  <c r="FV90" i="24"/>
  <c r="FI90" i="24"/>
  <c r="FF90" i="24" s="1"/>
  <c r="FL90" i="24"/>
  <c r="FK90" i="24"/>
  <c r="FJ90" i="24"/>
  <c r="EW90" i="24"/>
  <c r="EU90" i="24" s="1"/>
  <c r="EZ90" i="24"/>
  <c r="EY90" i="24"/>
  <c r="EX90" i="24"/>
  <c r="EK90" i="24"/>
  <c r="EO90" i="24" s="1"/>
  <c r="EN90" i="24"/>
  <c r="EM90" i="24"/>
  <c r="EL90" i="24"/>
  <c r="DY90" i="24"/>
  <c r="DW90" i="24" s="1"/>
  <c r="EB90" i="24"/>
  <c r="EA90" i="24"/>
  <c r="DZ90" i="24"/>
  <c r="DM90" i="24"/>
  <c r="DJ90" i="24" s="1"/>
  <c r="DP90" i="24"/>
  <c r="DO90" i="24"/>
  <c r="DN90" i="24"/>
  <c r="DA90" i="24"/>
  <c r="CY90" i="24" s="1"/>
  <c r="DD90" i="24"/>
  <c r="DC90" i="24"/>
  <c r="DB90" i="24"/>
  <c r="CO90" i="24"/>
  <c r="CS90" i="24" s="1"/>
  <c r="CR90" i="24"/>
  <c r="CQ90" i="24"/>
  <c r="CP90" i="24"/>
  <c r="CC90" i="24"/>
  <c r="CB90" i="24" s="1"/>
  <c r="CF90" i="24"/>
  <c r="CE90" i="24"/>
  <c r="CD90" i="24"/>
  <c r="BQ90" i="24"/>
  <c r="BN90" i="24" s="1"/>
  <c r="BT90" i="24"/>
  <c r="BS90" i="24"/>
  <c r="BR90" i="24"/>
  <c r="BE90" i="24"/>
  <c r="BC90" i="24" s="1"/>
  <c r="BH90" i="24"/>
  <c r="BG90" i="24"/>
  <c r="BF90" i="24"/>
  <c r="AS90" i="24"/>
  <c r="AW90" i="24" s="1"/>
  <c r="AV90" i="24"/>
  <c r="AU90" i="24"/>
  <c r="AT90" i="24"/>
  <c r="AG90" i="24"/>
  <c r="AC90" i="24" s="1"/>
  <c r="AJ90" i="24"/>
  <c r="AI90" i="24"/>
  <c r="AH90" i="24"/>
  <c r="U90" i="24"/>
  <c r="R90" i="24" s="1"/>
  <c r="X90" i="24"/>
  <c r="W90" i="24"/>
  <c r="V90" i="24"/>
  <c r="I90" i="24"/>
  <c r="G90" i="24" s="1"/>
  <c r="L90" i="24"/>
  <c r="K90" i="24"/>
  <c r="J90" i="24"/>
  <c r="KB89" i="24"/>
  <c r="KA89" i="24"/>
  <c r="JZ89" i="24"/>
  <c r="JQ89" i="24"/>
  <c r="JP89" i="24"/>
  <c r="JO89" i="24"/>
  <c r="JN89" i="24"/>
  <c r="JD89" i="24"/>
  <c r="JC89" i="24"/>
  <c r="JB89" i="24"/>
  <c r="IR89" i="24"/>
  <c r="IQ89" i="24"/>
  <c r="IP89" i="24"/>
  <c r="IF89" i="24"/>
  <c r="IE89" i="24"/>
  <c r="ID89" i="24"/>
  <c r="HT89" i="24"/>
  <c r="HS89" i="24"/>
  <c r="HR89" i="24"/>
  <c r="HH89" i="24"/>
  <c r="HG89" i="24"/>
  <c r="HF89" i="24"/>
  <c r="GV89" i="24"/>
  <c r="GU89" i="24"/>
  <c r="GT89" i="24"/>
  <c r="GJ89" i="24"/>
  <c r="GI89" i="24"/>
  <c r="GH89" i="24"/>
  <c r="FX89" i="24"/>
  <c r="FW89" i="24"/>
  <c r="FV89" i="24"/>
  <c r="FI89" i="24"/>
  <c r="FM89" i="24" s="1"/>
  <c r="FL89" i="24"/>
  <c r="FK89" i="24"/>
  <c r="FJ89" i="24"/>
  <c r="EW89" i="24"/>
  <c r="ES89" i="24" s="1"/>
  <c r="EZ89" i="24"/>
  <c r="EY89" i="24"/>
  <c r="EX89" i="24"/>
  <c r="EK89" i="24"/>
  <c r="EH89" i="24" s="1"/>
  <c r="EN89" i="24"/>
  <c r="EM89" i="24"/>
  <c r="EL89" i="24"/>
  <c r="DY89" i="24"/>
  <c r="DW89" i="24" s="1"/>
  <c r="EB89" i="24"/>
  <c r="EA89" i="24"/>
  <c r="DZ89" i="24"/>
  <c r="DM89" i="24"/>
  <c r="DQ89" i="24" s="1"/>
  <c r="DP89" i="24"/>
  <c r="DO89" i="24"/>
  <c r="DN89" i="24"/>
  <c r="DA89" i="24"/>
  <c r="CZ89" i="24" s="1"/>
  <c r="DD89" i="24"/>
  <c r="DC89" i="24"/>
  <c r="DB89" i="24"/>
  <c r="CO89" i="24"/>
  <c r="CL89" i="24" s="1"/>
  <c r="CR89" i="24"/>
  <c r="CQ89" i="24"/>
  <c r="CP89" i="24"/>
  <c r="CC89" i="24"/>
  <c r="CA89" i="24" s="1"/>
  <c r="CF89" i="24"/>
  <c r="CE89" i="24"/>
  <c r="CD89" i="24"/>
  <c r="BQ89" i="24"/>
  <c r="BU89" i="24" s="1"/>
  <c r="BT89" i="24"/>
  <c r="BS89" i="24"/>
  <c r="BR89" i="24"/>
  <c r="BE89" i="24"/>
  <c r="BA89" i="24" s="1"/>
  <c r="BH89" i="24"/>
  <c r="BG89" i="24"/>
  <c r="BF89" i="24"/>
  <c r="AS89" i="24"/>
  <c r="AP89" i="24" s="1"/>
  <c r="AV89" i="24"/>
  <c r="AU89" i="24"/>
  <c r="AT89" i="24"/>
  <c r="AG89" i="24"/>
  <c r="AE89" i="24" s="1"/>
  <c r="AJ89" i="24"/>
  <c r="AI89" i="24"/>
  <c r="AH89" i="24"/>
  <c r="U89" i="24"/>
  <c r="Y89" i="24" s="1"/>
  <c r="X89" i="24"/>
  <c r="W89" i="24"/>
  <c r="V89" i="24"/>
  <c r="I89" i="24"/>
  <c r="H89" i="24" s="1"/>
  <c r="L89" i="24"/>
  <c r="K89" i="24"/>
  <c r="J89" i="24"/>
  <c r="KB88" i="24"/>
  <c r="KA88" i="24"/>
  <c r="JZ88" i="24"/>
  <c r="JP88" i="24"/>
  <c r="JO88" i="24"/>
  <c r="JN88" i="24"/>
  <c r="JI88" i="24"/>
  <c r="JD88" i="24"/>
  <c r="JC88" i="24"/>
  <c r="JB88" i="24"/>
  <c r="IR88" i="24"/>
  <c r="IQ88" i="24"/>
  <c r="IP88" i="24"/>
  <c r="IF88" i="24"/>
  <c r="IE88" i="24"/>
  <c r="ID88" i="24"/>
  <c r="HU88" i="24"/>
  <c r="HT88" i="24"/>
  <c r="HS88" i="24"/>
  <c r="HR88" i="24"/>
  <c r="HH88" i="24"/>
  <c r="HG88" i="24"/>
  <c r="HF88" i="24"/>
  <c r="GV88" i="24"/>
  <c r="GU88" i="24"/>
  <c r="GT88" i="24"/>
  <c r="GJ88" i="24"/>
  <c r="GI88" i="24"/>
  <c r="GH88" i="24"/>
  <c r="FX88" i="24"/>
  <c r="FW88" i="24"/>
  <c r="FV88" i="24"/>
  <c r="FI88" i="24"/>
  <c r="FF88" i="24" s="1"/>
  <c r="FL88" i="24"/>
  <c r="FK88" i="24"/>
  <c r="FJ88" i="24"/>
  <c r="EW88" i="24"/>
  <c r="EU88" i="24" s="1"/>
  <c r="EZ88" i="24"/>
  <c r="EY88" i="24"/>
  <c r="EX88" i="24"/>
  <c r="EK88" i="24"/>
  <c r="EO88" i="24" s="1"/>
  <c r="EN88" i="24"/>
  <c r="EM88" i="24"/>
  <c r="EL88" i="24"/>
  <c r="DY88" i="24"/>
  <c r="DX88" i="24" s="1"/>
  <c r="EB88" i="24"/>
  <c r="EA88" i="24"/>
  <c r="DZ88" i="24"/>
  <c r="DM88" i="24"/>
  <c r="DJ88" i="24" s="1"/>
  <c r="DP88" i="24"/>
  <c r="DO88" i="24"/>
  <c r="DN88" i="24"/>
  <c r="DA88" i="24"/>
  <c r="CY88" i="24" s="1"/>
  <c r="DD88" i="24"/>
  <c r="DC88" i="24"/>
  <c r="DB88" i="24"/>
  <c r="CO88" i="24"/>
  <c r="CS88" i="24" s="1"/>
  <c r="CR88" i="24"/>
  <c r="CQ88" i="24"/>
  <c r="CP88" i="24"/>
  <c r="CC88" i="24"/>
  <c r="CB88" i="24" s="1"/>
  <c r="CF88" i="24"/>
  <c r="CE88" i="24"/>
  <c r="CD88" i="24"/>
  <c r="BQ88" i="24"/>
  <c r="BN88" i="24" s="1"/>
  <c r="BT88" i="24"/>
  <c r="BS88" i="24"/>
  <c r="BR88" i="24"/>
  <c r="BE88" i="24"/>
  <c r="BC88" i="24" s="1"/>
  <c r="BH88" i="24"/>
  <c r="BG88" i="24"/>
  <c r="BF88" i="24"/>
  <c r="AS88" i="24"/>
  <c r="AW88" i="24" s="1"/>
  <c r="AV88" i="24"/>
  <c r="AU88" i="24"/>
  <c r="AT88" i="24"/>
  <c r="AG88" i="24"/>
  <c r="AD88" i="24" s="1"/>
  <c r="AJ88" i="24"/>
  <c r="AI88" i="24"/>
  <c r="AH88" i="24"/>
  <c r="U88" i="24"/>
  <c r="R88" i="24" s="1"/>
  <c r="X88" i="24"/>
  <c r="W88" i="24"/>
  <c r="V88" i="24"/>
  <c r="I88" i="24"/>
  <c r="G88" i="24" s="1"/>
  <c r="L88" i="24"/>
  <c r="K88" i="24"/>
  <c r="J88" i="24"/>
  <c r="KB33" i="24"/>
  <c r="KA33" i="24"/>
  <c r="JZ33" i="24"/>
  <c r="JQ33" i="24"/>
  <c r="JP33" i="24"/>
  <c r="JO33" i="24"/>
  <c r="JN33" i="24"/>
  <c r="JD33" i="24"/>
  <c r="JC33" i="24"/>
  <c r="JB33" i="24"/>
  <c r="IS33" i="24"/>
  <c r="IR33" i="24"/>
  <c r="IQ33" i="24"/>
  <c r="IP33" i="24"/>
  <c r="IL33" i="24"/>
  <c r="IF33" i="24"/>
  <c r="IE33" i="24"/>
  <c r="ID33" i="24"/>
  <c r="HU33" i="24"/>
  <c r="HT33" i="24"/>
  <c r="HS33" i="24"/>
  <c r="HR33" i="24"/>
  <c r="HN33" i="24"/>
  <c r="HM33" i="24"/>
  <c r="HH33" i="24"/>
  <c r="HG33" i="24"/>
  <c r="HF33" i="24"/>
  <c r="GV33" i="24"/>
  <c r="GU33" i="24"/>
  <c r="GT33" i="24"/>
  <c r="GJ33" i="24"/>
  <c r="GI33" i="24"/>
  <c r="GH33" i="24"/>
  <c r="FX33" i="24"/>
  <c r="FW33" i="24"/>
  <c r="FV33" i="24"/>
  <c r="FI33" i="24"/>
  <c r="FM33" i="24" s="1"/>
  <c r="FL33" i="24"/>
  <c r="FK33" i="24"/>
  <c r="FJ33" i="24"/>
  <c r="EW33" i="24"/>
  <c r="ET33" i="24" s="1"/>
  <c r="EZ33" i="24"/>
  <c r="EY33" i="24"/>
  <c r="EX33" i="24"/>
  <c r="EK33" i="24"/>
  <c r="EH33" i="24" s="1"/>
  <c r="EN33" i="24"/>
  <c r="EM33" i="24"/>
  <c r="EL33" i="24"/>
  <c r="DM33" i="24"/>
  <c r="DQ33" i="24" s="1"/>
  <c r="DP33" i="24"/>
  <c r="DO33" i="24"/>
  <c r="DN33" i="24"/>
  <c r="KB56" i="24"/>
  <c r="KA56" i="24"/>
  <c r="JZ56" i="24"/>
  <c r="JP56" i="24"/>
  <c r="JO56" i="24"/>
  <c r="JN56" i="24"/>
  <c r="JD56" i="24"/>
  <c r="JC56" i="24"/>
  <c r="JB56" i="24"/>
  <c r="IS56" i="24"/>
  <c r="IR56" i="24"/>
  <c r="IQ56" i="24"/>
  <c r="IP56" i="24"/>
  <c r="IF56" i="24"/>
  <c r="IE56" i="24"/>
  <c r="ID56" i="24"/>
  <c r="HT56" i="24"/>
  <c r="HS56" i="24"/>
  <c r="HR56" i="24"/>
  <c r="HN56" i="24"/>
  <c r="HH56" i="24"/>
  <c r="HG56" i="24"/>
  <c r="HF56" i="24"/>
  <c r="GV56" i="24"/>
  <c r="GU56" i="24"/>
  <c r="GT56" i="24"/>
  <c r="GP56" i="24"/>
  <c r="GJ56" i="24"/>
  <c r="GI56" i="24"/>
  <c r="GH56" i="24"/>
  <c r="FX56" i="24"/>
  <c r="FW56" i="24"/>
  <c r="FV56" i="24"/>
  <c r="FI56" i="24"/>
  <c r="FG56" i="24" s="1"/>
  <c r="FL56" i="24"/>
  <c r="FK56" i="24"/>
  <c r="FJ56" i="24"/>
  <c r="EW56" i="24"/>
  <c r="ET56" i="24" s="1"/>
  <c r="EZ56" i="24"/>
  <c r="EY56" i="24"/>
  <c r="EX56" i="24"/>
  <c r="EK56" i="24"/>
  <c r="EN56" i="24"/>
  <c r="EM56" i="24"/>
  <c r="EL56" i="24"/>
  <c r="DM56" i="24"/>
  <c r="DK56" i="24" s="1"/>
  <c r="DP56" i="24"/>
  <c r="DO56" i="24"/>
  <c r="DN56" i="24"/>
  <c r="KB87" i="24"/>
  <c r="KA87" i="24"/>
  <c r="JZ87" i="24"/>
  <c r="JP87" i="24"/>
  <c r="JO87" i="24"/>
  <c r="JN87" i="24"/>
  <c r="JD87" i="24"/>
  <c r="JC87" i="24"/>
  <c r="JB87" i="24"/>
  <c r="IR87" i="24"/>
  <c r="IQ87" i="24"/>
  <c r="IP87" i="24"/>
  <c r="IF87" i="24"/>
  <c r="IE87" i="24"/>
  <c r="ID87" i="24"/>
  <c r="HT87" i="24"/>
  <c r="HS87" i="24"/>
  <c r="HR87" i="24"/>
  <c r="HH87" i="24"/>
  <c r="HG87" i="24"/>
  <c r="HF87" i="24"/>
  <c r="GW87" i="24"/>
  <c r="GV87" i="24"/>
  <c r="GU87" i="24"/>
  <c r="GT87" i="24"/>
  <c r="GP87" i="24"/>
  <c r="GO87" i="24"/>
  <c r="GJ87" i="24"/>
  <c r="GI87" i="24"/>
  <c r="GH87" i="24"/>
  <c r="FX87" i="24"/>
  <c r="FW87" i="24"/>
  <c r="FV87" i="24"/>
  <c r="FI87" i="24"/>
  <c r="FF87" i="24" s="1"/>
  <c r="FL87" i="24"/>
  <c r="FK87" i="24"/>
  <c r="FJ87" i="24"/>
  <c r="EW87" i="24"/>
  <c r="EU87" i="24" s="1"/>
  <c r="EZ87" i="24"/>
  <c r="EY87" i="24"/>
  <c r="EX87" i="24"/>
  <c r="EK87" i="24"/>
  <c r="EO87" i="24" s="1"/>
  <c r="EN87" i="24"/>
  <c r="EM87" i="24"/>
  <c r="EL87" i="24"/>
  <c r="DM87" i="24"/>
  <c r="DJ87" i="24" s="1"/>
  <c r="DP87" i="24"/>
  <c r="DO87" i="24"/>
  <c r="DN87" i="24"/>
  <c r="KB86" i="24"/>
  <c r="KA86" i="24"/>
  <c r="JZ86" i="24"/>
  <c r="JP86" i="24"/>
  <c r="JO86" i="24"/>
  <c r="JN86" i="24"/>
  <c r="JD86" i="24"/>
  <c r="JC86" i="24"/>
  <c r="JB86" i="24"/>
  <c r="IR86" i="24"/>
  <c r="IQ86" i="24"/>
  <c r="IP86" i="24"/>
  <c r="IF86" i="24"/>
  <c r="IE86" i="24"/>
  <c r="ID86" i="24"/>
  <c r="HT86" i="24"/>
  <c r="HS86" i="24"/>
  <c r="HR86" i="24"/>
  <c r="HH86" i="24"/>
  <c r="HG86" i="24"/>
  <c r="HF86" i="24"/>
  <c r="GW86" i="24"/>
  <c r="GV86" i="24"/>
  <c r="GU86" i="24"/>
  <c r="GT86" i="24"/>
  <c r="GP86" i="24"/>
  <c r="GO86" i="24"/>
  <c r="GJ86" i="24"/>
  <c r="GI86" i="24"/>
  <c r="GH86" i="24"/>
  <c r="FX86" i="24"/>
  <c r="FW86" i="24"/>
  <c r="FV86" i="24"/>
  <c r="FI86" i="24"/>
  <c r="FG86" i="24" s="1"/>
  <c r="FL86" i="24"/>
  <c r="FK86" i="24"/>
  <c r="FJ86" i="24"/>
  <c r="EW86" i="24"/>
  <c r="FA86" i="24" s="1"/>
  <c r="EZ86" i="24"/>
  <c r="EY86" i="24"/>
  <c r="EX86" i="24"/>
  <c r="EK86" i="24"/>
  <c r="EI86" i="24" s="1"/>
  <c r="EN86" i="24"/>
  <c r="EM86" i="24"/>
  <c r="EL86" i="24"/>
  <c r="DM86" i="24"/>
  <c r="DP86" i="24"/>
  <c r="DO86" i="24"/>
  <c r="DN86" i="24"/>
  <c r="KB85" i="24"/>
  <c r="KA85" i="24"/>
  <c r="JZ85" i="24"/>
  <c r="JP85" i="24"/>
  <c r="JO85" i="24"/>
  <c r="JN85" i="24"/>
  <c r="JD85" i="24"/>
  <c r="JC85" i="24"/>
  <c r="JB85" i="24"/>
  <c r="IR85" i="24"/>
  <c r="IQ85" i="24"/>
  <c r="IP85" i="24"/>
  <c r="IF85" i="24"/>
  <c r="IE85" i="24"/>
  <c r="ID85" i="24"/>
  <c r="HT85" i="24"/>
  <c r="HS85" i="24"/>
  <c r="HR85" i="24"/>
  <c r="HH85" i="24"/>
  <c r="HG85" i="24"/>
  <c r="HF85" i="24"/>
  <c r="GV85" i="24"/>
  <c r="GU85" i="24"/>
  <c r="GT85" i="24"/>
  <c r="GJ85" i="24"/>
  <c r="GI85" i="24"/>
  <c r="GH85" i="24"/>
  <c r="FY85" i="24"/>
  <c r="FX85" i="24"/>
  <c r="FW85" i="24"/>
  <c r="FV85" i="24"/>
  <c r="FR85" i="24"/>
  <c r="FQ85" i="24"/>
  <c r="FI85" i="24"/>
  <c r="FM85" i="24" s="1"/>
  <c r="FL85" i="24"/>
  <c r="FK85" i="24"/>
  <c r="FJ85" i="24"/>
  <c r="EW85" i="24"/>
  <c r="EU85" i="24" s="1"/>
  <c r="EZ85" i="24"/>
  <c r="EY85" i="24"/>
  <c r="EX85" i="24"/>
  <c r="EK85" i="24"/>
  <c r="EN85" i="24"/>
  <c r="EM85" i="24"/>
  <c r="EL85" i="24"/>
  <c r="DM85" i="24"/>
  <c r="DQ85" i="24" s="1"/>
  <c r="DP85" i="24"/>
  <c r="DO85" i="24"/>
  <c r="DN85" i="24"/>
  <c r="KC84" i="24"/>
  <c r="KB84" i="24"/>
  <c r="KA84" i="24"/>
  <c r="JZ84" i="24"/>
  <c r="JV84" i="24"/>
  <c r="JU84" i="24"/>
  <c r="JP84" i="24"/>
  <c r="JO84" i="24"/>
  <c r="JN84" i="24"/>
  <c r="JD84" i="24"/>
  <c r="JC84" i="24"/>
  <c r="JB84" i="24"/>
  <c r="IR84" i="24"/>
  <c r="IQ84" i="24"/>
  <c r="IP84" i="24"/>
  <c r="IF84" i="24"/>
  <c r="IE84" i="24"/>
  <c r="ID84" i="24"/>
  <c r="HT84" i="24"/>
  <c r="HS84" i="24"/>
  <c r="HR84" i="24"/>
  <c r="HH84" i="24"/>
  <c r="HG84" i="24"/>
  <c r="HF84" i="24"/>
  <c r="GV84" i="24"/>
  <c r="GU84" i="24"/>
  <c r="GT84" i="24"/>
  <c r="GJ84" i="24"/>
  <c r="GI84" i="24"/>
  <c r="GH84" i="24"/>
  <c r="FX84" i="24"/>
  <c r="FW84" i="24"/>
  <c r="FV84" i="24"/>
  <c r="FI84" i="24"/>
  <c r="FF84" i="24" s="1"/>
  <c r="FL84" i="24"/>
  <c r="FK84" i="24"/>
  <c r="FJ84" i="24"/>
  <c r="EW84" i="24"/>
  <c r="EZ84" i="24"/>
  <c r="EY84" i="24"/>
  <c r="EX84" i="24"/>
  <c r="EK84" i="24"/>
  <c r="EI84" i="24" s="1"/>
  <c r="EN84" i="24"/>
  <c r="EM84" i="24"/>
  <c r="EL84" i="24"/>
  <c r="DM84" i="24"/>
  <c r="DL84" i="24" s="1"/>
  <c r="DP84" i="24"/>
  <c r="DO84" i="24"/>
  <c r="DN84" i="24"/>
  <c r="KC30" i="24"/>
  <c r="KB30" i="24"/>
  <c r="KA30" i="24"/>
  <c r="JZ30" i="24"/>
  <c r="JV30" i="24"/>
  <c r="JU30" i="24"/>
  <c r="JP30" i="24"/>
  <c r="JO30" i="24"/>
  <c r="JN30" i="24"/>
  <c r="JE30" i="24"/>
  <c r="JD30" i="24"/>
  <c r="JC30" i="24"/>
  <c r="JB30" i="24"/>
  <c r="IR30" i="24"/>
  <c r="IQ30" i="24"/>
  <c r="IP30" i="24"/>
  <c r="IF30" i="24"/>
  <c r="IE30" i="24"/>
  <c r="ID30" i="24"/>
  <c r="HT30" i="24"/>
  <c r="HS30" i="24"/>
  <c r="HR30" i="24"/>
  <c r="HH30" i="24"/>
  <c r="HG30" i="24"/>
  <c r="HF30" i="24"/>
  <c r="GV30" i="24"/>
  <c r="GU30" i="24"/>
  <c r="GT30" i="24"/>
  <c r="GJ30" i="24"/>
  <c r="GI30" i="24"/>
  <c r="GH30" i="24"/>
  <c r="FX30" i="24"/>
  <c r="FW30" i="24"/>
  <c r="FV30" i="24"/>
  <c r="FI30" i="24"/>
  <c r="FL30" i="24"/>
  <c r="FK30" i="24"/>
  <c r="FJ30" i="24"/>
  <c r="EW30" i="24"/>
  <c r="EU30" i="24" s="1"/>
  <c r="EZ30" i="24"/>
  <c r="EY30" i="24"/>
  <c r="EX30" i="24"/>
  <c r="EK30" i="24"/>
  <c r="EO30" i="24" s="1"/>
  <c r="EN30" i="24"/>
  <c r="EM30" i="24"/>
  <c r="EL30" i="24"/>
  <c r="DM30" i="24"/>
  <c r="DJ30" i="24" s="1"/>
  <c r="DP30" i="24"/>
  <c r="DO30" i="24"/>
  <c r="DN30" i="24"/>
  <c r="KC79" i="24"/>
  <c r="KB79" i="24"/>
  <c r="KA79" i="24"/>
  <c r="JZ79" i="24"/>
  <c r="JV79" i="24"/>
  <c r="JU79" i="24"/>
  <c r="JP79" i="24"/>
  <c r="JO79" i="24"/>
  <c r="JN79" i="24"/>
  <c r="JE79" i="24"/>
  <c r="JD79" i="24"/>
  <c r="JC79" i="24"/>
  <c r="JB79" i="24"/>
  <c r="IX79" i="24"/>
  <c r="IW79" i="24"/>
  <c r="IR79" i="24"/>
  <c r="IQ79" i="24"/>
  <c r="IP79" i="24"/>
  <c r="IF79" i="24"/>
  <c r="IE79" i="24"/>
  <c r="ID79" i="24"/>
  <c r="HT79" i="24"/>
  <c r="HS79" i="24"/>
  <c r="HR79" i="24"/>
  <c r="HH79" i="24"/>
  <c r="HG79" i="24"/>
  <c r="HF79" i="24"/>
  <c r="GV79" i="24"/>
  <c r="GU79" i="24"/>
  <c r="GT79" i="24"/>
  <c r="GJ79" i="24"/>
  <c r="GI79" i="24"/>
  <c r="GH79" i="24"/>
  <c r="FX79" i="24"/>
  <c r="FW79" i="24"/>
  <c r="FV79" i="24"/>
  <c r="FI79" i="24"/>
  <c r="FG79" i="24" s="1"/>
  <c r="FL79" i="24"/>
  <c r="FK79" i="24"/>
  <c r="FJ79" i="24"/>
  <c r="EW79" i="24"/>
  <c r="FA79" i="24" s="1"/>
  <c r="EZ79" i="24"/>
  <c r="EY79" i="24"/>
  <c r="EX79" i="24"/>
  <c r="EK79" i="24"/>
  <c r="EI79" i="24" s="1"/>
  <c r="EN79" i="24"/>
  <c r="EM79" i="24"/>
  <c r="EL79" i="24"/>
  <c r="DM79" i="24"/>
  <c r="DK79" i="24" s="1"/>
  <c r="DP79" i="24"/>
  <c r="DO79" i="24"/>
  <c r="DN79" i="24"/>
  <c r="KB69" i="24"/>
  <c r="KA69" i="24"/>
  <c r="JZ69" i="24"/>
  <c r="JP69" i="24"/>
  <c r="JO69" i="24"/>
  <c r="JN69" i="24"/>
  <c r="JE69" i="24"/>
  <c r="JD69" i="24"/>
  <c r="JC69" i="24"/>
  <c r="JB69" i="24"/>
  <c r="IX69" i="24"/>
  <c r="IW69" i="24"/>
  <c r="IR69" i="24"/>
  <c r="IQ69" i="24"/>
  <c r="IP69" i="24"/>
  <c r="IF69" i="24"/>
  <c r="IE69" i="24"/>
  <c r="ID69" i="24"/>
  <c r="HY69" i="24"/>
  <c r="HT69" i="24"/>
  <c r="HS69" i="24"/>
  <c r="HR69" i="24"/>
  <c r="HH69" i="24"/>
  <c r="HG69" i="24"/>
  <c r="HF69" i="24"/>
  <c r="GV69" i="24"/>
  <c r="GU69" i="24"/>
  <c r="GT69" i="24"/>
  <c r="GJ69" i="24"/>
  <c r="GI69" i="24"/>
  <c r="GH69" i="24"/>
  <c r="FX69" i="24"/>
  <c r="FW69" i="24"/>
  <c r="FV69" i="24"/>
  <c r="FI69" i="24"/>
  <c r="FL69" i="24"/>
  <c r="FK69" i="24"/>
  <c r="FJ69" i="24"/>
  <c r="EW69" i="24"/>
  <c r="EU69" i="24" s="1"/>
  <c r="EZ69" i="24"/>
  <c r="EY69" i="24"/>
  <c r="EX69" i="24"/>
  <c r="EK69" i="24"/>
  <c r="EH69" i="24" s="1"/>
  <c r="EN69" i="24"/>
  <c r="EM69" i="24"/>
  <c r="EL69" i="24"/>
  <c r="DM69" i="24"/>
  <c r="DQ69" i="24" s="1"/>
  <c r="DP69" i="24"/>
  <c r="DO69" i="24"/>
  <c r="DN69" i="24"/>
  <c r="KB68" i="24"/>
  <c r="KA68" i="24"/>
  <c r="JZ68" i="24"/>
  <c r="JP68" i="24"/>
  <c r="JO68" i="24"/>
  <c r="JN68" i="24"/>
  <c r="JE68" i="24"/>
  <c r="JD68" i="24"/>
  <c r="JC68" i="24"/>
  <c r="JB68" i="24"/>
  <c r="IX68" i="24"/>
  <c r="IW68" i="24"/>
  <c r="IR68" i="24"/>
  <c r="IQ68" i="24"/>
  <c r="IP68" i="24"/>
  <c r="IG68" i="24"/>
  <c r="IF68" i="24"/>
  <c r="IE68" i="24"/>
  <c r="ID68" i="24"/>
  <c r="HZ68" i="24"/>
  <c r="HY68" i="24"/>
  <c r="HT68" i="24"/>
  <c r="HS68" i="24"/>
  <c r="HR68" i="24"/>
  <c r="HH68" i="24"/>
  <c r="HG68" i="24"/>
  <c r="HF68" i="24"/>
  <c r="GV68" i="24"/>
  <c r="GU68" i="24"/>
  <c r="GT68" i="24"/>
  <c r="GJ68" i="24"/>
  <c r="GI68" i="24"/>
  <c r="GH68" i="24"/>
  <c r="FX68" i="24"/>
  <c r="FW68" i="24"/>
  <c r="FV68" i="24"/>
  <c r="FI68" i="24"/>
  <c r="FG68" i="24" s="1"/>
  <c r="FL68" i="24"/>
  <c r="FK68" i="24"/>
  <c r="FJ68" i="24"/>
  <c r="EW68" i="24"/>
  <c r="ET68" i="24" s="1"/>
  <c r="EZ68" i="24"/>
  <c r="EY68" i="24"/>
  <c r="EX68" i="24"/>
  <c r="EK68" i="24"/>
  <c r="EI68" i="24" s="1"/>
  <c r="EN68" i="24"/>
  <c r="EM68" i="24"/>
  <c r="EL68" i="24"/>
  <c r="DM68" i="24"/>
  <c r="DL68" i="24" s="1"/>
  <c r="DP68" i="24"/>
  <c r="DO68" i="24"/>
  <c r="DN68" i="24"/>
  <c r="KB28" i="24"/>
  <c r="KA28" i="24"/>
  <c r="JZ28" i="24"/>
  <c r="JP28" i="24"/>
  <c r="JO28" i="24"/>
  <c r="JN28" i="24"/>
  <c r="JD28" i="24"/>
  <c r="JC28" i="24"/>
  <c r="JB28" i="24"/>
  <c r="IR28" i="24"/>
  <c r="IQ28" i="24"/>
  <c r="IP28" i="24"/>
  <c r="IF28" i="24"/>
  <c r="IE28" i="24"/>
  <c r="ID28" i="24"/>
  <c r="HZ28" i="24"/>
  <c r="HY28" i="24"/>
  <c r="HT28" i="24"/>
  <c r="HS28" i="24"/>
  <c r="HR28" i="24"/>
  <c r="HI28" i="24"/>
  <c r="HH28" i="24"/>
  <c r="HG28" i="24"/>
  <c r="HF28" i="24"/>
  <c r="GV28" i="24"/>
  <c r="GU28" i="24"/>
  <c r="GT28" i="24"/>
  <c r="GJ28" i="24"/>
  <c r="GI28" i="24"/>
  <c r="GH28" i="24"/>
  <c r="FX28" i="24"/>
  <c r="FW28" i="24"/>
  <c r="FV28" i="24"/>
  <c r="FI28" i="24"/>
  <c r="FF28" i="24" s="1"/>
  <c r="FL28" i="24"/>
  <c r="FK28" i="24"/>
  <c r="FJ28" i="24"/>
  <c r="EW28" i="24"/>
  <c r="EU28" i="24" s="1"/>
  <c r="EZ28" i="24"/>
  <c r="EY28" i="24"/>
  <c r="EX28" i="24"/>
  <c r="EK28" i="24"/>
  <c r="EO28" i="24" s="1"/>
  <c r="EN28" i="24"/>
  <c r="EM28" i="24"/>
  <c r="EL28" i="24"/>
  <c r="DM28" i="24"/>
  <c r="DJ28" i="24" s="1"/>
  <c r="DP28" i="24"/>
  <c r="DO28" i="24"/>
  <c r="DN28" i="24"/>
  <c r="KB27" i="24"/>
  <c r="KA27" i="24"/>
  <c r="JZ27" i="24"/>
  <c r="JP27" i="24"/>
  <c r="JO27" i="24"/>
  <c r="JN27" i="24"/>
  <c r="JD27" i="24"/>
  <c r="JC27" i="24"/>
  <c r="JB27" i="24"/>
  <c r="IR27" i="24"/>
  <c r="IQ27" i="24"/>
  <c r="IP27" i="24"/>
  <c r="IG27" i="24"/>
  <c r="IF27" i="24"/>
  <c r="IE27" i="24"/>
  <c r="ID27" i="24"/>
  <c r="HY27" i="24"/>
  <c r="HT27" i="24"/>
  <c r="HS27" i="24"/>
  <c r="HR27" i="24"/>
  <c r="HI27" i="24"/>
  <c r="HH27" i="24"/>
  <c r="HG27" i="24"/>
  <c r="HF27" i="24"/>
  <c r="HB27" i="24"/>
  <c r="HA27" i="24"/>
  <c r="GV27" i="24"/>
  <c r="GU27" i="24"/>
  <c r="GT27" i="24"/>
  <c r="GJ27" i="24"/>
  <c r="GI27" i="24"/>
  <c r="GH27" i="24"/>
  <c r="FX27" i="24"/>
  <c r="FW27" i="24"/>
  <c r="FV27" i="24"/>
  <c r="FI27" i="24"/>
  <c r="FL27" i="24"/>
  <c r="FK27" i="24"/>
  <c r="FJ27" i="24"/>
  <c r="EW27" i="24"/>
  <c r="EZ27" i="24"/>
  <c r="EY27" i="24"/>
  <c r="EX27" i="24"/>
  <c r="EK27" i="24"/>
  <c r="EI27" i="24" s="1"/>
  <c r="EN27" i="24"/>
  <c r="EM27" i="24"/>
  <c r="EL27" i="24"/>
  <c r="DM27" i="24"/>
  <c r="DK27" i="24" s="1"/>
  <c r="DP27" i="24"/>
  <c r="DO27" i="24"/>
  <c r="DN27" i="24"/>
  <c r="KB26" i="24"/>
  <c r="KA26" i="24"/>
  <c r="JZ26" i="24"/>
  <c r="JP26" i="24"/>
  <c r="JO26" i="24"/>
  <c r="JN26" i="24"/>
  <c r="JD26" i="24"/>
  <c r="JC26" i="24"/>
  <c r="JB26" i="24"/>
  <c r="IR26" i="24"/>
  <c r="IQ26" i="24"/>
  <c r="IP26" i="24"/>
  <c r="IF26" i="24"/>
  <c r="IE26" i="24"/>
  <c r="ID26" i="24"/>
  <c r="HT26" i="24"/>
  <c r="HS26" i="24"/>
  <c r="HR26" i="24"/>
  <c r="HH26" i="24"/>
  <c r="HG26" i="24"/>
  <c r="HF26" i="24"/>
  <c r="GV26" i="24"/>
  <c r="GU26" i="24"/>
  <c r="GT26" i="24"/>
  <c r="GK26" i="24"/>
  <c r="GJ26" i="24"/>
  <c r="GI26" i="24"/>
  <c r="GH26" i="24"/>
  <c r="GD26" i="24"/>
  <c r="GC26" i="24"/>
  <c r="FX26" i="24"/>
  <c r="FW26" i="24"/>
  <c r="FV26" i="24"/>
  <c r="FI26" i="24"/>
  <c r="FM26" i="24" s="1"/>
  <c r="FL26" i="24"/>
  <c r="FK26" i="24"/>
  <c r="FJ26" i="24"/>
  <c r="EW26" i="24"/>
  <c r="EU26" i="24" s="1"/>
  <c r="EZ26" i="24"/>
  <c r="EY26" i="24"/>
  <c r="EX26" i="24"/>
  <c r="EK26" i="24"/>
  <c r="EH26" i="24" s="1"/>
  <c r="EN26" i="24"/>
  <c r="EM26" i="24"/>
  <c r="EL26" i="24"/>
  <c r="DM26" i="24"/>
  <c r="DQ26" i="24" s="1"/>
  <c r="DP26" i="24"/>
  <c r="DO26" i="24"/>
  <c r="DN26" i="24"/>
  <c r="KB25" i="24"/>
  <c r="KA25" i="24"/>
  <c r="JZ25" i="24"/>
  <c r="JP25" i="24"/>
  <c r="JO25" i="24"/>
  <c r="JN25" i="24"/>
  <c r="JD25" i="24"/>
  <c r="JC25" i="24"/>
  <c r="JB25" i="24"/>
  <c r="IR25" i="24"/>
  <c r="IQ25" i="24"/>
  <c r="IP25" i="24"/>
  <c r="IF25" i="24"/>
  <c r="IE25" i="24"/>
  <c r="ID25" i="24"/>
  <c r="HT25" i="24"/>
  <c r="HS25" i="24"/>
  <c r="HR25" i="24"/>
  <c r="HH25" i="24"/>
  <c r="HG25" i="24"/>
  <c r="HF25" i="24"/>
  <c r="GV25" i="24"/>
  <c r="GU25" i="24"/>
  <c r="GT25" i="24"/>
  <c r="GK25" i="24"/>
  <c r="GJ25" i="24"/>
  <c r="GI25" i="24"/>
  <c r="GH25" i="24"/>
  <c r="GD25" i="24"/>
  <c r="GC25" i="24"/>
  <c r="FX25" i="24"/>
  <c r="FW25" i="24"/>
  <c r="FV25" i="24"/>
  <c r="FI25" i="24"/>
  <c r="FE25" i="24" s="1"/>
  <c r="FL25" i="24"/>
  <c r="FK25" i="24"/>
  <c r="FJ25" i="24"/>
  <c r="EW25" i="24"/>
  <c r="ET25" i="24" s="1"/>
  <c r="EZ25" i="24"/>
  <c r="EY25" i="24"/>
  <c r="EX25" i="24"/>
  <c r="EK25" i="24"/>
  <c r="EI25" i="24" s="1"/>
  <c r="EN25" i="24"/>
  <c r="EM25" i="24"/>
  <c r="EL25" i="24"/>
  <c r="DM25" i="24"/>
  <c r="DQ25" i="24" s="1"/>
  <c r="DP25" i="24"/>
  <c r="DO25" i="24"/>
  <c r="DN25" i="24"/>
  <c r="KB24" i="24"/>
  <c r="KA24" i="24"/>
  <c r="JZ24" i="24"/>
  <c r="JP24" i="24"/>
  <c r="JO24" i="24"/>
  <c r="JN24" i="24"/>
  <c r="JD24" i="24"/>
  <c r="JC24" i="24"/>
  <c r="JB24" i="24"/>
  <c r="IR24" i="24"/>
  <c r="IQ24" i="24"/>
  <c r="IP24" i="24"/>
  <c r="IF24" i="24"/>
  <c r="IE24" i="24"/>
  <c r="ID24" i="24"/>
  <c r="HT24" i="24"/>
  <c r="HS24" i="24"/>
  <c r="HR24" i="24"/>
  <c r="HH24" i="24"/>
  <c r="HG24" i="24"/>
  <c r="HF24" i="24"/>
  <c r="HB24" i="24"/>
  <c r="HA24" i="24"/>
  <c r="GV24" i="24"/>
  <c r="GU24" i="24"/>
  <c r="GT24" i="24"/>
  <c r="GJ24" i="24"/>
  <c r="GI24" i="24"/>
  <c r="GH24" i="24"/>
  <c r="FX24" i="24"/>
  <c r="FW24" i="24"/>
  <c r="FV24" i="24"/>
  <c r="FI24" i="24"/>
  <c r="FL24" i="24"/>
  <c r="FK24" i="24"/>
  <c r="FJ24" i="24"/>
  <c r="EW24" i="24"/>
  <c r="EU24" i="24" s="1"/>
  <c r="EZ24" i="24"/>
  <c r="EY24" i="24"/>
  <c r="EX24" i="24"/>
  <c r="EK24" i="24"/>
  <c r="EO24" i="24" s="1"/>
  <c r="EN24" i="24"/>
  <c r="EM24" i="24"/>
  <c r="EL24" i="24"/>
  <c r="DM24" i="24"/>
  <c r="DJ24" i="24" s="1"/>
  <c r="DP24" i="24"/>
  <c r="DO24" i="24"/>
  <c r="DN24" i="24"/>
  <c r="KB22" i="24"/>
  <c r="KA22" i="24"/>
  <c r="JZ22" i="24"/>
  <c r="JP22" i="24"/>
  <c r="JO22" i="24"/>
  <c r="JN22" i="24"/>
  <c r="JI22" i="24"/>
  <c r="JD22" i="24"/>
  <c r="JC22" i="24"/>
  <c r="JB22" i="24"/>
  <c r="IR22" i="24"/>
  <c r="IQ22" i="24"/>
  <c r="IP22" i="24"/>
  <c r="IF22" i="24"/>
  <c r="IE22" i="24"/>
  <c r="ID22" i="24"/>
  <c r="HT22" i="24"/>
  <c r="HS22" i="24"/>
  <c r="HR22" i="24"/>
  <c r="HH22" i="24"/>
  <c r="HG22" i="24"/>
  <c r="HF22" i="24"/>
  <c r="GV22" i="24"/>
  <c r="GU22" i="24"/>
  <c r="GT22" i="24"/>
  <c r="GJ22" i="24"/>
  <c r="GI22" i="24"/>
  <c r="GH22" i="24"/>
  <c r="GC22" i="24"/>
  <c r="FX22" i="24"/>
  <c r="FW22" i="24"/>
  <c r="FV22" i="24"/>
  <c r="FI22" i="24"/>
  <c r="FG22" i="24" s="1"/>
  <c r="FL22" i="24"/>
  <c r="FK22" i="24"/>
  <c r="FJ22" i="24"/>
  <c r="EW22" i="24"/>
  <c r="FA22" i="24" s="1"/>
  <c r="EZ22" i="24"/>
  <c r="EY22" i="24"/>
  <c r="EX22" i="24"/>
  <c r="EK22" i="24"/>
  <c r="EI22" i="24" s="1"/>
  <c r="EN22" i="24"/>
  <c r="EM22" i="24"/>
  <c r="EL22" i="24"/>
  <c r="DM22" i="24"/>
  <c r="DK22" i="24" s="1"/>
  <c r="DP22" i="24"/>
  <c r="DO22" i="24"/>
  <c r="DN22" i="24"/>
  <c r="KB21" i="24"/>
  <c r="KA21" i="24"/>
  <c r="JZ21" i="24"/>
  <c r="JP21" i="24"/>
  <c r="JO21" i="24"/>
  <c r="JN21" i="24"/>
  <c r="JI21" i="24"/>
  <c r="JD21" i="24"/>
  <c r="JC21" i="24"/>
  <c r="JB21" i="24"/>
  <c r="IR21" i="24"/>
  <c r="IQ21" i="24"/>
  <c r="IP21" i="24"/>
  <c r="IF21" i="24"/>
  <c r="IE21" i="24"/>
  <c r="ID21" i="24"/>
  <c r="HT21" i="24"/>
  <c r="HS21" i="24"/>
  <c r="HR21" i="24"/>
  <c r="HH21" i="24"/>
  <c r="HG21" i="24"/>
  <c r="HF21" i="24"/>
  <c r="GV21" i="24"/>
  <c r="GU21" i="24"/>
  <c r="GT21" i="24"/>
  <c r="GJ21" i="24"/>
  <c r="GI21" i="24"/>
  <c r="GH21" i="24"/>
  <c r="FX21" i="24"/>
  <c r="FW21" i="24"/>
  <c r="FV21" i="24"/>
  <c r="FI21" i="24"/>
  <c r="FM21" i="24" s="1"/>
  <c r="FL21" i="24"/>
  <c r="FK21" i="24"/>
  <c r="FJ21" i="24"/>
  <c r="EW21" i="24"/>
  <c r="ET21" i="24" s="1"/>
  <c r="EZ21" i="24"/>
  <c r="EY21" i="24"/>
  <c r="EX21" i="24"/>
  <c r="EK21" i="24"/>
  <c r="EH21" i="24" s="1"/>
  <c r="EN21" i="24"/>
  <c r="EM21" i="24"/>
  <c r="EL21" i="24"/>
  <c r="DM21" i="24"/>
  <c r="DQ21" i="24" s="1"/>
  <c r="DP21" i="24"/>
  <c r="DO21" i="24"/>
  <c r="DN21" i="24"/>
  <c r="KB65" i="24"/>
  <c r="KA65" i="24"/>
  <c r="JZ65" i="24"/>
  <c r="JQ65" i="24"/>
  <c r="JP65" i="24"/>
  <c r="JO65" i="24"/>
  <c r="JN65" i="24"/>
  <c r="JJ65" i="24"/>
  <c r="JI65" i="24"/>
  <c r="JD65" i="24"/>
  <c r="JC65" i="24"/>
  <c r="JB65" i="24"/>
  <c r="IR65" i="24"/>
  <c r="IQ65" i="24"/>
  <c r="IP65" i="24"/>
  <c r="IF65" i="24"/>
  <c r="IE65" i="24"/>
  <c r="ID65" i="24"/>
  <c r="HT65" i="24"/>
  <c r="HS65" i="24"/>
  <c r="HR65" i="24"/>
  <c r="HH65" i="24"/>
  <c r="HG65" i="24"/>
  <c r="HF65" i="24"/>
  <c r="GV65" i="24"/>
  <c r="GU65" i="24"/>
  <c r="GT65" i="24"/>
  <c r="GJ65" i="24"/>
  <c r="GI65" i="24"/>
  <c r="GH65" i="24"/>
  <c r="FX65" i="24"/>
  <c r="FW65" i="24"/>
  <c r="FV65" i="24"/>
  <c r="FI65" i="24"/>
  <c r="FF65" i="24" s="1"/>
  <c r="FL65" i="24"/>
  <c r="FK65" i="24"/>
  <c r="FJ65" i="24"/>
  <c r="EW65" i="24"/>
  <c r="ET65" i="24" s="1"/>
  <c r="EZ65" i="24"/>
  <c r="EY65" i="24"/>
  <c r="EX65" i="24"/>
  <c r="EK65" i="24"/>
  <c r="EI65" i="24" s="1"/>
  <c r="EN65" i="24"/>
  <c r="EM65" i="24"/>
  <c r="EL65" i="24"/>
  <c r="DM65" i="24"/>
  <c r="DL65" i="24" s="1"/>
  <c r="DP65" i="24"/>
  <c r="DO65" i="24"/>
  <c r="DN65" i="24"/>
  <c r="KB64" i="24"/>
  <c r="KA64" i="24"/>
  <c r="JZ64" i="24"/>
  <c r="JP64" i="24"/>
  <c r="JO64" i="24"/>
  <c r="JN64" i="24"/>
  <c r="JD64" i="24"/>
  <c r="JC64" i="24"/>
  <c r="JB64" i="24"/>
  <c r="IS64" i="24"/>
  <c r="IR64" i="24"/>
  <c r="IQ64" i="24"/>
  <c r="IP64" i="24"/>
  <c r="IL64" i="24"/>
  <c r="IK64" i="24"/>
  <c r="IF64" i="24"/>
  <c r="IE64" i="24"/>
  <c r="ID64" i="24"/>
  <c r="HT64" i="24"/>
  <c r="HS64" i="24"/>
  <c r="HR64" i="24"/>
  <c r="HH64" i="24"/>
  <c r="HG64" i="24"/>
  <c r="HF64" i="24"/>
  <c r="GV64" i="24"/>
  <c r="GU64" i="24"/>
  <c r="GT64" i="24"/>
  <c r="GJ64" i="24"/>
  <c r="GI64" i="24"/>
  <c r="GH64" i="24"/>
  <c r="FX64" i="24"/>
  <c r="FW64" i="24"/>
  <c r="FV64" i="24"/>
  <c r="FI64" i="24"/>
  <c r="FF64" i="24" s="1"/>
  <c r="FL64" i="24"/>
  <c r="FK64" i="24"/>
  <c r="FJ64" i="24"/>
  <c r="EW64" i="24"/>
  <c r="EU64" i="24" s="1"/>
  <c r="EZ64" i="24"/>
  <c r="EY64" i="24"/>
  <c r="EX64" i="24"/>
  <c r="EK64" i="24"/>
  <c r="EO64" i="24" s="1"/>
  <c r="EN64" i="24"/>
  <c r="EM64" i="24"/>
  <c r="EL64" i="24"/>
  <c r="DM64" i="24"/>
  <c r="DJ64" i="24" s="1"/>
  <c r="DP64" i="24"/>
  <c r="DO64" i="24"/>
  <c r="DN64" i="24"/>
  <c r="KB63" i="24"/>
  <c r="KA63" i="24"/>
  <c r="JZ63" i="24"/>
  <c r="JQ63" i="24"/>
  <c r="JP63" i="24"/>
  <c r="JO63" i="24"/>
  <c r="JN63" i="24"/>
  <c r="JD63" i="24"/>
  <c r="JC63" i="24"/>
  <c r="JB63" i="24"/>
  <c r="IS63" i="24"/>
  <c r="IR63" i="24"/>
  <c r="IQ63" i="24"/>
  <c r="IP63" i="24"/>
  <c r="IK63" i="24"/>
  <c r="IF63" i="24"/>
  <c r="IE63" i="24"/>
  <c r="ID63" i="24"/>
  <c r="HT63" i="24"/>
  <c r="HS63" i="24"/>
  <c r="HR63" i="24"/>
  <c r="HM63" i="24"/>
  <c r="HH63" i="24"/>
  <c r="HG63" i="24"/>
  <c r="HF63" i="24"/>
  <c r="GV63" i="24"/>
  <c r="GU63" i="24"/>
  <c r="GT63" i="24"/>
  <c r="GJ63" i="24"/>
  <c r="GI63" i="24"/>
  <c r="GH63" i="24"/>
  <c r="FX63" i="24"/>
  <c r="FW63" i="24"/>
  <c r="FV63" i="24"/>
  <c r="FI63" i="24"/>
  <c r="FG63" i="24" s="1"/>
  <c r="FL63" i="24"/>
  <c r="FK63" i="24"/>
  <c r="FJ63" i="24"/>
  <c r="EW63" i="24"/>
  <c r="FA63" i="24" s="1"/>
  <c r="EZ63" i="24"/>
  <c r="EY63" i="24"/>
  <c r="EX63" i="24"/>
  <c r="EK63" i="24"/>
  <c r="EH63" i="24" s="1"/>
  <c r="EN63" i="24"/>
  <c r="EM63" i="24"/>
  <c r="EL63" i="24"/>
  <c r="DM63" i="24"/>
  <c r="DK63" i="24" s="1"/>
  <c r="DP63" i="24"/>
  <c r="DO63" i="24"/>
  <c r="DN63" i="24"/>
  <c r="KB60" i="24"/>
  <c r="KA60" i="24"/>
  <c r="JZ60" i="24"/>
  <c r="JP60" i="24"/>
  <c r="JO60" i="24"/>
  <c r="JN60" i="24"/>
  <c r="JJ60" i="24"/>
  <c r="JD60" i="24"/>
  <c r="JC60" i="24"/>
  <c r="JB60" i="24"/>
  <c r="IS60" i="24"/>
  <c r="IR60" i="24"/>
  <c r="IQ60" i="24"/>
  <c r="IP60" i="24"/>
  <c r="IL60" i="24"/>
  <c r="IK60" i="24"/>
  <c r="IF60" i="24"/>
  <c r="IE60" i="24"/>
  <c r="ID60" i="24"/>
  <c r="HU60" i="24"/>
  <c r="HT60" i="24"/>
  <c r="HS60" i="24"/>
  <c r="HR60" i="24"/>
  <c r="HN60" i="24"/>
  <c r="HM60" i="24"/>
  <c r="HH60" i="24"/>
  <c r="HG60" i="24"/>
  <c r="HF60" i="24"/>
  <c r="GV60" i="24"/>
  <c r="GU60" i="24"/>
  <c r="GT60" i="24"/>
  <c r="GJ60" i="24"/>
  <c r="GI60" i="24"/>
  <c r="GH60" i="24"/>
  <c r="FX60" i="24"/>
  <c r="FW60" i="24"/>
  <c r="FV60" i="24"/>
  <c r="FI60" i="24"/>
  <c r="FM60" i="24" s="1"/>
  <c r="FL60" i="24"/>
  <c r="FK60" i="24"/>
  <c r="FJ60" i="24"/>
  <c r="EW60" i="24"/>
  <c r="EV60" i="24" s="1"/>
  <c r="EZ60" i="24"/>
  <c r="EY60" i="24"/>
  <c r="EX60" i="24"/>
  <c r="EK60" i="24"/>
  <c r="EH60" i="24" s="1"/>
  <c r="EN60" i="24"/>
  <c r="EM60" i="24"/>
  <c r="EL60" i="24"/>
  <c r="DM60" i="24"/>
  <c r="DP60" i="24"/>
  <c r="DO60" i="24"/>
  <c r="DN60" i="24"/>
  <c r="KB59" i="24"/>
  <c r="KA59" i="24"/>
  <c r="JZ59" i="24"/>
  <c r="JP59" i="24"/>
  <c r="JO59" i="24"/>
  <c r="JN59" i="24"/>
  <c r="JD59" i="24"/>
  <c r="JC59" i="24"/>
  <c r="JB59" i="24"/>
  <c r="IR59" i="24"/>
  <c r="IQ59" i="24"/>
  <c r="IP59" i="24"/>
  <c r="IL59" i="24"/>
  <c r="IF59" i="24"/>
  <c r="IE59" i="24"/>
  <c r="ID59" i="24"/>
  <c r="HU59" i="24"/>
  <c r="HT59" i="24"/>
  <c r="HS59" i="24"/>
  <c r="HR59" i="24"/>
  <c r="HN59" i="24"/>
  <c r="HM59" i="24"/>
  <c r="HH59" i="24"/>
  <c r="HG59" i="24"/>
  <c r="HF59" i="24"/>
  <c r="GW59" i="24"/>
  <c r="GV59" i="24"/>
  <c r="GU59" i="24"/>
  <c r="GT59" i="24"/>
  <c r="GP59" i="24"/>
  <c r="GO59" i="24"/>
  <c r="GJ59" i="24"/>
  <c r="GI59" i="24"/>
  <c r="GH59" i="24"/>
  <c r="FX59" i="24"/>
  <c r="FW59" i="24"/>
  <c r="FV59" i="24"/>
  <c r="FI59" i="24"/>
  <c r="FG59" i="24" s="1"/>
  <c r="FL59" i="24"/>
  <c r="FK59" i="24"/>
  <c r="FJ59" i="24"/>
  <c r="EW59" i="24"/>
  <c r="ET59" i="24" s="1"/>
  <c r="EZ59" i="24"/>
  <c r="EY59" i="24"/>
  <c r="EX59" i="24"/>
  <c r="EK59" i="24"/>
  <c r="EI59" i="24" s="1"/>
  <c r="EN59" i="24"/>
  <c r="EM59" i="24"/>
  <c r="EL59" i="24"/>
  <c r="KB58" i="24"/>
  <c r="KA58" i="24"/>
  <c r="JZ58" i="24"/>
  <c r="JP58" i="24"/>
  <c r="JO58" i="24"/>
  <c r="JN58" i="24"/>
  <c r="JD58" i="24"/>
  <c r="JC58" i="24"/>
  <c r="JB58" i="24"/>
  <c r="IR58" i="24"/>
  <c r="IQ58" i="24"/>
  <c r="IP58" i="24"/>
  <c r="IF58" i="24"/>
  <c r="IE58" i="24"/>
  <c r="ID58" i="24"/>
  <c r="HU58" i="24"/>
  <c r="HT58" i="24"/>
  <c r="HS58" i="24"/>
  <c r="HR58" i="24"/>
  <c r="HN58" i="24"/>
  <c r="HM58" i="24"/>
  <c r="HH58" i="24"/>
  <c r="HG58" i="24"/>
  <c r="HF58" i="24"/>
  <c r="GV58" i="24"/>
  <c r="GU58" i="24"/>
  <c r="GT58" i="24"/>
  <c r="GJ58" i="24"/>
  <c r="GI58" i="24"/>
  <c r="GH58" i="24"/>
  <c r="FX58" i="24"/>
  <c r="FW58" i="24"/>
  <c r="FV58" i="24"/>
  <c r="FI58" i="24"/>
  <c r="FF58" i="24" s="1"/>
  <c r="FL58" i="24"/>
  <c r="FK58" i="24"/>
  <c r="FJ58" i="24"/>
  <c r="EW58" i="24"/>
  <c r="EU58" i="24" s="1"/>
  <c r="EZ58" i="24"/>
  <c r="EY58" i="24"/>
  <c r="EX58" i="24"/>
  <c r="EK58" i="24"/>
  <c r="EO58" i="24" s="1"/>
  <c r="EN58" i="24"/>
  <c r="EM58" i="24"/>
  <c r="EL58" i="24"/>
  <c r="DM58" i="24"/>
  <c r="DJ58" i="24" s="1"/>
  <c r="DP58" i="24"/>
  <c r="DO58" i="24"/>
  <c r="DN58" i="24"/>
  <c r="KB57" i="24"/>
  <c r="KA57" i="24"/>
  <c r="JZ57" i="24"/>
  <c r="JP57" i="24"/>
  <c r="JO57" i="24"/>
  <c r="JN57" i="24"/>
  <c r="JD57" i="24"/>
  <c r="JC57" i="24"/>
  <c r="JB57" i="24"/>
  <c r="IR57" i="24"/>
  <c r="IQ57" i="24"/>
  <c r="IP57" i="24"/>
  <c r="IF57" i="24"/>
  <c r="IE57" i="24"/>
  <c r="ID57" i="24"/>
  <c r="HT57" i="24"/>
  <c r="HS57" i="24"/>
  <c r="HR57" i="24"/>
  <c r="HH57" i="24"/>
  <c r="HG57" i="24"/>
  <c r="HF57" i="24"/>
  <c r="GW57" i="24"/>
  <c r="GV57" i="24"/>
  <c r="GU57" i="24"/>
  <c r="GT57" i="24"/>
  <c r="GP57" i="24"/>
  <c r="GO57" i="24"/>
  <c r="GJ57" i="24"/>
  <c r="GI57" i="24"/>
  <c r="GH57" i="24"/>
  <c r="FY57" i="24"/>
  <c r="FX57" i="24"/>
  <c r="FW57" i="24"/>
  <c r="FV57" i="24"/>
  <c r="FR57" i="24"/>
  <c r="FQ57" i="24"/>
  <c r="FI57" i="24"/>
  <c r="FG57" i="24" s="1"/>
  <c r="FL57" i="24"/>
  <c r="FK57" i="24"/>
  <c r="FJ57" i="24"/>
  <c r="EW57" i="24"/>
  <c r="FA57" i="24" s="1"/>
  <c r="EZ57" i="24"/>
  <c r="EY57" i="24"/>
  <c r="EX57" i="24"/>
  <c r="EK57" i="24"/>
  <c r="EG57" i="24" s="1"/>
  <c r="EN57" i="24"/>
  <c r="EM57" i="24"/>
  <c r="EL57" i="24"/>
  <c r="DM57" i="24"/>
  <c r="DK57" i="24" s="1"/>
  <c r="DP57" i="24"/>
  <c r="DO57" i="24"/>
  <c r="DN57" i="24"/>
  <c r="KB55" i="24"/>
  <c r="KA55" i="24"/>
  <c r="JZ55" i="24"/>
  <c r="JU55" i="24"/>
  <c r="JP55" i="24"/>
  <c r="JO55" i="24"/>
  <c r="JN55" i="24"/>
  <c r="JD55" i="24"/>
  <c r="JC55" i="24"/>
  <c r="JB55" i="24"/>
  <c r="IR55" i="24"/>
  <c r="IQ55" i="24"/>
  <c r="IP55" i="24"/>
  <c r="IF55" i="24"/>
  <c r="IE55" i="24"/>
  <c r="ID55" i="24"/>
  <c r="HT55" i="24"/>
  <c r="HS55" i="24"/>
  <c r="HR55" i="24"/>
  <c r="HH55" i="24"/>
  <c r="HG55" i="24"/>
  <c r="HF55" i="24"/>
  <c r="GW55" i="24"/>
  <c r="GV55" i="24"/>
  <c r="GU55" i="24"/>
  <c r="GT55" i="24"/>
  <c r="GP55" i="24"/>
  <c r="GO55" i="24"/>
  <c r="GJ55" i="24"/>
  <c r="GI55" i="24"/>
  <c r="GH55" i="24"/>
  <c r="FX55" i="24"/>
  <c r="FW55" i="24"/>
  <c r="FV55" i="24"/>
  <c r="FR55" i="24"/>
  <c r="FI55" i="24"/>
  <c r="FM55" i="24" s="1"/>
  <c r="FL55" i="24"/>
  <c r="FK55" i="24"/>
  <c r="FJ55" i="24"/>
  <c r="EW55" i="24"/>
  <c r="EZ55" i="24"/>
  <c r="EY55" i="24"/>
  <c r="EX55" i="24"/>
  <c r="EK55" i="24"/>
  <c r="EH55" i="24" s="1"/>
  <c r="EN55" i="24"/>
  <c r="EM55" i="24"/>
  <c r="EL55" i="24"/>
  <c r="DM55" i="24"/>
  <c r="DQ55" i="24" s="1"/>
  <c r="DP55" i="24"/>
  <c r="DO55" i="24"/>
  <c r="DN55" i="24"/>
  <c r="KB54" i="24"/>
  <c r="KA54" i="24"/>
  <c r="JZ54" i="24"/>
  <c r="JV54" i="24"/>
  <c r="JP54" i="24"/>
  <c r="JO54" i="24"/>
  <c r="JN54" i="24"/>
  <c r="JD54" i="24"/>
  <c r="JC54" i="24"/>
  <c r="JB54" i="24"/>
  <c r="IR54" i="24"/>
  <c r="IQ54" i="24"/>
  <c r="IP54" i="24"/>
  <c r="IF54" i="24"/>
  <c r="IE54" i="24"/>
  <c r="ID54" i="24"/>
  <c r="HT54" i="24"/>
  <c r="HS54" i="24"/>
  <c r="HR54" i="24"/>
  <c r="HH54" i="24"/>
  <c r="HG54" i="24"/>
  <c r="HF54" i="24"/>
  <c r="GV54" i="24"/>
  <c r="GU54" i="24"/>
  <c r="GT54" i="24"/>
  <c r="GJ54" i="24"/>
  <c r="GI54" i="24"/>
  <c r="GH54" i="24"/>
  <c r="FX54" i="24"/>
  <c r="FW54" i="24"/>
  <c r="FV54" i="24"/>
  <c r="FI54" i="24"/>
  <c r="FH54" i="24" s="1"/>
  <c r="FL54" i="24"/>
  <c r="FK54" i="24"/>
  <c r="FJ54" i="24"/>
  <c r="EW54" i="24"/>
  <c r="EZ54" i="24"/>
  <c r="EY54" i="24"/>
  <c r="EX54" i="24"/>
  <c r="EK54" i="24"/>
  <c r="EI54" i="24" s="1"/>
  <c r="EN54" i="24"/>
  <c r="EM54" i="24"/>
  <c r="EL54" i="24"/>
  <c r="DM54" i="24"/>
  <c r="DK54" i="24" s="1"/>
  <c r="DP54" i="24"/>
  <c r="DO54" i="24"/>
  <c r="DN54" i="24"/>
  <c r="KB53" i="24"/>
  <c r="KA53" i="24"/>
  <c r="JZ53" i="24"/>
  <c r="JP53" i="24"/>
  <c r="JO53" i="24"/>
  <c r="JN53" i="24"/>
  <c r="JD53" i="24"/>
  <c r="JC53" i="24"/>
  <c r="JB53" i="24"/>
  <c r="IX53" i="24"/>
  <c r="IR53" i="24"/>
  <c r="IQ53" i="24"/>
  <c r="IP53" i="24"/>
  <c r="IF53" i="24"/>
  <c r="IE53" i="24"/>
  <c r="ID53" i="24"/>
  <c r="HT53" i="24"/>
  <c r="HS53" i="24"/>
  <c r="HR53" i="24"/>
  <c r="HH53" i="24"/>
  <c r="HG53" i="24"/>
  <c r="HF53" i="24"/>
  <c r="GV53" i="24"/>
  <c r="GU53" i="24"/>
  <c r="GT53" i="24"/>
  <c r="GP53" i="24"/>
  <c r="GJ53" i="24"/>
  <c r="GI53" i="24"/>
  <c r="GH53" i="24"/>
  <c r="FX53" i="24"/>
  <c r="FW53" i="24"/>
  <c r="FV53" i="24"/>
  <c r="FI53" i="24"/>
  <c r="FF53" i="24" s="1"/>
  <c r="FL53" i="24"/>
  <c r="FK53" i="24"/>
  <c r="FJ53" i="24"/>
  <c r="EW53" i="24"/>
  <c r="EU53" i="24" s="1"/>
  <c r="EZ53" i="24"/>
  <c r="EY53" i="24"/>
  <c r="EX53" i="24"/>
  <c r="EK53" i="24"/>
  <c r="EO53" i="24" s="1"/>
  <c r="EN53" i="24"/>
  <c r="EM53" i="24"/>
  <c r="EL53" i="24"/>
  <c r="DM53" i="24"/>
  <c r="DJ53" i="24" s="1"/>
  <c r="DP53" i="24"/>
  <c r="DO53" i="24"/>
  <c r="DN53" i="24"/>
  <c r="KC29" i="24"/>
  <c r="KB29" i="24"/>
  <c r="KA29" i="24"/>
  <c r="JZ29" i="24"/>
  <c r="JV29" i="24"/>
  <c r="JU29" i="24"/>
  <c r="JP29" i="24"/>
  <c r="JO29" i="24"/>
  <c r="JN29" i="24"/>
  <c r="JD29" i="24"/>
  <c r="JC29" i="24"/>
  <c r="JB29" i="24"/>
  <c r="IX29" i="24"/>
  <c r="IR29" i="24"/>
  <c r="IQ29" i="24"/>
  <c r="IP29" i="24"/>
  <c r="IF29" i="24"/>
  <c r="IE29" i="24"/>
  <c r="ID29" i="24"/>
  <c r="HT29" i="24"/>
  <c r="HS29" i="24"/>
  <c r="HR29" i="24"/>
  <c r="HH29" i="24"/>
  <c r="HG29" i="24"/>
  <c r="HF29" i="24"/>
  <c r="GV29" i="24"/>
  <c r="GU29" i="24"/>
  <c r="GT29" i="24"/>
  <c r="GJ29" i="24"/>
  <c r="GI29" i="24"/>
  <c r="GH29" i="24"/>
  <c r="FY29" i="24"/>
  <c r="FX29" i="24"/>
  <c r="FW29" i="24"/>
  <c r="FV29" i="24"/>
  <c r="FI29" i="24"/>
  <c r="FM29" i="24" s="1"/>
  <c r="FL29" i="24"/>
  <c r="FK29" i="24"/>
  <c r="FJ29" i="24"/>
  <c r="EW29" i="24"/>
  <c r="EZ29" i="24"/>
  <c r="EY29" i="24"/>
  <c r="EX29" i="24"/>
  <c r="EK29" i="24"/>
  <c r="EH29" i="24" s="1"/>
  <c r="EN29" i="24"/>
  <c r="EM29" i="24"/>
  <c r="EL29" i="24"/>
  <c r="DM29" i="24"/>
  <c r="DK29" i="24" s="1"/>
  <c r="DP29" i="24"/>
  <c r="DO29" i="24"/>
  <c r="DN29" i="24"/>
  <c r="KC20" i="24"/>
  <c r="KB20" i="24"/>
  <c r="KA20" i="24"/>
  <c r="JZ20" i="24"/>
  <c r="JV20" i="24"/>
  <c r="JU20" i="24"/>
  <c r="JP20" i="24"/>
  <c r="JO20" i="24"/>
  <c r="JN20" i="24"/>
  <c r="JD20" i="24"/>
  <c r="JC20" i="24"/>
  <c r="JB20" i="24"/>
  <c r="IR20" i="24"/>
  <c r="IQ20" i="24"/>
  <c r="IP20" i="24"/>
  <c r="IF20" i="24"/>
  <c r="IE20" i="24"/>
  <c r="ID20" i="24"/>
  <c r="HZ20" i="24"/>
  <c r="HT20" i="24"/>
  <c r="HS20" i="24"/>
  <c r="HR20" i="24"/>
  <c r="HH20" i="24"/>
  <c r="HG20" i="24"/>
  <c r="HF20" i="24"/>
  <c r="GV20" i="24"/>
  <c r="GU20" i="24"/>
  <c r="GT20" i="24"/>
  <c r="GJ20" i="24"/>
  <c r="GI20" i="24"/>
  <c r="GH20" i="24"/>
  <c r="FY20" i="24"/>
  <c r="FX20" i="24"/>
  <c r="FW20" i="24"/>
  <c r="FV20" i="24"/>
  <c r="FI20" i="24"/>
  <c r="FM20" i="24" s="1"/>
  <c r="FL20" i="24"/>
  <c r="FK20" i="24"/>
  <c r="FJ20" i="24"/>
  <c r="EW20" i="24"/>
  <c r="ET20" i="24" s="1"/>
  <c r="EZ20" i="24"/>
  <c r="EY20" i="24"/>
  <c r="EX20" i="24"/>
  <c r="EK20" i="24"/>
  <c r="EH20" i="24" s="1"/>
  <c r="EN20" i="24"/>
  <c r="EM20" i="24"/>
  <c r="EL20" i="24"/>
  <c r="DM20" i="24"/>
  <c r="DQ20" i="24" s="1"/>
  <c r="DP20" i="24"/>
  <c r="DO20" i="24"/>
  <c r="DN20" i="24"/>
  <c r="KB18" i="24"/>
  <c r="KA18" i="24"/>
  <c r="JZ18" i="24"/>
  <c r="JP18" i="24"/>
  <c r="JO18" i="24"/>
  <c r="JN18" i="24"/>
  <c r="JE18" i="24"/>
  <c r="JD18" i="24"/>
  <c r="JC18" i="24"/>
  <c r="JB18" i="24"/>
  <c r="IX18" i="24"/>
  <c r="IW18" i="24"/>
  <c r="IR18" i="24"/>
  <c r="IQ18" i="24"/>
  <c r="IP18" i="24"/>
  <c r="IF18" i="24"/>
  <c r="IE18" i="24"/>
  <c r="ID18" i="24"/>
  <c r="HT18" i="24"/>
  <c r="HS18" i="24"/>
  <c r="HR18" i="24"/>
  <c r="HH18" i="24"/>
  <c r="HG18" i="24"/>
  <c r="HF18" i="24"/>
  <c r="GV18" i="24"/>
  <c r="GU18" i="24"/>
  <c r="GT18" i="24"/>
  <c r="GJ18" i="24"/>
  <c r="GI18" i="24"/>
  <c r="GH18" i="24"/>
  <c r="FX18" i="24"/>
  <c r="FW18" i="24"/>
  <c r="FV18" i="24"/>
  <c r="FI18" i="24"/>
  <c r="FE18" i="24" s="1"/>
  <c r="FL18" i="24"/>
  <c r="FK18" i="24"/>
  <c r="FJ18" i="24"/>
  <c r="EW18" i="24"/>
  <c r="EZ18" i="24"/>
  <c r="EY18" i="24"/>
  <c r="EX18" i="24"/>
  <c r="EK18" i="24"/>
  <c r="EI18" i="24" s="1"/>
  <c r="EN18" i="24"/>
  <c r="EM18" i="24"/>
  <c r="EL18" i="24"/>
  <c r="DM18" i="24"/>
  <c r="DP18" i="24"/>
  <c r="DO18" i="24"/>
  <c r="DN18" i="24"/>
  <c r="KB50" i="24"/>
  <c r="KA50" i="24"/>
  <c r="JZ50" i="24"/>
  <c r="JP50" i="24"/>
  <c r="JO50" i="24"/>
  <c r="JN50" i="24"/>
  <c r="JD50" i="24"/>
  <c r="JC50" i="24"/>
  <c r="JB50" i="24"/>
  <c r="IX50" i="24"/>
  <c r="IR50" i="24"/>
  <c r="IQ50" i="24"/>
  <c r="IP50" i="24"/>
  <c r="IF50" i="24"/>
  <c r="IE50" i="24"/>
  <c r="ID50" i="24"/>
  <c r="HT50" i="24"/>
  <c r="HS50" i="24"/>
  <c r="HR50" i="24"/>
  <c r="HI50" i="24"/>
  <c r="HH50" i="24"/>
  <c r="HG50" i="24"/>
  <c r="HF50" i="24"/>
  <c r="HB50" i="24"/>
  <c r="HA50" i="24"/>
  <c r="GV50" i="24"/>
  <c r="GU50" i="24"/>
  <c r="GT50" i="24"/>
  <c r="GJ50" i="24"/>
  <c r="GI50" i="24"/>
  <c r="GH50" i="24"/>
  <c r="FX50" i="24"/>
  <c r="FW50" i="24"/>
  <c r="FV50" i="24"/>
  <c r="FI50" i="24"/>
  <c r="FF50" i="24" s="1"/>
  <c r="FL50" i="24"/>
  <c r="FK50" i="24"/>
  <c r="FJ50" i="24"/>
  <c r="EW50" i="24"/>
  <c r="EU50" i="24" s="1"/>
  <c r="EZ50" i="24"/>
  <c r="EY50" i="24"/>
  <c r="EX50" i="24"/>
  <c r="EK50" i="24"/>
  <c r="EO50" i="24" s="1"/>
  <c r="EN50" i="24"/>
  <c r="EM50" i="24"/>
  <c r="EL50" i="24"/>
  <c r="DM50" i="24"/>
  <c r="DP50" i="24"/>
  <c r="DO50" i="24"/>
  <c r="DN50" i="24"/>
  <c r="KB49" i="24"/>
  <c r="KA49" i="24"/>
  <c r="JZ49" i="24"/>
  <c r="JP49" i="24"/>
  <c r="JO49" i="24"/>
  <c r="JN49" i="24"/>
  <c r="JD49" i="24"/>
  <c r="JC49" i="24"/>
  <c r="JB49" i="24"/>
  <c r="IX49" i="24"/>
  <c r="IW49" i="24"/>
  <c r="IR49" i="24"/>
  <c r="IQ49" i="24"/>
  <c r="IP49" i="24"/>
  <c r="IG49" i="24"/>
  <c r="IF49" i="24"/>
  <c r="IE49" i="24"/>
  <c r="ID49" i="24"/>
  <c r="HZ49" i="24"/>
  <c r="HY49" i="24"/>
  <c r="HT49" i="24"/>
  <c r="HS49" i="24"/>
  <c r="HR49" i="24"/>
  <c r="HH49" i="24"/>
  <c r="HG49" i="24"/>
  <c r="HF49" i="24"/>
  <c r="HB49" i="24"/>
  <c r="GV49" i="24"/>
  <c r="GU49" i="24"/>
  <c r="GT49" i="24"/>
  <c r="GJ49" i="24"/>
  <c r="GI49" i="24"/>
  <c r="GH49" i="24"/>
  <c r="FX49" i="24"/>
  <c r="FW49" i="24"/>
  <c r="FV49" i="24"/>
  <c r="FI49" i="24"/>
  <c r="FL49" i="24"/>
  <c r="FK49" i="24"/>
  <c r="FJ49" i="24"/>
  <c r="EW49" i="24"/>
  <c r="FA49" i="24" s="1"/>
  <c r="EZ49" i="24"/>
  <c r="EY49" i="24"/>
  <c r="EX49" i="24"/>
  <c r="EK49" i="24"/>
  <c r="EN49" i="24"/>
  <c r="EM49" i="24"/>
  <c r="EL49" i="24"/>
  <c r="DM49" i="24"/>
  <c r="DJ49" i="24" s="1"/>
  <c r="DP49" i="24"/>
  <c r="DO49" i="24"/>
  <c r="DN49" i="24"/>
  <c r="KB48" i="24"/>
  <c r="KA48" i="24"/>
  <c r="JZ48" i="24"/>
  <c r="JP48" i="24"/>
  <c r="JO48" i="24"/>
  <c r="JN48" i="24"/>
  <c r="JE48" i="24"/>
  <c r="JD48" i="24"/>
  <c r="JC48" i="24"/>
  <c r="JB48" i="24"/>
  <c r="IR48" i="24"/>
  <c r="IQ48" i="24"/>
  <c r="IP48" i="24"/>
  <c r="IF48" i="24"/>
  <c r="IE48" i="24"/>
  <c r="ID48" i="24"/>
  <c r="HY48" i="24"/>
  <c r="HT48" i="24"/>
  <c r="HS48" i="24"/>
  <c r="HR48" i="24"/>
  <c r="HH48" i="24"/>
  <c r="HG48" i="24"/>
  <c r="HF48" i="24"/>
  <c r="GV48" i="24"/>
  <c r="GU48" i="24"/>
  <c r="GT48" i="24"/>
  <c r="GJ48" i="24"/>
  <c r="GI48" i="24"/>
  <c r="GH48" i="24"/>
  <c r="FX48" i="24"/>
  <c r="FW48" i="24"/>
  <c r="FV48" i="24"/>
  <c r="FI48" i="24"/>
  <c r="FG48" i="24" s="1"/>
  <c r="FL48" i="24"/>
  <c r="FK48" i="24"/>
  <c r="FJ48" i="24"/>
  <c r="EW48" i="24"/>
  <c r="FA48" i="24" s="1"/>
  <c r="EZ48" i="24"/>
  <c r="EY48" i="24"/>
  <c r="EX48" i="24"/>
  <c r="EK48" i="24"/>
  <c r="EJ48" i="24" s="1"/>
  <c r="EN48" i="24"/>
  <c r="EM48" i="24"/>
  <c r="EL48" i="24"/>
  <c r="DM48" i="24"/>
  <c r="DK48" i="24" s="1"/>
  <c r="DP48" i="24"/>
  <c r="DO48" i="24"/>
  <c r="DN48" i="24"/>
  <c r="KB46" i="24"/>
  <c r="KA46" i="24"/>
  <c r="JZ46" i="24"/>
  <c r="JP46" i="24"/>
  <c r="JO46" i="24"/>
  <c r="JN46" i="24"/>
  <c r="JD46" i="24"/>
  <c r="JC46" i="24"/>
  <c r="JB46" i="24"/>
  <c r="IR46" i="24"/>
  <c r="IQ46" i="24"/>
  <c r="IP46" i="24"/>
  <c r="IG46" i="24"/>
  <c r="IF46" i="24"/>
  <c r="IE46" i="24"/>
  <c r="ID46" i="24"/>
  <c r="HT46" i="24"/>
  <c r="HS46" i="24"/>
  <c r="HR46" i="24"/>
  <c r="HI46" i="24"/>
  <c r="HH46" i="24"/>
  <c r="HG46" i="24"/>
  <c r="HF46" i="24"/>
  <c r="HB46" i="24"/>
  <c r="HA46" i="24"/>
  <c r="GV46" i="24"/>
  <c r="GU46" i="24"/>
  <c r="GT46" i="24"/>
  <c r="GJ46" i="24"/>
  <c r="GI46" i="24"/>
  <c r="GH46" i="24"/>
  <c r="FX46" i="24"/>
  <c r="FW46" i="24"/>
  <c r="FV46" i="24"/>
  <c r="FI46" i="24"/>
  <c r="FL46" i="24"/>
  <c r="FK46" i="24"/>
  <c r="FJ46" i="24"/>
  <c r="EW46" i="24"/>
  <c r="EV46" i="24" s="1"/>
  <c r="EZ46" i="24"/>
  <c r="EY46" i="24"/>
  <c r="EX46" i="24"/>
  <c r="EK46" i="24"/>
  <c r="EI46" i="24" s="1"/>
  <c r="EN46" i="24"/>
  <c r="EM46" i="24"/>
  <c r="EL46" i="24"/>
  <c r="DM46" i="24"/>
  <c r="DQ46" i="24" s="1"/>
  <c r="DP46" i="24"/>
  <c r="DO46" i="24"/>
  <c r="DN46" i="24"/>
  <c r="KB47" i="24"/>
  <c r="KA47" i="24"/>
  <c r="JZ47" i="24"/>
  <c r="JP47" i="24"/>
  <c r="JO47" i="24"/>
  <c r="JN47" i="24"/>
  <c r="JD47" i="24"/>
  <c r="JC47" i="24"/>
  <c r="JB47" i="24"/>
  <c r="IR47" i="24"/>
  <c r="IQ47" i="24"/>
  <c r="IP47" i="24"/>
  <c r="IF47" i="24"/>
  <c r="IE47" i="24"/>
  <c r="ID47" i="24"/>
  <c r="HT47" i="24"/>
  <c r="HS47" i="24"/>
  <c r="HR47" i="24"/>
  <c r="HH47" i="24"/>
  <c r="HG47" i="24"/>
  <c r="HF47" i="24"/>
  <c r="HB47" i="24"/>
  <c r="GV47" i="24"/>
  <c r="GU47" i="24"/>
  <c r="GT47" i="24"/>
  <c r="GJ47" i="24"/>
  <c r="GI47" i="24"/>
  <c r="GH47" i="24"/>
  <c r="FX47" i="24"/>
  <c r="FW47" i="24"/>
  <c r="FV47" i="24"/>
  <c r="FI47" i="24"/>
  <c r="FH47" i="24" s="1"/>
  <c r="FL47" i="24"/>
  <c r="FK47" i="24"/>
  <c r="FJ47" i="24"/>
  <c r="EW47" i="24"/>
  <c r="ET47" i="24" s="1"/>
  <c r="EZ47" i="24"/>
  <c r="EY47" i="24"/>
  <c r="EX47" i="24"/>
  <c r="EK47" i="24"/>
  <c r="EI47" i="24" s="1"/>
  <c r="EN47" i="24"/>
  <c r="EM47" i="24"/>
  <c r="EL47" i="24"/>
  <c r="DM47" i="24"/>
  <c r="DL47" i="24" s="1"/>
  <c r="DP47" i="24"/>
  <c r="DO47" i="24"/>
  <c r="DN47" i="24"/>
  <c r="KB45" i="24"/>
  <c r="KA45" i="24"/>
  <c r="JZ45" i="24"/>
  <c r="JP45" i="24"/>
  <c r="JO45" i="24"/>
  <c r="JN45" i="24"/>
  <c r="JD45" i="24"/>
  <c r="JC45" i="24"/>
  <c r="JB45" i="24"/>
  <c r="IR45" i="24"/>
  <c r="IQ45" i="24"/>
  <c r="IP45" i="24"/>
  <c r="IF45" i="24"/>
  <c r="IE45" i="24"/>
  <c r="ID45" i="24"/>
  <c r="HT45" i="24"/>
  <c r="HS45" i="24"/>
  <c r="HR45" i="24"/>
  <c r="HH45" i="24"/>
  <c r="HG45" i="24"/>
  <c r="HF45" i="24"/>
  <c r="GV45" i="24"/>
  <c r="GU45" i="24"/>
  <c r="GT45" i="24"/>
  <c r="GJ45" i="24"/>
  <c r="GI45" i="24"/>
  <c r="GH45" i="24"/>
  <c r="GD45" i="24"/>
  <c r="GC45" i="24"/>
  <c r="FX45" i="24"/>
  <c r="FW45" i="24"/>
  <c r="FV45" i="24"/>
  <c r="FI45" i="24"/>
  <c r="FL45" i="24"/>
  <c r="FK45" i="24"/>
  <c r="FJ45" i="24"/>
  <c r="EW45" i="24"/>
  <c r="FA45" i="24" s="1"/>
  <c r="EZ45" i="24"/>
  <c r="EY45" i="24"/>
  <c r="EX45" i="24"/>
  <c r="EK45" i="24"/>
  <c r="EO45" i="24" s="1"/>
  <c r="EN45" i="24"/>
  <c r="EM45" i="24"/>
  <c r="EL45" i="24"/>
  <c r="DM45" i="24"/>
  <c r="DJ45" i="24" s="1"/>
  <c r="DP45" i="24"/>
  <c r="DO45" i="24"/>
  <c r="DN45" i="24"/>
  <c r="KB41" i="24"/>
  <c r="KA41" i="24"/>
  <c r="JZ41" i="24"/>
  <c r="JQ41" i="24"/>
  <c r="JP41" i="24"/>
  <c r="JO41" i="24"/>
  <c r="JN41" i="24"/>
  <c r="JJ41" i="24"/>
  <c r="JI41" i="24"/>
  <c r="JD41" i="24"/>
  <c r="JC41" i="24"/>
  <c r="JB41" i="24"/>
  <c r="IR41" i="24"/>
  <c r="IQ41" i="24"/>
  <c r="IP41" i="24"/>
  <c r="IF41" i="24"/>
  <c r="IE41" i="24"/>
  <c r="ID41" i="24"/>
  <c r="HT41" i="24"/>
  <c r="HS41" i="24"/>
  <c r="HR41" i="24"/>
  <c r="HH41" i="24"/>
  <c r="HG41" i="24"/>
  <c r="HF41" i="24"/>
  <c r="GV41" i="24"/>
  <c r="GU41" i="24"/>
  <c r="GT41" i="24"/>
  <c r="GJ41" i="24"/>
  <c r="GI41" i="24"/>
  <c r="GH41" i="24"/>
  <c r="FX41" i="24"/>
  <c r="FW41" i="24"/>
  <c r="FV41" i="24"/>
  <c r="FI41" i="24"/>
  <c r="FM41" i="24" s="1"/>
  <c r="FL41" i="24"/>
  <c r="FK41" i="24"/>
  <c r="FJ41" i="24"/>
  <c r="EW41" i="24"/>
  <c r="ES41" i="24" s="1"/>
  <c r="EZ41" i="24"/>
  <c r="EY41" i="24"/>
  <c r="EX41" i="24"/>
  <c r="EK41" i="24"/>
  <c r="EJ41" i="24" s="1"/>
  <c r="EN41" i="24"/>
  <c r="EM41" i="24"/>
  <c r="EL41" i="24"/>
  <c r="DM41" i="24"/>
  <c r="DK41" i="24" s="1"/>
  <c r="DP41" i="24"/>
  <c r="DO41" i="24"/>
  <c r="DN41" i="24"/>
  <c r="KB40" i="24"/>
  <c r="KA40" i="24"/>
  <c r="JZ40" i="24"/>
  <c r="JP40" i="24"/>
  <c r="JO40" i="24"/>
  <c r="JN40" i="24"/>
  <c r="JJ40" i="24"/>
  <c r="JI40" i="24"/>
  <c r="JD40" i="24"/>
  <c r="JC40" i="24"/>
  <c r="JB40" i="24"/>
  <c r="IR40" i="24"/>
  <c r="IQ40" i="24"/>
  <c r="IP40" i="24"/>
  <c r="IK40" i="24"/>
  <c r="IF40" i="24"/>
  <c r="IE40" i="24"/>
  <c r="ID40" i="24"/>
  <c r="HT40" i="24"/>
  <c r="HS40" i="24"/>
  <c r="HR40" i="24"/>
  <c r="HH40" i="24"/>
  <c r="HG40" i="24"/>
  <c r="HF40" i="24"/>
  <c r="GV40" i="24"/>
  <c r="GU40" i="24"/>
  <c r="GT40" i="24"/>
  <c r="GJ40" i="24"/>
  <c r="GI40" i="24"/>
  <c r="GH40" i="24"/>
  <c r="FX40" i="24"/>
  <c r="FW40" i="24"/>
  <c r="FV40" i="24"/>
  <c r="FI40" i="24"/>
  <c r="FE40" i="24" s="1"/>
  <c r="FL40" i="24"/>
  <c r="FK40" i="24"/>
  <c r="FJ40" i="24"/>
  <c r="EW40" i="24"/>
  <c r="ET40" i="24" s="1"/>
  <c r="EZ40" i="24"/>
  <c r="EY40" i="24"/>
  <c r="EX40" i="24"/>
  <c r="EK40" i="24"/>
  <c r="EN40" i="24"/>
  <c r="EM40" i="24"/>
  <c r="EL40" i="24"/>
  <c r="DM40" i="24"/>
  <c r="DI40" i="24" s="1"/>
  <c r="DP40" i="24"/>
  <c r="DO40" i="24"/>
  <c r="DN40" i="24"/>
  <c r="KB17" i="24"/>
  <c r="KA17" i="24"/>
  <c r="JZ17" i="24"/>
  <c r="JP17" i="24"/>
  <c r="JO17" i="24"/>
  <c r="JN17" i="24"/>
  <c r="JI17" i="24"/>
  <c r="JD17" i="24"/>
  <c r="JC17" i="24"/>
  <c r="JB17" i="24"/>
  <c r="IS17" i="24"/>
  <c r="IR17" i="24"/>
  <c r="IQ17" i="24"/>
  <c r="IP17" i="24"/>
  <c r="IF17" i="24"/>
  <c r="IE17" i="24"/>
  <c r="ID17" i="24"/>
  <c r="HT17" i="24"/>
  <c r="HS17" i="24"/>
  <c r="HR17" i="24"/>
  <c r="HH17" i="24"/>
  <c r="HG17" i="24"/>
  <c r="HF17" i="24"/>
  <c r="GV17" i="24"/>
  <c r="GU17" i="24"/>
  <c r="GT17" i="24"/>
  <c r="GJ17" i="24"/>
  <c r="GI17" i="24"/>
  <c r="GH17" i="24"/>
  <c r="GC17" i="24"/>
  <c r="FX17" i="24"/>
  <c r="FW17" i="24"/>
  <c r="FV17" i="24"/>
  <c r="FI17" i="24"/>
  <c r="FM17" i="24" s="1"/>
  <c r="FL17" i="24"/>
  <c r="FK17" i="24"/>
  <c r="FJ17" i="24"/>
  <c r="EW17" i="24"/>
  <c r="ES17" i="24" s="1"/>
  <c r="EZ17" i="24"/>
  <c r="EY17" i="24"/>
  <c r="EX17" i="24"/>
  <c r="EK17" i="24"/>
  <c r="EI17" i="24" s="1"/>
  <c r="EN17" i="24"/>
  <c r="EM17" i="24"/>
  <c r="EL17" i="24"/>
  <c r="DM17" i="24"/>
  <c r="DL17" i="24" s="1"/>
  <c r="DP17" i="24"/>
  <c r="DO17" i="24"/>
  <c r="DN17" i="24"/>
  <c r="KB39" i="24"/>
  <c r="KA39" i="24"/>
  <c r="JZ39" i="24"/>
  <c r="JP39" i="24"/>
  <c r="JO39" i="24"/>
  <c r="JN39" i="24"/>
  <c r="JD39" i="24"/>
  <c r="JC39" i="24"/>
  <c r="JB39" i="24"/>
  <c r="IR39" i="24"/>
  <c r="IQ39" i="24"/>
  <c r="IP39" i="24"/>
  <c r="IF39" i="24"/>
  <c r="IE39" i="24"/>
  <c r="ID39" i="24"/>
  <c r="HU39" i="24"/>
  <c r="HT39" i="24"/>
  <c r="HS39" i="24"/>
  <c r="HR39" i="24"/>
  <c r="HH39" i="24"/>
  <c r="HG39" i="24"/>
  <c r="HF39" i="24"/>
  <c r="GV39" i="24"/>
  <c r="GU39" i="24"/>
  <c r="GT39" i="24"/>
  <c r="GJ39" i="24"/>
  <c r="GI39" i="24"/>
  <c r="GH39" i="24"/>
  <c r="FX39" i="24"/>
  <c r="FW39" i="24"/>
  <c r="FV39" i="24"/>
  <c r="FI39" i="24"/>
  <c r="FE39" i="24" s="1"/>
  <c r="FL39" i="24"/>
  <c r="FK39" i="24"/>
  <c r="FJ39" i="24"/>
  <c r="EW39" i="24"/>
  <c r="EU39" i="24" s="1"/>
  <c r="EZ39" i="24"/>
  <c r="EY39" i="24"/>
  <c r="EX39" i="24"/>
  <c r="EK39" i="24"/>
  <c r="EI39" i="24" s="1"/>
  <c r="EN39" i="24"/>
  <c r="EM39" i="24"/>
  <c r="EL39" i="24"/>
  <c r="DM39" i="24"/>
  <c r="DP39" i="24"/>
  <c r="DO39" i="24"/>
  <c r="DN39" i="24"/>
  <c r="KB38" i="24"/>
  <c r="KA38" i="24"/>
  <c r="JZ38" i="24"/>
  <c r="JP38" i="24"/>
  <c r="JO38" i="24"/>
  <c r="JN38" i="24"/>
  <c r="JD38" i="24"/>
  <c r="JC38" i="24"/>
  <c r="JB38" i="24"/>
  <c r="IS38" i="24"/>
  <c r="IR38" i="24"/>
  <c r="IQ38" i="24"/>
  <c r="IP38" i="24"/>
  <c r="IL38" i="24"/>
  <c r="IK38" i="24"/>
  <c r="IF38" i="24"/>
  <c r="IE38" i="24"/>
  <c r="ID38" i="24"/>
  <c r="HU38" i="24"/>
  <c r="HT38" i="24"/>
  <c r="HS38" i="24"/>
  <c r="HR38" i="24"/>
  <c r="HN38" i="24"/>
  <c r="HM38" i="24"/>
  <c r="HH38" i="24"/>
  <c r="HG38" i="24"/>
  <c r="HF38" i="24"/>
  <c r="GV38" i="24"/>
  <c r="GU38" i="24"/>
  <c r="GT38" i="24"/>
  <c r="GJ38" i="24"/>
  <c r="GI38" i="24"/>
  <c r="GH38" i="24"/>
  <c r="FX38" i="24"/>
  <c r="FW38" i="24"/>
  <c r="FV38" i="24"/>
  <c r="FI38" i="24"/>
  <c r="FG38" i="24" s="1"/>
  <c r="FL38" i="24"/>
  <c r="FK38" i="24"/>
  <c r="FJ38" i="24"/>
  <c r="EW38" i="24"/>
  <c r="EU38" i="24" s="1"/>
  <c r="EZ38" i="24"/>
  <c r="EY38" i="24"/>
  <c r="EX38" i="24"/>
  <c r="EK38" i="24"/>
  <c r="EI38" i="24" s="1"/>
  <c r="EN38" i="24"/>
  <c r="EM38" i="24"/>
  <c r="EL38" i="24"/>
  <c r="DM38" i="24"/>
  <c r="DK38" i="24" s="1"/>
  <c r="DP38" i="24"/>
  <c r="DO38" i="24"/>
  <c r="DN38" i="24"/>
  <c r="KB34" i="24"/>
  <c r="KA34" i="24"/>
  <c r="JZ34" i="24"/>
  <c r="JP34" i="24"/>
  <c r="JO34" i="24"/>
  <c r="JN34" i="24"/>
  <c r="JD34" i="24"/>
  <c r="JC34" i="24"/>
  <c r="JB34" i="24"/>
  <c r="IR34" i="24"/>
  <c r="IQ34" i="24"/>
  <c r="IP34" i="24"/>
  <c r="IL34" i="24"/>
  <c r="IK34" i="24"/>
  <c r="IF34" i="24"/>
  <c r="IE34" i="24"/>
  <c r="ID34" i="24"/>
  <c r="HU34" i="24"/>
  <c r="HT34" i="24"/>
  <c r="HS34" i="24"/>
  <c r="HR34" i="24"/>
  <c r="HH34" i="24"/>
  <c r="HG34" i="24"/>
  <c r="HF34" i="24"/>
  <c r="GV34" i="24"/>
  <c r="GU34" i="24"/>
  <c r="GT34" i="24"/>
  <c r="GJ34" i="24"/>
  <c r="GI34" i="24"/>
  <c r="GH34" i="24"/>
  <c r="FX34" i="24"/>
  <c r="FW34" i="24"/>
  <c r="FV34" i="24"/>
  <c r="FI34" i="24"/>
  <c r="FE34" i="24" s="1"/>
  <c r="FL34" i="24"/>
  <c r="FK34" i="24"/>
  <c r="FJ34" i="24"/>
  <c r="EW34" i="24"/>
  <c r="FA34" i="24" s="1"/>
  <c r="EZ34" i="24"/>
  <c r="EY34" i="24"/>
  <c r="EX34" i="24"/>
  <c r="EK34" i="24"/>
  <c r="EG34" i="24" s="1"/>
  <c r="EN34" i="24"/>
  <c r="EM34" i="24"/>
  <c r="EL34" i="24"/>
  <c r="DM34" i="24"/>
  <c r="DK34" i="24" s="1"/>
  <c r="DP34" i="24"/>
  <c r="DO34" i="24"/>
  <c r="DN34" i="24"/>
  <c r="KB37" i="24"/>
  <c r="KA37" i="24"/>
  <c r="JZ37" i="24"/>
  <c r="JP37" i="24"/>
  <c r="JO37" i="24"/>
  <c r="JN37" i="24"/>
  <c r="JD37" i="24"/>
  <c r="JC37" i="24"/>
  <c r="JB37" i="24"/>
  <c r="IR37" i="24"/>
  <c r="IQ37" i="24"/>
  <c r="IP37" i="24"/>
  <c r="IL37" i="24"/>
  <c r="IF37" i="24"/>
  <c r="IE37" i="24"/>
  <c r="ID37" i="24"/>
  <c r="HT37" i="24"/>
  <c r="HS37" i="24"/>
  <c r="HR37" i="24"/>
  <c r="HH37" i="24"/>
  <c r="HG37" i="24"/>
  <c r="HF37" i="24"/>
  <c r="GW37" i="24"/>
  <c r="GV37" i="24"/>
  <c r="GU37" i="24"/>
  <c r="GT37" i="24"/>
  <c r="GP37" i="24"/>
  <c r="GO37" i="24"/>
  <c r="GJ37" i="24"/>
  <c r="GI37" i="24"/>
  <c r="GH37" i="24"/>
  <c r="FX37" i="24"/>
  <c r="FW37" i="24"/>
  <c r="FV37" i="24"/>
  <c r="FI37" i="24"/>
  <c r="FM37" i="24" s="1"/>
  <c r="FL37" i="24"/>
  <c r="FK37" i="24"/>
  <c r="FJ37" i="24"/>
  <c r="EW37" i="24"/>
  <c r="ES37" i="24" s="1"/>
  <c r="EZ37" i="24"/>
  <c r="EY37" i="24"/>
  <c r="EX37" i="24"/>
  <c r="EK37" i="24"/>
  <c r="EI37" i="24" s="1"/>
  <c r="EN37" i="24"/>
  <c r="EM37" i="24"/>
  <c r="EL37" i="24"/>
  <c r="DM37" i="24"/>
  <c r="DL37" i="24" s="1"/>
  <c r="DP37" i="24"/>
  <c r="DO37" i="24"/>
  <c r="DN37" i="24"/>
  <c r="KB36" i="24"/>
  <c r="KA36" i="24"/>
  <c r="JZ36" i="24"/>
  <c r="JP36" i="24"/>
  <c r="JO36" i="24"/>
  <c r="JN36" i="24"/>
  <c r="JD36" i="24"/>
  <c r="JC36" i="24"/>
  <c r="JB36" i="24"/>
  <c r="IR36" i="24"/>
  <c r="IQ36" i="24"/>
  <c r="IP36" i="24"/>
  <c r="IF36" i="24"/>
  <c r="IE36" i="24"/>
  <c r="ID36" i="24"/>
  <c r="HT36" i="24"/>
  <c r="HS36" i="24"/>
  <c r="HR36" i="24"/>
  <c r="HH36" i="24"/>
  <c r="HG36" i="24"/>
  <c r="HF36" i="24"/>
  <c r="GV36" i="24"/>
  <c r="GU36" i="24"/>
  <c r="GT36" i="24"/>
  <c r="GJ36" i="24"/>
  <c r="GI36" i="24"/>
  <c r="GH36" i="24"/>
  <c r="FX36" i="24"/>
  <c r="FW36" i="24"/>
  <c r="FV36" i="24"/>
  <c r="FI36" i="24"/>
  <c r="FG36" i="24" s="1"/>
  <c r="FL36" i="24"/>
  <c r="FK36" i="24"/>
  <c r="FJ36" i="24"/>
  <c r="EW36" i="24"/>
  <c r="EU36" i="24" s="1"/>
  <c r="EZ36" i="24"/>
  <c r="EY36" i="24"/>
  <c r="EX36" i="24"/>
  <c r="EK36" i="24"/>
  <c r="EI36" i="24" s="1"/>
  <c r="EN36" i="24"/>
  <c r="EM36" i="24"/>
  <c r="EL36" i="24"/>
  <c r="DM36" i="24"/>
  <c r="DK36" i="24" s="1"/>
  <c r="DP36" i="24"/>
  <c r="DO36" i="24"/>
  <c r="DN36" i="24"/>
  <c r="KC15" i="24"/>
  <c r="KB15" i="24"/>
  <c r="KA15" i="24"/>
  <c r="JZ15" i="24"/>
  <c r="JV15" i="24"/>
  <c r="JU15" i="24"/>
  <c r="JP15" i="24"/>
  <c r="JO15" i="24"/>
  <c r="JN15" i="24"/>
  <c r="JD15" i="24"/>
  <c r="JC15" i="24"/>
  <c r="JB15" i="24"/>
  <c r="IR15" i="24"/>
  <c r="IQ15" i="24"/>
  <c r="IP15" i="24"/>
  <c r="IF15" i="24"/>
  <c r="IE15" i="24"/>
  <c r="ID15" i="24"/>
  <c r="HT15" i="24"/>
  <c r="HS15" i="24"/>
  <c r="HR15" i="24"/>
  <c r="HN15" i="24"/>
  <c r="HM15" i="24"/>
  <c r="HH15" i="24"/>
  <c r="HG15" i="24"/>
  <c r="HF15" i="24"/>
  <c r="GV15" i="24"/>
  <c r="GU15" i="24"/>
  <c r="GT15" i="24"/>
  <c r="GJ15" i="24"/>
  <c r="GI15" i="24"/>
  <c r="GH15" i="24"/>
  <c r="FY15" i="24"/>
  <c r="FX15" i="24"/>
  <c r="FW15" i="24"/>
  <c r="FV15" i="24"/>
  <c r="FR15" i="24"/>
  <c r="FQ15" i="24"/>
  <c r="FI15" i="24"/>
  <c r="FG15" i="24" s="1"/>
  <c r="FL15" i="24"/>
  <c r="FK15" i="24"/>
  <c r="FJ15" i="24"/>
  <c r="EW15" i="24"/>
  <c r="ET15" i="24" s="1"/>
  <c r="EZ15" i="24"/>
  <c r="EY15" i="24"/>
  <c r="EX15" i="24"/>
  <c r="EK15" i="24"/>
  <c r="EI15" i="24" s="1"/>
  <c r="EN15" i="24"/>
  <c r="EM15" i="24"/>
  <c r="EL15" i="24"/>
  <c r="DM15" i="24"/>
  <c r="DK15" i="24" s="1"/>
  <c r="DP15" i="24"/>
  <c r="DO15" i="24"/>
  <c r="DN15" i="24"/>
  <c r="KC14" i="24"/>
  <c r="KB14" i="24"/>
  <c r="KA14" i="24"/>
  <c r="JZ14" i="24"/>
  <c r="JV14" i="24"/>
  <c r="JU14" i="24"/>
  <c r="JP14" i="24"/>
  <c r="JO14" i="24"/>
  <c r="JN14" i="24"/>
  <c r="JD14" i="24"/>
  <c r="JC14" i="24"/>
  <c r="JB14" i="24"/>
  <c r="IR14" i="24"/>
  <c r="IQ14" i="24"/>
  <c r="IP14" i="24"/>
  <c r="IF14" i="24"/>
  <c r="IE14" i="24"/>
  <c r="ID14" i="24"/>
  <c r="HT14" i="24"/>
  <c r="HS14" i="24"/>
  <c r="HR14" i="24"/>
  <c r="HH14" i="24"/>
  <c r="HG14" i="24"/>
  <c r="HF14" i="24"/>
  <c r="GW14" i="24"/>
  <c r="GV14" i="24"/>
  <c r="GU14" i="24"/>
  <c r="GT14" i="24"/>
  <c r="GP14" i="24"/>
  <c r="GJ14" i="24"/>
  <c r="GI14" i="24"/>
  <c r="GH14" i="24"/>
  <c r="FX14" i="24"/>
  <c r="FW14" i="24"/>
  <c r="FV14" i="24"/>
  <c r="FI14" i="24"/>
  <c r="FF14" i="24" s="1"/>
  <c r="FL14" i="24"/>
  <c r="FK14" i="24"/>
  <c r="FJ14" i="24"/>
  <c r="EW14" i="24"/>
  <c r="EU14" i="24" s="1"/>
  <c r="EZ14" i="24"/>
  <c r="EY14" i="24"/>
  <c r="EX14" i="24"/>
  <c r="EK14" i="24"/>
  <c r="EO14" i="24" s="1"/>
  <c r="EN14" i="24"/>
  <c r="EM14" i="24"/>
  <c r="EL14" i="24"/>
  <c r="DY14" i="24"/>
  <c r="DW14" i="24" s="1"/>
  <c r="EB14" i="24"/>
  <c r="EA14" i="24"/>
  <c r="DZ14" i="24"/>
  <c r="DM14" i="24"/>
  <c r="DJ14" i="24" s="1"/>
  <c r="DP14" i="24"/>
  <c r="DO14" i="24"/>
  <c r="DN14" i="24"/>
  <c r="KB13" i="24"/>
  <c r="KA13" i="24"/>
  <c r="JZ13" i="24"/>
  <c r="JP13" i="24"/>
  <c r="JO13" i="24"/>
  <c r="JN13" i="24"/>
  <c r="JE13" i="24"/>
  <c r="JD13" i="24"/>
  <c r="JC13" i="24"/>
  <c r="JB13" i="24"/>
  <c r="IR13" i="24"/>
  <c r="IQ13" i="24"/>
  <c r="IP13" i="24"/>
  <c r="IF13" i="24"/>
  <c r="IE13" i="24"/>
  <c r="ID13" i="24"/>
  <c r="HT13" i="24"/>
  <c r="HS13" i="24"/>
  <c r="HR13" i="24"/>
  <c r="HN13" i="24"/>
  <c r="HH13" i="24"/>
  <c r="HG13" i="24"/>
  <c r="HF13" i="24"/>
  <c r="GV13" i="24"/>
  <c r="GU13" i="24"/>
  <c r="GT13" i="24"/>
  <c r="GJ13" i="24"/>
  <c r="GI13" i="24"/>
  <c r="GH13" i="24"/>
  <c r="FX13" i="24"/>
  <c r="FW13" i="24"/>
  <c r="FV13" i="24"/>
  <c r="FI13" i="24"/>
  <c r="FG13" i="24" s="1"/>
  <c r="FL13" i="24"/>
  <c r="FK13" i="24"/>
  <c r="FJ13" i="24"/>
  <c r="EW13" i="24"/>
  <c r="FA13" i="24" s="1"/>
  <c r="EZ13" i="24"/>
  <c r="EY13" i="24"/>
  <c r="EX13" i="24"/>
  <c r="EK13" i="24"/>
  <c r="EI13" i="24" s="1"/>
  <c r="EN13" i="24"/>
  <c r="EM13" i="24"/>
  <c r="EL13" i="24"/>
  <c r="DY13" i="24"/>
  <c r="DV13" i="24" s="1"/>
  <c r="EB13" i="24"/>
  <c r="EA13" i="24"/>
  <c r="DZ13" i="24"/>
  <c r="DM13" i="24"/>
  <c r="DL13" i="24" s="1"/>
  <c r="DP13" i="24"/>
  <c r="DO13" i="24"/>
  <c r="DN13" i="24"/>
  <c r="KC12" i="24"/>
  <c r="KB12" i="24"/>
  <c r="KA12" i="24"/>
  <c r="JZ12" i="24"/>
  <c r="JU12" i="24"/>
  <c r="JP12" i="24"/>
  <c r="JO12" i="24"/>
  <c r="JN12" i="24"/>
  <c r="JE12" i="24"/>
  <c r="JD12" i="24"/>
  <c r="JC12" i="24"/>
  <c r="JB12" i="24"/>
  <c r="IX12" i="24"/>
  <c r="IW12" i="24"/>
  <c r="IR12" i="24"/>
  <c r="IQ12" i="24"/>
  <c r="IP12" i="24"/>
  <c r="IF12" i="24"/>
  <c r="IE12" i="24"/>
  <c r="ID12" i="24"/>
  <c r="HT12" i="24"/>
  <c r="HS12" i="24"/>
  <c r="HR12" i="24"/>
  <c r="HH12" i="24"/>
  <c r="HG12" i="24"/>
  <c r="HF12" i="24"/>
  <c r="GV12" i="24"/>
  <c r="GU12" i="24"/>
  <c r="GT12" i="24"/>
  <c r="GO12" i="24"/>
  <c r="GJ12" i="24"/>
  <c r="GI12" i="24"/>
  <c r="GH12" i="24"/>
  <c r="FX12" i="24"/>
  <c r="FW12" i="24"/>
  <c r="FV12" i="24"/>
  <c r="FR12" i="24"/>
  <c r="FQ12" i="24"/>
  <c r="FI12" i="24"/>
  <c r="FM12" i="24" s="1"/>
  <c r="FL12" i="24"/>
  <c r="FK12" i="24"/>
  <c r="FJ12" i="24"/>
  <c r="EW12" i="24"/>
  <c r="EU12" i="24" s="1"/>
  <c r="EZ12" i="24"/>
  <c r="EY12" i="24"/>
  <c r="EX12" i="24"/>
  <c r="EK12" i="24"/>
  <c r="EH12" i="24" s="1"/>
  <c r="EN12" i="24"/>
  <c r="EM12" i="24"/>
  <c r="EL12" i="24"/>
  <c r="DY12" i="24"/>
  <c r="DX12" i="24" s="1"/>
  <c r="EB12" i="24"/>
  <c r="EA12" i="24"/>
  <c r="DZ12" i="24"/>
  <c r="DM12" i="24"/>
  <c r="DP12" i="24"/>
  <c r="DO12" i="24"/>
  <c r="DN12" i="24"/>
  <c r="KC11" i="24"/>
  <c r="KB11" i="24"/>
  <c r="KA11" i="24"/>
  <c r="JZ11" i="24"/>
  <c r="JP11" i="24"/>
  <c r="JO11" i="24"/>
  <c r="JN11" i="24"/>
  <c r="JE11" i="24"/>
  <c r="JD11" i="24"/>
  <c r="JC11" i="24"/>
  <c r="JB11" i="24"/>
  <c r="IX11" i="24"/>
  <c r="IW11" i="24"/>
  <c r="IR11" i="24"/>
  <c r="IQ11" i="24"/>
  <c r="IP11" i="24"/>
  <c r="IG11" i="24"/>
  <c r="IF11" i="24"/>
  <c r="IE11" i="24"/>
  <c r="ID11" i="24"/>
  <c r="HT11" i="24"/>
  <c r="HS11" i="24"/>
  <c r="HR11" i="24"/>
  <c r="HH11" i="24"/>
  <c r="HG11" i="24"/>
  <c r="HF11" i="24"/>
  <c r="GV11" i="24"/>
  <c r="GU11" i="24"/>
  <c r="GT11" i="24"/>
  <c r="GJ11" i="24"/>
  <c r="GI11" i="24"/>
  <c r="GH11" i="24"/>
  <c r="FX11" i="24"/>
  <c r="FW11" i="24"/>
  <c r="FV11" i="24"/>
  <c r="FI11" i="24"/>
  <c r="FG11" i="24" s="1"/>
  <c r="FL11" i="24"/>
  <c r="FK11" i="24"/>
  <c r="FJ11" i="24"/>
  <c r="EW11" i="24"/>
  <c r="ET11" i="24" s="1"/>
  <c r="EZ11" i="24"/>
  <c r="EY11" i="24"/>
  <c r="EX11" i="24"/>
  <c r="EK11" i="24"/>
  <c r="EI11" i="24" s="1"/>
  <c r="EN11" i="24"/>
  <c r="EM11" i="24"/>
  <c r="EL11" i="24"/>
  <c r="DY11" i="24"/>
  <c r="EB11" i="24"/>
  <c r="EA11" i="24"/>
  <c r="DZ11" i="24"/>
  <c r="DM11" i="24"/>
  <c r="DK11" i="24" s="1"/>
  <c r="DP11" i="24"/>
  <c r="DO11" i="24"/>
  <c r="DN11" i="24"/>
  <c r="F27" i="2"/>
  <c r="E27" i="2" s="1"/>
  <c r="K5" i="21"/>
  <c r="F5" i="2"/>
  <c r="E5" i="2"/>
  <c r="F29" i="2"/>
  <c r="E29" i="2"/>
  <c r="F6" i="2"/>
  <c r="E6" i="2"/>
  <c r="F33" i="2"/>
  <c r="E33" i="2"/>
  <c r="F31" i="2"/>
  <c r="E31" i="2"/>
  <c r="F16" i="2"/>
  <c r="E16" i="2"/>
  <c r="F25" i="2"/>
  <c r="E25" i="2"/>
  <c r="F22" i="2"/>
  <c r="E22" i="2"/>
  <c r="F21" i="2"/>
  <c r="E21" i="2"/>
  <c r="F30" i="2"/>
  <c r="E30" i="2"/>
  <c r="F18" i="2"/>
  <c r="E18" i="2" s="1"/>
  <c r="F32" i="2"/>
  <c r="E32" i="2"/>
  <c r="F28" i="2"/>
  <c r="E28" i="2" s="1"/>
  <c r="F26" i="2"/>
  <c r="E26" i="2" s="1"/>
  <c r="F24" i="2"/>
  <c r="E24" i="2" s="1"/>
  <c r="F23" i="2"/>
  <c r="E23" i="2"/>
  <c r="F20" i="2"/>
  <c r="E20" i="2" s="1"/>
  <c r="F19" i="2"/>
  <c r="E19" i="2"/>
  <c r="F17" i="2"/>
  <c r="E17" i="2"/>
  <c r="F15" i="2"/>
  <c r="E15" i="2"/>
  <c r="F14" i="2"/>
  <c r="E14" i="2"/>
  <c r="F10" i="2"/>
  <c r="E10" i="2"/>
  <c r="F13" i="2"/>
  <c r="E13" i="2"/>
  <c r="F12" i="2"/>
  <c r="E12" i="2"/>
  <c r="F11" i="2"/>
  <c r="E11" i="2"/>
  <c r="F9" i="2"/>
  <c r="E9" i="2"/>
  <c r="F8" i="2"/>
  <c r="E8" i="2" s="1"/>
  <c r="F7" i="2"/>
  <c r="E7" i="2" s="1"/>
  <c r="F4" i="2"/>
  <c r="E4" i="2"/>
  <c r="F3" i="2"/>
  <c r="E3" i="2" s="1"/>
  <c r="F2" i="2"/>
  <c r="E2" i="2" s="1"/>
  <c r="I29" i="12"/>
  <c r="I23" i="12"/>
  <c r="B26" i="23"/>
  <c r="B2" i="23"/>
  <c r="B30" i="23"/>
  <c r="B29" i="23"/>
  <c r="B28" i="23"/>
  <c r="B27" i="23"/>
  <c r="B25" i="23"/>
  <c r="B24" i="23"/>
  <c r="B23" i="23"/>
  <c r="B20" i="23"/>
  <c r="B19" i="23"/>
  <c r="B18" i="23"/>
  <c r="B17" i="23"/>
  <c r="B16" i="23"/>
  <c r="B15" i="23"/>
  <c r="B14" i="23"/>
  <c r="B13" i="23"/>
  <c r="B12" i="23"/>
  <c r="B11" i="23"/>
  <c r="B10" i="23"/>
  <c r="B9" i="23"/>
  <c r="B8" i="23"/>
  <c r="B7" i="23"/>
  <c r="U1" i="12"/>
  <c r="U24" i="12" s="1"/>
  <c r="U23" i="12"/>
  <c r="B3" i="23"/>
  <c r="B31" i="23"/>
  <c r="V30" i="23"/>
  <c r="B6" i="23"/>
  <c r="T1" i="12"/>
  <c r="T2" i="12" s="1"/>
  <c r="S1" i="12"/>
  <c r="S2" i="12" s="1"/>
  <c r="R1" i="12"/>
  <c r="R2" i="12" s="1"/>
  <c r="Q1" i="12"/>
  <c r="Q2" i="12" s="1"/>
  <c r="P1" i="12"/>
  <c r="P2" i="12" s="1"/>
  <c r="O1" i="12"/>
  <c r="O30" i="12" s="1"/>
  <c r="O2" i="12"/>
  <c r="N1" i="12"/>
  <c r="N2" i="12" s="1"/>
  <c r="M1" i="12"/>
  <c r="M2" i="12" s="1"/>
  <c r="L1" i="12"/>
  <c r="L2" i="12" s="1"/>
  <c r="K1" i="12"/>
  <c r="K2" i="12" s="1"/>
  <c r="J1" i="12"/>
  <c r="J2" i="12" s="1"/>
  <c r="H1" i="12"/>
  <c r="H2" i="12" s="1"/>
  <c r="G1" i="12"/>
  <c r="G2" i="12" s="1"/>
  <c r="F1" i="12"/>
  <c r="F24" i="12" s="1"/>
  <c r="F2" i="12"/>
  <c r="E1" i="12"/>
  <c r="E2" i="12" s="1"/>
  <c r="D1" i="12"/>
  <c r="D2" i="12"/>
  <c r="C1" i="12"/>
  <c r="C2" i="12" s="1"/>
  <c r="B1" i="12"/>
  <c r="B2" i="12" s="1"/>
  <c r="U29" i="12"/>
  <c r="U22"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E22" i="12"/>
  <c r="E24" i="12"/>
  <c r="M22" i="12"/>
  <c r="M24" i="12"/>
  <c r="B22" i="12"/>
  <c r="B24" i="12"/>
  <c r="N22" i="12"/>
  <c r="N24" i="12"/>
  <c r="O22" i="12"/>
  <c r="O24" i="12"/>
  <c r="D22" i="12"/>
  <c r="D24" i="12"/>
  <c r="H22" i="12"/>
  <c r="P24" i="12"/>
  <c r="J24" i="12"/>
  <c r="S30" i="12"/>
  <c r="S22" i="12"/>
  <c r="S24" i="12"/>
  <c r="F22" i="12"/>
  <c r="D30" i="12"/>
  <c r="B30" i="12"/>
  <c r="F30" i="12"/>
  <c r="J30" i="12"/>
  <c r="N30" i="12"/>
  <c r="M30" i="12"/>
  <c r="J5" i="21"/>
  <c r="I5" i="21"/>
  <c r="H5" i="21"/>
  <c r="G5" i="21"/>
  <c r="F5" i="21"/>
  <c r="E5" i="21"/>
  <c r="A6" i="21"/>
  <c r="A5" i="21"/>
  <c r="A2" i="21"/>
  <c r="HN99" i="24" l="1"/>
  <c r="JU90" i="24"/>
  <c r="IL97" i="24"/>
  <c r="GK84" i="24"/>
  <c r="IL28" i="24"/>
  <c r="GP49" i="24"/>
  <c r="IS54" i="24"/>
  <c r="HZ65" i="24"/>
  <c r="GP12" i="24"/>
  <c r="HU14" i="24"/>
  <c r="IS37" i="24"/>
  <c r="JU50" i="24"/>
  <c r="JI38" i="24"/>
  <c r="IL87" i="24"/>
  <c r="IL85" i="24"/>
  <c r="HI41" i="24"/>
  <c r="JI104" i="24"/>
  <c r="FQ100" i="24"/>
  <c r="IS102" i="24"/>
  <c r="JU26" i="24"/>
  <c r="IG93" i="24"/>
  <c r="FR100" i="24"/>
  <c r="HU115" i="24"/>
  <c r="GK64" i="24"/>
  <c r="GW69" i="24"/>
  <c r="GC104" i="24"/>
  <c r="HZ109" i="24"/>
  <c r="GD110" i="24"/>
  <c r="HY114" i="24"/>
  <c r="JU117" i="24"/>
  <c r="HU12" i="24"/>
  <c r="HY17" i="24"/>
  <c r="IW48" i="24"/>
  <c r="HU55" i="24"/>
  <c r="IK13" i="24"/>
  <c r="IX48" i="24"/>
  <c r="GK107" i="24"/>
  <c r="HI60" i="24"/>
  <c r="HU11" i="24"/>
  <c r="HA108" i="24"/>
  <c r="GP98" i="24"/>
  <c r="JV18" i="24"/>
  <c r="FY11" i="24"/>
  <c r="HI87" i="24"/>
  <c r="IK37" i="24"/>
  <c r="HN54" i="24"/>
  <c r="JI107" i="24"/>
  <c r="HI65" i="24"/>
  <c r="FR116" i="24"/>
  <c r="JQ124" i="24"/>
  <c r="IL13" i="24"/>
  <c r="GW98" i="24"/>
  <c r="KC115" i="24"/>
  <c r="GD34" i="24"/>
  <c r="JJ87" i="24"/>
  <c r="FR95" i="24"/>
  <c r="IX25" i="24"/>
  <c r="JV46" i="24"/>
  <c r="JQ36" i="24"/>
  <c r="HM69" i="24"/>
  <c r="HY88" i="24"/>
  <c r="IG110" i="24"/>
  <c r="IS121" i="24"/>
  <c r="GP11" i="24"/>
  <c r="GK39" i="24"/>
  <c r="JE22" i="24"/>
  <c r="JE25" i="24"/>
  <c r="HZ88" i="24"/>
  <c r="JE112" i="24"/>
  <c r="HB40" i="24"/>
  <c r="JQ87" i="24"/>
  <c r="HU100" i="24"/>
  <c r="HA36" i="24"/>
  <c r="IG38" i="24"/>
  <c r="GW26" i="24"/>
  <c r="JV26" i="24"/>
  <c r="JE47" i="24"/>
  <c r="HI64" i="24"/>
  <c r="JI57" i="24"/>
  <c r="HB38" i="24"/>
  <c r="GD54" i="24"/>
  <c r="JV47" i="24"/>
  <c r="HU18" i="24"/>
  <c r="GD17" i="24"/>
  <c r="GW48" i="24"/>
  <c r="HI18" i="24"/>
  <c r="IK20" i="24"/>
  <c r="HN84" i="24"/>
  <c r="JU86" i="24"/>
  <c r="KC93" i="24"/>
  <c r="GO104" i="24"/>
  <c r="IX119" i="24"/>
  <c r="JQ58" i="24"/>
  <c r="HM89" i="24"/>
  <c r="GP92" i="24"/>
  <c r="KC96" i="24"/>
  <c r="HY120" i="24"/>
  <c r="IL41" i="24"/>
  <c r="IL15" i="24"/>
  <c r="HY22" i="24"/>
  <c r="HZ120" i="24"/>
  <c r="JQ47" i="24"/>
  <c r="IK21" i="24"/>
  <c r="IL21" i="24"/>
  <c r="GW38" i="24"/>
  <c r="IK41" i="24"/>
  <c r="JV86" i="24"/>
  <c r="IK15" i="24"/>
  <c r="JE54" i="24"/>
  <c r="IG79" i="24"/>
  <c r="HI58" i="24"/>
  <c r="HN89" i="24"/>
  <c r="IS103" i="24"/>
  <c r="JI113" i="24"/>
  <c r="GC123" i="24"/>
  <c r="HU13" i="24"/>
  <c r="JU36" i="24"/>
  <c r="JE46" i="24"/>
  <c r="FR28" i="24"/>
  <c r="KC86" i="24"/>
  <c r="FY87" i="24"/>
  <c r="JU92" i="24"/>
  <c r="GD103" i="24"/>
  <c r="GW104" i="24"/>
  <c r="GD123" i="24"/>
  <c r="HU89" i="24"/>
  <c r="JI103" i="24"/>
  <c r="GW117" i="24"/>
  <c r="JV117" i="24"/>
  <c r="IG120" i="24"/>
  <c r="HU17" i="24"/>
  <c r="GP38" i="24"/>
  <c r="IW54" i="24"/>
  <c r="JI53" i="24"/>
  <c r="HI68" i="24"/>
  <c r="GK87" i="24"/>
  <c r="GP107" i="24"/>
  <c r="IL120" i="24"/>
  <c r="FQ48" i="24"/>
  <c r="HM50" i="24"/>
  <c r="JJ53" i="24"/>
  <c r="IW84" i="24"/>
  <c r="HN119" i="24"/>
  <c r="JU121" i="24"/>
  <c r="GO38" i="24"/>
  <c r="IS15" i="24"/>
  <c r="JJ24" i="24"/>
  <c r="IS41" i="24"/>
  <c r="JI24" i="24"/>
  <c r="JV50" i="24"/>
  <c r="KC113" i="24"/>
  <c r="HY45" i="24"/>
  <c r="JJ47" i="24"/>
  <c r="IS55" i="24"/>
  <c r="IX22" i="24"/>
  <c r="GO28" i="24"/>
  <c r="HI88" i="24"/>
  <c r="KC97" i="24"/>
  <c r="FY98" i="24"/>
  <c r="HZ100" i="24"/>
  <c r="HY79" i="24"/>
  <c r="IX54" i="24"/>
  <c r="HZ79" i="24"/>
  <c r="JV36" i="24"/>
  <c r="IW14" i="24"/>
  <c r="IX14" i="24"/>
  <c r="FY37" i="24"/>
  <c r="HM17" i="24"/>
  <c r="HB41" i="24"/>
  <c r="HN17" i="24"/>
  <c r="JI47" i="24"/>
  <c r="IW22" i="24"/>
  <c r="IX84" i="24"/>
  <c r="JE14" i="24"/>
  <c r="IX40" i="24"/>
  <c r="HZ45" i="24"/>
  <c r="KC46" i="24"/>
  <c r="JI87" i="24"/>
  <c r="GP33" i="24"/>
  <c r="JI93" i="24"/>
  <c r="HM99" i="24"/>
  <c r="IX112" i="24"/>
  <c r="GO120" i="24"/>
  <c r="IK53" i="24"/>
  <c r="HN69" i="24"/>
  <c r="JV90" i="24"/>
  <c r="JU94" i="24"/>
  <c r="JJ103" i="24"/>
  <c r="HB108" i="24"/>
  <c r="GO11" i="24"/>
  <c r="HA38" i="24"/>
  <c r="IL53" i="24"/>
  <c r="JI55" i="24"/>
  <c r="HY65" i="24"/>
  <c r="IK28" i="24"/>
  <c r="HY56" i="24"/>
  <c r="HI90" i="24"/>
  <c r="JV94" i="24"/>
  <c r="IK97" i="24"/>
  <c r="HU99" i="24"/>
  <c r="HM119" i="24"/>
  <c r="JJ123" i="24"/>
  <c r="JI125" i="24"/>
  <c r="CL146" i="24"/>
  <c r="HB36" i="24"/>
  <c r="GC58" i="24"/>
  <c r="GP28" i="24"/>
  <c r="HU69" i="24"/>
  <c r="KC90" i="24"/>
  <c r="JQ103" i="24"/>
  <c r="HI108" i="24"/>
  <c r="JW95" i="24"/>
  <c r="HI38" i="24"/>
  <c r="JQ55" i="24"/>
  <c r="IG65" i="24"/>
  <c r="HZ22" i="24"/>
  <c r="JU25" i="24"/>
  <c r="IS28" i="24"/>
  <c r="GW118" i="24"/>
  <c r="JI118" i="24"/>
  <c r="HU119" i="24"/>
  <c r="JQ125" i="24"/>
  <c r="JV25" i="24"/>
  <c r="KC26" i="24"/>
  <c r="HM30" i="24"/>
  <c r="JQ105" i="24"/>
  <c r="IS48" i="24"/>
  <c r="JI15" i="24"/>
  <c r="FQ26" i="24"/>
  <c r="HN30" i="24"/>
  <c r="HI86" i="24"/>
  <c r="IG90" i="24"/>
  <c r="IK101" i="24"/>
  <c r="FQ46" i="24"/>
  <c r="GW49" i="24"/>
  <c r="KC94" i="24"/>
  <c r="GW11" i="24"/>
  <c r="GK13" i="24"/>
  <c r="IS13" i="24"/>
  <c r="FR50" i="24"/>
  <c r="GO18" i="24"/>
  <c r="JQ54" i="24"/>
  <c r="JJ14" i="24"/>
  <c r="HM20" i="24"/>
  <c r="JI11" i="24"/>
  <c r="IW46" i="24"/>
  <c r="HN20" i="24"/>
  <c r="IG92" i="24"/>
  <c r="JQ100" i="24"/>
  <c r="IL101" i="24"/>
  <c r="HY110" i="24"/>
  <c r="JU113" i="24"/>
  <c r="GD60" i="24"/>
  <c r="FR26" i="24"/>
  <c r="HM11" i="24"/>
  <c r="JJ11" i="24"/>
  <c r="IG22" i="24"/>
  <c r="GO27" i="24"/>
  <c r="JJ85" i="24"/>
  <c r="GC87" i="24"/>
  <c r="HI89" i="24"/>
  <c r="IK103" i="24"/>
  <c r="HZ110" i="24"/>
  <c r="JV113" i="24"/>
  <c r="GK118" i="24"/>
  <c r="IX107" i="24"/>
  <c r="IS12" i="24"/>
  <c r="IW45" i="24"/>
  <c r="HI57" i="24"/>
  <c r="GD58" i="24"/>
  <c r="IW63" i="24"/>
  <c r="HM68" i="24"/>
  <c r="JQ15" i="24"/>
  <c r="HI17" i="24"/>
  <c r="GW18" i="24"/>
  <c r="JI58" i="24"/>
  <c r="FY22" i="24"/>
  <c r="KC25" i="24"/>
  <c r="GD84" i="24"/>
  <c r="GD87" i="24"/>
  <c r="JU95" i="24"/>
  <c r="JQ102" i="24"/>
  <c r="IL103" i="24"/>
  <c r="FQ114" i="24"/>
  <c r="GO117" i="24"/>
  <c r="FQ49" i="24"/>
  <c r="GD55" i="24"/>
  <c r="IK55" i="24"/>
  <c r="JJ58" i="24"/>
  <c r="HA65" i="24"/>
  <c r="HU30" i="24"/>
  <c r="FY92" i="24"/>
  <c r="IW94" i="24"/>
  <c r="JV95" i="24"/>
  <c r="FQ96" i="24"/>
  <c r="JU115" i="24"/>
  <c r="GP117" i="24"/>
  <c r="IS53" i="24"/>
  <c r="JJ15" i="24"/>
  <c r="HM13" i="24"/>
  <c r="JV17" i="24"/>
  <c r="FR40" i="24"/>
  <c r="HU20" i="24"/>
  <c r="IL55" i="24"/>
  <c r="HY59" i="24"/>
  <c r="HB65" i="24"/>
  <c r="FY26" i="24"/>
  <c r="IX94" i="24"/>
  <c r="IS101" i="24"/>
  <c r="IW112" i="24"/>
  <c r="JV115" i="24"/>
  <c r="IK121" i="24"/>
  <c r="HU111" i="24"/>
  <c r="IS120" i="24"/>
  <c r="HI15" i="24"/>
  <c r="KC17" i="24"/>
  <c r="JU45" i="24"/>
  <c r="IL20" i="24"/>
  <c r="GC60" i="24"/>
  <c r="GC30" i="24"/>
  <c r="FR96" i="24"/>
  <c r="HZ96" i="24"/>
  <c r="JV98" i="24"/>
  <c r="KC99" i="24"/>
  <c r="HY102" i="24"/>
  <c r="HN105" i="24"/>
  <c r="HA107" i="24"/>
  <c r="HY111" i="24"/>
  <c r="IS117" i="24"/>
  <c r="HY39" i="24"/>
  <c r="JU24" i="24"/>
  <c r="GP27" i="24"/>
  <c r="IL27" i="24"/>
  <c r="JV68" i="24"/>
  <c r="IK33" i="24"/>
  <c r="FQ90" i="24"/>
  <c r="GD91" i="24"/>
  <c r="IX93" i="24"/>
  <c r="GC99" i="24"/>
  <c r="JJ107" i="24"/>
  <c r="HZ39" i="24"/>
  <c r="KC45" i="24"/>
  <c r="JV24" i="24"/>
  <c r="FR90" i="24"/>
  <c r="HI107" i="24"/>
  <c r="GK37" i="24"/>
  <c r="JQ34" i="24"/>
  <c r="FR39" i="24"/>
  <c r="GK17" i="24"/>
  <c r="FR49" i="24"/>
  <c r="GK60" i="24"/>
  <c r="GK21" i="24"/>
  <c r="HM84" i="24"/>
  <c r="HI94" i="24"/>
  <c r="FR98" i="24"/>
  <c r="GO100" i="24"/>
  <c r="HA114" i="24"/>
  <c r="IK116" i="24"/>
  <c r="IX124" i="24"/>
  <c r="HY64" i="24"/>
  <c r="GO21" i="24"/>
  <c r="IW21" i="24"/>
  <c r="KC89" i="24"/>
  <c r="IL95" i="24"/>
  <c r="IG104" i="24"/>
  <c r="KC24" i="24"/>
  <c r="GC53" i="24"/>
  <c r="HA60" i="24"/>
  <c r="IX65" i="24"/>
  <c r="JU88" i="24"/>
  <c r="GD105" i="24"/>
  <c r="IW116" i="24"/>
  <c r="JI124" i="24"/>
  <c r="GC20" i="24"/>
  <c r="HY55" i="24"/>
  <c r="JE56" i="24"/>
  <c r="IL99" i="24"/>
  <c r="IX21" i="24"/>
  <c r="IS26" i="24"/>
  <c r="IK69" i="24"/>
  <c r="HZ13" i="24"/>
  <c r="JE57" i="24"/>
  <c r="GP96" i="24"/>
  <c r="JV88" i="24"/>
  <c r="IW95" i="24"/>
  <c r="FQ101" i="24"/>
  <c r="HN103" i="24"/>
  <c r="GC107" i="24"/>
  <c r="HI114" i="24"/>
  <c r="IX116" i="24"/>
  <c r="JJ124" i="24"/>
  <c r="HZ102" i="24"/>
  <c r="IK27" i="24"/>
  <c r="GO96" i="24"/>
  <c r="IW111" i="24"/>
  <c r="IL69" i="24"/>
  <c r="HA17" i="24"/>
  <c r="JQ20" i="24"/>
  <c r="JV40" i="24"/>
  <c r="JI54" i="24"/>
  <c r="JE21" i="24"/>
  <c r="JU93" i="24"/>
  <c r="IX95" i="24"/>
  <c r="JE96" i="24"/>
  <c r="FR101" i="24"/>
  <c r="GD107" i="24"/>
  <c r="JE111" i="24"/>
  <c r="HN114" i="24"/>
  <c r="IW34" i="24"/>
  <c r="IX34" i="24"/>
  <c r="GP21" i="24"/>
  <c r="IG39" i="24"/>
  <c r="IW65" i="24"/>
  <c r="GC90" i="24"/>
  <c r="GC105" i="24"/>
  <c r="GK69" i="24"/>
  <c r="HY89" i="24"/>
  <c r="GD90" i="24"/>
  <c r="JU40" i="24"/>
  <c r="HB86" i="24"/>
  <c r="FQ41" i="24"/>
  <c r="JJ54" i="24"/>
  <c r="JI33" i="24"/>
  <c r="FQ94" i="24"/>
  <c r="IK94" i="24"/>
  <c r="GW96" i="24"/>
  <c r="JI102" i="24"/>
  <c r="GO108" i="24"/>
  <c r="JQ109" i="24"/>
  <c r="FQ120" i="24"/>
  <c r="HN122" i="24"/>
  <c r="HA124" i="24"/>
  <c r="GD20" i="24"/>
  <c r="GW27" i="24"/>
  <c r="HB17" i="24"/>
  <c r="GW47" i="24"/>
  <c r="HM46" i="24"/>
  <c r="GC14" i="24"/>
  <c r="FR41" i="24"/>
  <c r="HM18" i="24"/>
  <c r="IK29" i="24"/>
  <c r="GO49" i="24"/>
  <c r="JU18" i="24"/>
  <c r="IL29" i="24"/>
  <c r="GO53" i="24"/>
  <c r="JI60" i="24"/>
  <c r="HZ63" i="24"/>
  <c r="JE65" i="24"/>
  <c r="IX24" i="24"/>
  <c r="HM79" i="24"/>
  <c r="IK84" i="24"/>
  <c r="JJ102" i="24"/>
  <c r="IW108" i="24"/>
  <c r="HB113" i="24"/>
  <c r="BY126" i="24"/>
  <c r="HB13" i="24"/>
  <c r="GO14" i="24"/>
  <c r="GC15" i="24"/>
  <c r="HN36" i="24"/>
  <c r="JI34" i="24"/>
  <c r="IW38" i="24"/>
  <c r="GO40" i="24"/>
  <c r="HU45" i="24"/>
  <c r="JV45" i="24"/>
  <c r="HY46" i="24"/>
  <c r="JQ46" i="24"/>
  <c r="JI48" i="24"/>
  <c r="HB54" i="24"/>
  <c r="HZ57" i="24"/>
  <c r="GW22" i="24"/>
  <c r="HI24" i="24"/>
  <c r="HM25" i="24"/>
  <c r="JJ26" i="24"/>
  <c r="HA79" i="24"/>
  <c r="HB30" i="24"/>
  <c r="HB84" i="24"/>
  <c r="GW92" i="24"/>
  <c r="IW96" i="24"/>
  <c r="IS97" i="24"/>
  <c r="FY100" i="24"/>
  <c r="GP102" i="24"/>
  <c r="IX104" i="24"/>
  <c r="JV106" i="24"/>
  <c r="HZ114" i="24"/>
  <c r="GD15" i="24"/>
  <c r="JJ34" i="24"/>
  <c r="GO39" i="24"/>
  <c r="JU41" i="24"/>
  <c r="JJ48" i="24"/>
  <c r="GW53" i="24"/>
  <c r="KC58" i="24"/>
  <c r="FY60" i="24"/>
  <c r="JU60" i="24"/>
  <c r="HM24" i="24"/>
  <c r="HN25" i="24"/>
  <c r="JE27" i="24"/>
  <c r="JI28" i="24"/>
  <c r="HB79" i="24"/>
  <c r="JI30" i="24"/>
  <c r="FY56" i="24"/>
  <c r="KC56" i="24"/>
  <c r="FY88" i="24"/>
  <c r="IG88" i="24"/>
  <c r="IW89" i="24"/>
  <c r="HA92" i="24"/>
  <c r="JI94" i="24"/>
  <c r="IX96" i="24"/>
  <c r="GD100" i="24"/>
  <c r="FQ107" i="24"/>
  <c r="GK123" i="24"/>
  <c r="IK125" i="24"/>
  <c r="IG54" i="24"/>
  <c r="HY15" i="24"/>
  <c r="GP40" i="24"/>
  <c r="HZ46" i="24"/>
  <c r="IK11" i="24"/>
  <c r="GP39" i="24"/>
  <c r="GC41" i="24"/>
  <c r="HU41" i="24"/>
  <c r="JV41" i="24"/>
  <c r="HA20" i="24"/>
  <c r="GP29" i="24"/>
  <c r="HA53" i="24"/>
  <c r="JV60" i="24"/>
  <c r="JU63" i="24"/>
  <c r="HM21" i="24"/>
  <c r="HN24" i="24"/>
  <c r="JJ28" i="24"/>
  <c r="JJ30" i="24"/>
  <c r="HN85" i="24"/>
  <c r="IG56" i="24"/>
  <c r="GK91" i="24"/>
  <c r="HB92" i="24"/>
  <c r="JJ94" i="24"/>
  <c r="JE95" i="24"/>
  <c r="GK98" i="24"/>
  <c r="GO101" i="24"/>
  <c r="JE103" i="24"/>
  <c r="HB105" i="24"/>
  <c r="JQ107" i="24"/>
  <c r="JE116" i="24"/>
  <c r="IL125" i="24"/>
  <c r="KC125" i="24"/>
  <c r="IG53" i="24"/>
  <c r="GW109" i="24"/>
  <c r="JV56" i="24"/>
  <c r="JJ117" i="24"/>
  <c r="JU127" i="24"/>
  <c r="IX38" i="24"/>
  <c r="IL11" i="24"/>
  <c r="HY34" i="24"/>
  <c r="IW39" i="24"/>
  <c r="IW17" i="24"/>
  <c r="IW40" i="24"/>
  <c r="GD41" i="24"/>
  <c r="IK47" i="24"/>
  <c r="HU48" i="24"/>
  <c r="JE49" i="24"/>
  <c r="HB20" i="24"/>
  <c r="IS20" i="24"/>
  <c r="IL58" i="24"/>
  <c r="DQ60" i="24"/>
  <c r="HY63" i="24"/>
  <c r="JV63" i="24"/>
  <c r="JU64" i="24"/>
  <c r="HN21" i="24"/>
  <c r="HN26" i="24"/>
  <c r="JU68" i="24"/>
  <c r="IK86" i="24"/>
  <c r="IK87" i="24"/>
  <c r="GK90" i="24"/>
  <c r="GW93" i="24"/>
  <c r="HM95" i="24"/>
  <c r="JI95" i="24"/>
  <c r="HA99" i="24"/>
  <c r="GP101" i="24"/>
  <c r="HM103" i="24"/>
  <c r="HA104" i="24"/>
  <c r="HY106" i="24"/>
  <c r="JU107" i="24"/>
  <c r="JV108" i="24"/>
  <c r="FR109" i="24"/>
  <c r="GC110" i="24"/>
  <c r="JI116" i="24"/>
  <c r="JQ117" i="24"/>
  <c r="GD99" i="24"/>
  <c r="JJ95" i="24"/>
  <c r="JI97" i="24"/>
  <c r="IS98" i="24"/>
  <c r="HB99" i="24"/>
  <c r="HB104" i="24"/>
  <c r="JE104" i="24"/>
  <c r="HZ106" i="24"/>
  <c r="KC106" i="24"/>
  <c r="FQ108" i="24"/>
  <c r="IK113" i="24"/>
  <c r="JJ116" i="24"/>
  <c r="IW126" i="24"/>
  <c r="GP112" i="24"/>
  <c r="FQ88" i="24"/>
  <c r="IG102" i="24"/>
  <c r="JU59" i="24"/>
  <c r="GO64" i="24"/>
  <c r="GP64" i="24"/>
  <c r="FQ60" i="24"/>
  <c r="IX103" i="24"/>
  <c r="KC59" i="24"/>
  <c r="HM49" i="24"/>
  <c r="GK15" i="24"/>
  <c r="IW55" i="24"/>
  <c r="JJ97" i="24"/>
  <c r="FY63" i="24"/>
  <c r="HY108" i="24"/>
  <c r="IW110" i="24"/>
  <c r="IS11" i="24"/>
  <c r="HZ37" i="24"/>
  <c r="GK41" i="24"/>
  <c r="IK45" i="24"/>
  <c r="GO47" i="24"/>
  <c r="FQ20" i="24"/>
  <c r="HI20" i="24"/>
  <c r="JI20" i="24"/>
  <c r="KC63" i="24"/>
  <c r="FY64" i="24"/>
  <c r="KC65" i="24"/>
  <c r="HU21" i="24"/>
  <c r="JU21" i="24"/>
  <c r="FQ22" i="24"/>
  <c r="JU28" i="24"/>
  <c r="IS86" i="24"/>
  <c r="IW56" i="24"/>
  <c r="IX33" i="24"/>
  <c r="FQ92" i="24"/>
  <c r="HN92" i="24"/>
  <c r="FQ93" i="24"/>
  <c r="HZ94" i="24"/>
  <c r="HU95" i="24"/>
  <c r="HM96" i="24"/>
  <c r="JI99" i="24"/>
  <c r="GW101" i="24"/>
  <c r="HI102" i="24"/>
  <c r="IX110" i="24"/>
  <c r="HI111" i="24"/>
  <c r="IX125" i="24"/>
  <c r="GP108" i="24"/>
  <c r="HU91" i="24"/>
  <c r="KC104" i="24"/>
  <c r="JE15" i="24"/>
  <c r="IW36" i="24"/>
  <c r="GK50" i="24"/>
  <c r="GW63" i="24"/>
  <c r="GC97" i="24"/>
  <c r="HI100" i="24"/>
  <c r="HZ101" i="24"/>
  <c r="HM41" i="24"/>
  <c r="FY90" i="24"/>
  <c r="IW103" i="24"/>
  <c r="HM113" i="24"/>
  <c r="JJ118" i="24"/>
  <c r="HZ122" i="24"/>
  <c r="JV125" i="24"/>
  <c r="JQ11" i="24"/>
  <c r="HA37" i="24"/>
  <c r="HA30" i="24"/>
  <c r="IW104" i="24"/>
  <c r="HY36" i="24"/>
  <c r="JU37" i="24"/>
  <c r="HZ34" i="24"/>
  <c r="IX39" i="24"/>
  <c r="JQ18" i="24"/>
  <c r="HI54" i="24"/>
  <c r="IG57" i="24"/>
  <c r="HM22" i="24"/>
  <c r="HZ36" i="24"/>
  <c r="JV37" i="24"/>
  <c r="GW40" i="24"/>
  <c r="HN49" i="24"/>
  <c r="HM97" i="24"/>
  <c r="KC41" i="24"/>
  <c r="HN50" i="24"/>
  <c r="IS125" i="24"/>
  <c r="GD36" i="24"/>
  <c r="GP47" i="24"/>
  <c r="IS47" i="24"/>
  <c r="IK48" i="24"/>
  <c r="FR20" i="24"/>
  <c r="IW57" i="24"/>
  <c r="HA58" i="24"/>
  <c r="IG63" i="24"/>
  <c r="GC64" i="24"/>
  <c r="GC21" i="24"/>
  <c r="FR22" i="24"/>
  <c r="GC28" i="24"/>
  <c r="JV28" i="24"/>
  <c r="KC68" i="24"/>
  <c r="FY69" i="24"/>
  <c r="IS87" i="24"/>
  <c r="JE90" i="24"/>
  <c r="FR93" i="24"/>
  <c r="JQ95" i="24"/>
  <c r="JJ99" i="24"/>
  <c r="HN102" i="24"/>
  <c r="IG106" i="24"/>
  <c r="HM111" i="24"/>
  <c r="IS113" i="24"/>
  <c r="IS114" i="24"/>
  <c r="JQ116" i="24"/>
  <c r="HM123" i="24"/>
  <c r="GK28" i="24"/>
  <c r="IK93" i="24"/>
  <c r="HZ55" i="24"/>
  <c r="IL92" i="24"/>
  <c r="IL93" i="24"/>
  <c r="JU58" i="24"/>
  <c r="FR60" i="24"/>
  <c r="GC98" i="24"/>
  <c r="HA13" i="24"/>
  <c r="HI36" i="24"/>
  <c r="GW64" i="24"/>
  <c r="HM65" i="24"/>
  <c r="JI26" i="24"/>
  <c r="HY87" i="24"/>
  <c r="GP93" i="24"/>
  <c r="IS93" i="24"/>
  <c r="GK99" i="24"/>
  <c r="JU106" i="24"/>
  <c r="IW59" i="24"/>
  <c r="FR21" i="24"/>
  <c r="JI69" i="24"/>
  <c r="GO90" i="24"/>
  <c r="HU25" i="24"/>
  <c r="JJ69" i="24"/>
  <c r="IW88" i="24"/>
  <c r="GP90" i="24"/>
  <c r="FR106" i="24"/>
  <c r="FQ18" i="24"/>
  <c r="IX55" i="24"/>
  <c r="JQ28" i="24"/>
  <c r="IX88" i="24"/>
  <c r="GP100" i="24"/>
  <c r="HB11" i="24"/>
  <c r="IG34" i="24"/>
  <c r="FY38" i="24"/>
  <c r="JE39" i="24"/>
  <c r="JE40" i="24"/>
  <c r="IL45" i="24"/>
  <c r="HM55" i="24"/>
  <c r="GD64" i="24"/>
  <c r="JU89" i="24"/>
  <c r="HM91" i="24"/>
  <c r="JQ96" i="24"/>
  <c r="JQ97" i="24"/>
  <c r="JU104" i="24"/>
  <c r="HN111" i="24"/>
  <c r="JU111" i="24"/>
  <c r="IK117" i="24"/>
  <c r="KC117" i="24"/>
  <c r="HA119" i="24"/>
  <c r="HU40" i="24"/>
  <c r="JV59" i="24"/>
  <c r="IG13" i="24"/>
  <c r="FY39" i="24"/>
  <c r="JJ46" i="24"/>
  <c r="JU56" i="24"/>
  <c r="IS95" i="24"/>
  <c r="HN41" i="24"/>
  <c r="HM48" i="24"/>
  <c r="GK20" i="24"/>
  <c r="JJ25" i="24"/>
  <c r="JU87" i="24"/>
  <c r="HZ56" i="24"/>
  <c r="GO93" i="24"/>
  <c r="GO112" i="24"/>
  <c r="JI117" i="24"/>
  <c r="KC40" i="24"/>
  <c r="HN48" i="24"/>
  <c r="IL47" i="24"/>
  <c r="JE38" i="24"/>
  <c r="FR108" i="24"/>
  <c r="HA11" i="24"/>
  <c r="HB14" i="24"/>
  <c r="KC60" i="24"/>
  <c r="GC65" i="24"/>
  <c r="HU24" i="24"/>
  <c r="IW33" i="24"/>
  <c r="HY94" i="24"/>
  <c r="HN97" i="24"/>
  <c r="GC69" i="24"/>
  <c r="FQ79" i="24"/>
  <c r="HA56" i="24"/>
  <c r="GC13" i="24"/>
  <c r="HM14" i="24"/>
  <c r="HB15" i="24"/>
  <c r="IK36" i="24"/>
  <c r="HM40" i="24"/>
  <c r="GP48" i="24"/>
  <c r="GC50" i="24"/>
  <c r="HU50" i="24"/>
  <c r="KC18" i="24"/>
  <c r="HZ54" i="24"/>
  <c r="JE55" i="24"/>
  <c r="JJ59" i="24"/>
  <c r="GO63" i="24"/>
  <c r="IK26" i="24"/>
  <c r="GD69" i="24"/>
  <c r="FR79" i="24"/>
  <c r="HZ30" i="24"/>
  <c r="JV89" i="24"/>
  <c r="HN91" i="24"/>
  <c r="KC92" i="24"/>
  <c r="JU96" i="24"/>
  <c r="HU97" i="24"/>
  <c r="JU97" i="24"/>
  <c r="HA100" i="24"/>
  <c r="JV104" i="24"/>
  <c r="GO109" i="24"/>
  <c r="JV111" i="24"/>
  <c r="FQ112" i="24"/>
  <c r="HM115" i="24"/>
  <c r="IL117" i="24"/>
  <c r="IS124" i="24"/>
  <c r="HB126" i="24"/>
  <c r="HY101" i="24"/>
  <c r="JI46" i="24"/>
  <c r="JV58" i="24"/>
  <c r="JU125" i="24"/>
  <c r="GD98" i="24"/>
  <c r="JE34" i="24"/>
  <c r="HU46" i="24"/>
  <c r="HY57" i="24"/>
  <c r="JQ48" i="24"/>
  <c r="IX59" i="24"/>
  <c r="HY37" i="24"/>
  <c r="JV92" i="24"/>
  <c r="JJ38" i="24"/>
  <c r="HA15" i="24"/>
  <c r="IG36" i="24"/>
  <c r="KC37" i="24"/>
  <c r="GO48" i="24"/>
  <c r="IL48" i="24"/>
  <c r="KC50" i="24"/>
  <c r="HY53" i="24"/>
  <c r="JQ53" i="24"/>
  <c r="HY54" i="24"/>
  <c r="HN55" i="24"/>
  <c r="IX57" i="24"/>
  <c r="HB58" i="24"/>
  <c r="HI59" i="24"/>
  <c r="JE59" i="24"/>
  <c r="GD21" i="24"/>
  <c r="IL25" i="24"/>
  <c r="GD28" i="24"/>
  <c r="HI11" i="24"/>
  <c r="GD13" i="24"/>
  <c r="HY13" i="24"/>
  <c r="HN14" i="24"/>
  <c r="IW15" i="24"/>
  <c r="IL36" i="24"/>
  <c r="IG37" i="24"/>
  <c r="JQ38" i="24"/>
  <c r="FQ39" i="24"/>
  <c r="JU17" i="24"/>
  <c r="HA41" i="24"/>
  <c r="GD50" i="24"/>
  <c r="GP63" i="24"/>
  <c r="GC84" i="24"/>
  <c r="HA86" i="24"/>
  <c r="JE33" i="24"/>
  <c r="BA90" i="24"/>
  <c r="IK95" i="24"/>
  <c r="JV96" i="24"/>
  <c r="JV97" i="24"/>
  <c r="GP109" i="24"/>
  <c r="FR112" i="24"/>
  <c r="HN115" i="24"/>
  <c r="IW124" i="24"/>
  <c r="EC11" i="24"/>
  <c r="HI101" i="24"/>
  <c r="JJ120" i="24"/>
  <c r="HZ15" i="24"/>
  <c r="HM36" i="24"/>
  <c r="GW34" i="24"/>
  <c r="FR17" i="24"/>
  <c r="IL40" i="24"/>
  <c r="HA47" i="24"/>
  <c r="KC48" i="24"/>
  <c r="IS18" i="24"/>
  <c r="HY20" i="24"/>
  <c r="JV55" i="24"/>
  <c r="JE58" i="24"/>
  <c r="IK59" i="24"/>
  <c r="JJ22" i="24"/>
  <c r="IW24" i="24"/>
  <c r="JQ79" i="24"/>
  <c r="GD30" i="24"/>
  <c r="HI56" i="24"/>
  <c r="GO33" i="24"/>
  <c r="IX89" i="24"/>
  <c r="IL90" i="24"/>
  <c r="HM92" i="24"/>
  <c r="HI93" i="24"/>
  <c r="GK97" i="24"/>
  <c r="IK99" i="24"/>
  <c r="FY103" i="24"/>
  <c r="GD104" i="24"/>
  <c r="IK106" i="24"/>
  <c r="HA110" i="24"/>
  <c r="JQ113" i="24"/>
  <c r="FR114" i="24"/>
  <c r="IS115" i="24"/>
  <c r="GW116" i="24"/>
  <c r="FY122" i="24"/>
  <c r="HI125" i="24"/>
  <c r="IG125" i="24"/>
  <c r="JV127" i="24"/>
  <c r="KC38" i="24"/>
  <c r="IG41" i="24"/>
  <c r="HB53" i="24"/>
  <c r="GK57" i="24"/>
  <c r="HA101" i="24"/>
  <c r="JJ104" i="24"/>
  <c r="HU108" i="24"/>
  <c r="HI109" i="24"/>
  <c r="HI117" i="24"/>
  <c r="HB37" i="24"/>
  <c r="HU29" i="24"/>
  <c r="IW30" i="24"/>
  <c r="GD49" i="24"/>
  <c r="JE50" i="24"/>
  <c r="IK18" i="24"/>
  <c r="IW58" i="24"/>
  <c r="IS25" i="24"/>
  <c r="GW68" i="24"/>
  <c r="JI79" i="24"/>
  <c r="FQ30" i="24"/>
  <c r="IX30" i="24"/>
  <c r="HA93" i="24"/>
  <c r="HB101" i="24"/>
  <c r="FY106" i="24"/>
  <c r="HZ116" i="24"/>
  <c r="JQ120" i="24"/>
  <c r="IX17" i="24"/>
  <c r="HM45" i="24"/>
  <c r="JV21" i="24"/>
  <c r="IL84" i="24"/>
  <c r="HU86" i="24"/>
  <c r="HN45" i="24"/>
  <c r="HB64" i="24"/>
  <c r="JU11" i="24"/>
  <c r="GC12" i="24"/>
  <c r="IX13" i="24"/>
  <c r="JV48" i="24"/>
  <c r="KC55" i="24"/>
  <c r="GK58" i="24"/>
  <c r="IX58" i="24"/>
  <c r="GW21" i="24"/>
  <c r="JQ22" i="24"/>
  <c r="FR24" i="24"/>
  <c r="IW25" i="24"/>
  <c r="HZ27" i="24"/>
  <c r="HA28" i="24"/>
  <c r="HA68" i="24"/>
  <c r="GO69" i="24"/>
  <c r="GK30" i="24"/>
  <c r="JE84" i="24"/>
  <c r="IS85" i="24"/>
  <c r="HA87" i="24"/>
  <c r="HB56" i="24"/>
  <c r="GC88" i="24"/>
  <c r="KC88" i="24"/>
  <c r="JE89" i="24"/>
  <c r="IS90" i="24"/>
  <c r="IK91" i="24"/>
  <c r="GO92" i="24"/>
  <c r="HB93" i="24"/>
  <c r="GD96" i="24"/>
  <c r="JI96" i="24"/>
  <c r="GD97" i="24"/>
  <c r="IK98" i="24"/>
  <c r="FR99" i="24"/>
  <c r="HM100" i="24"/>
  <c r="GK104" i="24"/>
  <c r="GO110" i="24"/>
  <c r="HI110" i="24"/>
  <c r="JJ113" i="24"/>
  <c r="FY114" i="24"/>
  <c r="IK114" i="24"/>
  <c r="IG115" i="24"/>
  <c r="GP116" i="24"/>
  <c r="JU120" i="24"/>
  <c r="HB125" i="24"/>
  <c r="KC127" i="24"/>
  <c r="GF99" i="24"/>
  <c r="FQ58" i="24"/>
  <c r="HU27" i="24"/>
  <c r="JJ88" i="24"/>
  <c r="IW13" i="24"/>
  <c r="JV11" i="24"/>
  <c r="HU36" i="24"/>
  <c r="JU38" i="24"/>
  <c r="GC39" i="24"/>
  <c r="HY41" i="24"/>
  <c r="HI47" i="24"/>
  <c r="HM29" i="24"/>
  <c r="GP54" i="24"/>
  <c r="FR59" i="24"/>
  <c r="IS59" i="24"/>
  <c r="HM27" i="24"/>
  <c r="HB28" i="24"/>
  <c r="GP69" i="24"/>
  <c r="JQ30" i="24"/>
  <c r="HM86" i="24"/>
  <c r="HB87" i="24"/>
  <c r="GW33" i="24"/>
  <c r="JI89" i="24"/>
  <c r="IW90" i="24"/>
  <c r="IL91" i="24"/>
  <c r="HU92" i="24"/>
  <c r="HA94" i="24"/>
  <c r="JJ96" i="24"/>
  <c r="IL98" i="24"/>
  <c r="GW100" i="24"/>
  <c r="HN100" i="24"/>
  <c r="HA102" i="24"/>
  <c r="JU103" i="24"/>
  <c r="GK105" i="24"/>
  <c r="JI105" i="24"/>
  <c r="IS106" i="24"/>
  <c r="HM108" i="24"/>
  <c r="HA109" i="24"/>
  <c r="GW112" i="24"/>
  <c r="IL114" i="24"/>
  <c r="HM118" i="24"/>
  <c r="JV120" i="24"/>
  <c r="HA64" i="24"/>
  <c r="GP65" i="24"/>
  <c r="FQ13" i="24"/>
  <c r="JV38" i="24"/>
  <c r="JE17" i="24"/>
  <c r="IW50" i="24"/>
  <c r="HN29" i="24"/>
  <c r="HI53" i="24"/>
  <c r="FY58" i="24"/>
  <c r="KC21" i="24"/>
  <c r="IK25" i="24"/>
  <c r="HN27" i="24"/>
  <c r="IS84" i="24"/>
  <c r="HN86" i="24"/>
  <c r="IG86" i="24"/>
  <c r="JQ88" i="24"/>
  <c r="JJ89" i="24"/>
  <c r="HB94" i="24"/>
  <c r="KC95" i="24"/>
  <c r="FQ98" i="24"/>
  <c r="HB102" i="24"/>
  <c r="JV103" i="24"/>
  <c r="JQ104" i="24"/>
  <c r="JJ105" i="24"/>
  <c r="FQ106" i="24"/>
  <c r="GW108" i="24"/>
  <c r="HN108" i="24"/>
  <c r="HB109" i="24"/>
  <c r="KC110" i="24"/>
  <c r="KC111" i="24"/>
  <c r="HB117" i="24"/>
  <c r="HY117" i="24"/>
  <c r="GC120" i="24"/>
  <c r="JI120" i="24"/>
  <c r="IS122" i="24"/>
  <c r="HY123" i="24"/>
  <c r="FA124" i="24"/>
  <c r="FQ17" i="24"/>
  <c r="GC49" i="24"/>
  <c r="FR58" i="24"/>
  <c r="GO65" i="24"/>
  <c r="FE87" i="24"/>
  <c r="GO56" i="24"/>
  <c r="GD88" i="24"/>
  <c r="GO94" i="24"/>
  <c r="BY96" i="24"/>
  <c r="G101" i="24"/>
  <c r="GC103" i="24"/>
  <c r="GP110" i="24"/>
  <c r="GD111" i="24"/>
  <c r="HU114" i="24"/>
  <c r="GO116" i="24"/>
  <c r="IW119" i="24"/>
  <c r="F122" i="24"/>
  <c r="GW124" i="24"/>
  <c r="GD125" i="24"/>
  <c r="HA125" i="24"/>
  <c r="GK12" i="24"/>
  <c r="FR13" i="24"/>
  <c r="GO34" i="24"/>
  <c r="GW46" i="24"/>
  <c r="GC57" i="24"/>
  <c r="GD22" i="24"/>
  <c r="FR30" i="24"/>
  <c r="FQ89" i="24"/>
  <c r="HB107" i="24"/>
  <c r="IX111" i="24"/>
  <c r="HI123" i="24"/>
  <c r="GC127" i="24"/>
  <c r="GP34" i="24"/>
  <c r="FY50" i="24"/>
  <c r="GW54" i="24"/>
  <c r="GD57" i="24"/>
  <c r="FY24" i="24"/>
  <c r="GK96" i="24"/>
  <c r="GW102" i="24"/>
  <c r="BA108" i="24"/>
  <c r="JI110" i="24"/>
  <c r="HA117" i="24"/>
  <c r="JQ118" i="24"/>
  <c r="GW122" i="24"/>
  <c r="JE127" i="24"/>
  <c r="GO68" i="24"/>
  <c r="GK88" i="24"/>
  <c r="GK111" i="24"/>
  <c r="GO118" i="24"/>
  <c r="FY17" i="24"/>
  <c r="GO46" i="24"/>
  <c r="GK49" i="24"/>
  <c r="GW94" i="24"/>
  <c r="GK103" i="24"/>
  <c r="HA123" i="24"/>
  <c r="GD12" i="24"/>
  <c r="FY13" i="24"/>
  <c r="FQ50" i="24"/>
  <c r="GK22" i="24"/>
  <c r="FY30" i="24"/>
  <c r="GC96" i="24"/>
  <c r="IG121" i="24"/>
  <c r="HB123" i="24"/>
  <c r="IW127" i="24"/>
  <c r="JJ114" i="24"/>
  <c r="HM120" i="24"/>
  <c r="HM104" i="24"/>
  <c r="HB106" i="24"/>
  <c r="GC108" i="24"/>
  <c r="JQ108" i="24"/>
  <c r="JE109" i="24"/>
  <c r="GP123" i="24"/>
  <c r="HA14" i="24"/>
  <c r="JI14" i="24"/>
  <c r="IX15" i="24"/>
  <c r="GC36" i="24"/>
  <c r="HA40" i="24"/>
  <c r="JQ45" i="24"/>
  <c r="FY47" i="24"/>
  <c r="HN46" i="24"/>
  <c r="IS46" i="24"/>
  <c r="FR48" i="24"/>
  <c r="HZ48" i="24"/>
  <c r="HI49" i="24"/>
  <c r="GK29" i="24"/>
  <c r="JQ29" i="24"/>
  <c r="FY53" i="24"/>
  <c r="IW53" i="24"/>
  <c r="HM54" i="24"/>
  <c r="FQ55" i="24"/>
  <c r="HU57" i="24"/>
  <c r="JI59" i="24"/>
  <c r="HZ64" i="24"/>
  <c r="JE64" i="24"/>
  <c r="HN65" i="24"/>
  <c r="IS65" i="24"/>
  <c r="FQ21" i="24"/>
  <c r="IG21" i="24"/>
  <c r="HI22" i="24"/>
  <c r="HI25" i="24"/>
  <c r="HN68" i="24"/>
  <c r="IS68" i="24"/>
  <c r="HZ69" i="24"/>
  <c r="HN79" i="24"/>
  <c r="HA84" i="24"/>
  <c r="JQ84" i="24"/>
  <c r="GW85" i="24"/>
  <c r="JQ86" i="24"/>
  <c r="HZ87" i="24"/>
  <c r="JE87" i="24"/>
  <c r="JV87" i="24"/>
  <c r="FY33" i="24"/>
  <c r="IG33" i="24"/>
  <c r="JQ90" i="24"/>
  <c r="IW93" i="24"/>
  <c r="HU94" i="24"/>
  <c r="IL94" i="24"/>
  <c r="IG95" i="24"/>
  <c r="HI96" i="24"/>
  <c r="IS100" i="24"/>
  <c r="JU100" i="24"/>
  <c r="IG103" i="24"/>
  <c r="HN104" i="24"/>
  <c r="IW107" i="24"/>
  <c r="JU108" i="24"/>
  <c r="HU112" i="24"/>
  <c r="IL116" i="24"/>
  <c r="HN118" i="24"/>
  <c r="HN120" i="24"/>
  <c r="GC122" i="24"/>
  <c r="AE125" i="24"/>
  <c r="IW125" i="24"/>
  <c r="CX146" i="24"/>
  <c r="GK116" i="24"/>
  <c r="HZ117" i="24"/>
  <c r="JE117" i="24"/>
  <c r="IK118" i="24"/>
  <c r="GD119" i="24"/>
  <c r="JQ121" i="24"/>
  <c r="FQ122" i="24"/>
  <c r="HN123" i="24"/>
  <c r="HB124" i="24"/>
  <c r="GO126" i="24"/>
  <c r="JK109" i="24"/>
  <c r="JX24" i="24"/>
  <c r="FQ11" i="24"/>
  <c r="GW41" i="24"/>
  <c r="GK46" i="24"/>
  <c r="HN96" i="24"/>
  <c r="IS110" i="24"/>
  <c r="JV12" i="24"/>
  <c r="GK34" i="24"/>
  <c r="FR38" i="24"/>
  <c r="JI45" i="24"/>
  <c r="FQ47" i="24"/>
  <c r="HZ47" i="24"/>
  <c r="IK46" i="24"/>
  <c r="HA49" i="24"/>
  <c r="HB18" i="24"/>
  <c r="GC29" i="24"/>
  <c r="JI29" i="24"/>
  <c r="FQ53" i="24"/>
  <c r="GK54" i="24"/>
  <c r="KC54" i="24"/>
  <c r="HM57" i="24"/>
  <c r="IW64" i="24"/>
  <c r="IK65" i="24"/>
  <c r="FE21" i="24"/>
  <c r="HY21" i="24"/>
  <c r="HA22" i="24"/>
  <c r="HA25" i="24"/>
  <c r="JQ25" i="24"/>
  <c r="GP26" i="24"/>
  <c r="JI27" i="24"/>
  <c r="FY28" i="24"/>
  <c r="IK68" i="24"/>
  <c r="GW30" i="24"/>
  <c r="JI84" i="24"/>
  <c r="JI86" i="24"/>
  <c r="IW87" i="24"/>
  <c r="HU56" i="24"/>
  <c r="IL56" i="24"/>
  <c r="FQ33" i="24"/>
  <c r="HY33" i="24"/>
  <c r="HN88" i="24"/>
  <c r="HB90" i="24"/>
  <c r="JI90" i="24"/>
  <c r="GW91" i="24"/>
  <c r="IS92" i="24"/>
  <c r="JV93" i="24"/>
  <c r="HM94" i="24"/>
  <c r="FY95" i="24"/>
  <c r="HY95" i="24"/>
  <c r="HA96" i="24"/>
  <c r="IK100" i="24"/>
  <c r="HU102" i="24"/>
  <c r="IL102" i="24"/>
  <c r="HY103" i="24"/>
  <c r="HI106" i="24"/>
  <c r="FY109" i="24"/>
  <c r="IG109" i="24"/>
  <c r="IX109" i="24"/>
  <c r="HM112" i="24"/>
  <c r="HI113" i="24"/>
  <c r="BU119" i="24"/>
  <c r="HA121" i="24"/>
  <c r="FR122" i="24"/>
  <c r="GP126" i="24"/>
  <c r="HY127" i="24"/>
  <c r="R146" i="24"/>
  <c r="GF96" i="24"/>
  <c r="JL116" i="24"/>
  <c r="HN22" i="24"/>
  <c r="HM88" i="24"/>
  <c r="HA90" i="24"/>
  <c r="JQ92" i="24"/>
  <c r="JE101" i="24"/>
  <c r="IK102" i="24"/>
  <c r="HM12" i="24"/>
  <c r="IG48" i="24"/>
  <c r="GD29" i="24"/>
  <c r="FR53" i="24"/>
  <c r="IK54" i="24"/>
  <c r="HA59" i="24"/>
  <c r="IG64" i="24"/>
  <c r="IX64" i="24"/>
  <c r="HU65" i="24"/>
  <c r="IL65" i="24"/>
  <c r="HZ21" i="24"/>
  <c r="HB25" i="24"/>
  <c r="HU68" i="24"/>
  <c r="IL68" i="24"/>
  <c r="FQ69" i="24"/>
  <c r="IG69" i="24"/>
  <c r="HU79" i="24"/>
  <c r="JJ84" i="24"/>
  <c r="GP85" i="24"/>
  <c r="JJ86" i="24"/>
  <c r="FQ87" i="24"/>
  <c r="IX87" i="24"/>
  <c r="KC87" i="24"/>
  <c r="FR33" i="24"/>
  <c r="HZ33" i="24"/>
  <c r="HA88" i="24"/>
  <c r="JJ90" i="24"/>
  <c r="HY93" i="24"/>
  <c r="HN94" i="24"/>
  <c r="IS94" i="24"/>
  <c r="HZ95" i="24"/>
  <c r="HB96" i="24"/>
  <c r="GW99" i="24"/>
  <c r="FQ103" i="24"/>
  <c r="HZ103" i="24"/>
  <c r="HU104" i="24"/>
  <c r="HN112" i="24"/>
  <c r="IS116" i="24"/>
  <c r="HU120" i="24"/>
  <c r="HB121" i="24"/>
  <c r="HZ127" i="24"/>
  <c r="HA18" i="24"/>
  <c r="GO26" i="24"/>
  <c r="JE28" i="24"/>
  <c r="GK68" i="24"/>
  <c r="IK56" i="24"/>
  <c r="HM39" i="24"/>
  <c r="JU39" i="24"/>
  <c r="JJ45" i="24"/>
  <c r="FR47" i="24"/>
  <c r="JJ29" i="24"/>
  <c r="HN57" i="24"/>
  <c r="JI63" i="24"/>
  <c r="FQ64" i="24"/>
  <c r="HY11" i="24"/>
  <c r="HN12" i="24"/>
  <c r="HI14" i="24"/>
  <c r="JQ14" i="24"/>
  <c r="GK36" i="24"/>
  <c r="JI36" i="24"/>
  <c r="FQ37" i="24"/>
  <c r="JE37" i="24"/>
  <c r="HM34" i="24"/>
  <c r="HY38" i="24"/>
  <c r="HN39" i="24"/>
  <c r="HI40" i="24"/>
  <c r="IW47" i="24"/>
  <c r="GC46" i="24"/>
  <c r="JU46" i="24"/>
  <c r="JI18" i="24"/>
  <c r="HZ53" i="24"/>
  <c r="JE53" i="24"/>
  <c r="HU54" i="24"/>
  <c r="IL54" i="24"/>
  <c r="FY55" i="24"/>
  <c r="HA57" i="24"/>
  <c r="HB59" i="24"/>
  <c r="JQ59" i="24"/>
  <c r="JJ63" i="24"/>
  <c r="FR64" i="24"/>
  <c r="JU65" i="24"/>
  <c r="FY21" i="24"/>
  <c r="IW28" i="24"/>
  <c r="FR69" i="24"/>
  <c r="HI84" i="24"/>
  <c r="FR87" i="24"/>
  <c r="GC56" i="24"/>
  <c r="HB88" i="24"/>
  <c r="JE93" i="24"/>
  <c r="HI98" i="24"/>
  <c r="KC100" i="24"/>
  <c r="IW101" i="24"/>
  <c r="FR103" i="24"/>
  <c r="JE107" i="24"/>
  <c r="KC108" i="24"/>
  <c r="IK110" i="24"/>
  <c r="IW117" i="24"/>
  <c r="FQ119" i="24"/>
  <c r="HI119" i="24"/>
  <c r="IK124" i="24"/>
  <c r="JE125" i="24"/>
  <c r="AD145" i="24"/>
  <c r="IW109" i="24"/>
  <c r="HZ111" i="24"/>
  <c r="HZ11" i="24"/>
  <c r="JJ36" i="24"/>
  <c r="FR37" i="24"/>
  <c r="GC34" i="24"/>
  <c r="HN34" i="24"/>
  <c r="IS34" i="24"/>
  <c r="HZ38" i="24"/>
  <c r="GK45" i="24"/>
  <c r="IX47" i="24"/>
  <c r="GD46" i="24"/>
  <c r="HU49" i="24"/>
  <c r="JJ18" i="24"/>
  <c r="GC54" i="24"/>
  <c r="JU54" i="24"/>
  <c r="IG55" i="24"/>
  <c r="HB57" i="24"/>
  <c r="JV65" i="24"/>
  <c r="HU22" i="24"/>
  <c r="JI25" i="24"/>
  <c r="FQ28" i="24"/>
  <c r="IX28" i="24"/>
  <c r="KC28" i="24"/>
  <c r="GD68" i="24"/>
  <c r="HI79" i="24"/>
  <c r="GD56" i="24"/>
  <c r="HM56" i="24"/>
  <c r="FY93" i="24"/>
  <c r="FQ95" i="24"/>
  <c r="HU96" i="24"/>
  <c r="JE99" i="24"/>
  <c r="F101" i="24"/>
  <c r="FY101" i="24"/>
  <c r="IX101" i="24"/>
  <c r="HM102" i="24"/>
  <c r="HI104" i="24"/>
  <c r="HA106" i="24"/>
  <c r="IS108" i="24"/>
  <c r="FQ109" i="24"/>
  <c r="HA111" i="24"/>
  <c r="IG111" i="24"/>
  <c r="JJ112" i="24"/>
  <c r="HA113" i="24"/>
  <c r="GO123" i="24"/>
  <c r="HI124" i="24"/>
  <c r="HU126" i="24"/>
  <c r="IS126" i="24"/>
  <c r="JQ145" i="24"/>
  <c r="HC111" i="24"/>
  <c r="IY94" i="24"/>
  <c r="GD122" i="24"/>
  <c r="HO110" i="24"/>
  <c r="IZ94" i="24"/>
  <c r="JL63" i="24"/>
  <c r="FR102" i="24"/>
  <c r="GC114" i="24"/>
  <c r="GD53" i="24"/>
  <c r="FQ68" i="24"/>
  <c r="FR65" i="24"/>
  <c r="HY25" i="24"/>
  <c r="GC37" i="24"/>
  <c r="GW17" i="24"/>
  <c r="GW50" i="24"/>
  <c r="HZ18" i="24"/>
  <c r="GK63" i="24"/>
  <c r="HZ25" i="24"/>
  <c r="GO30" i="24"/>
  <c r="GK86" i="24"/>
  <c r="FQ56" i="24"/>
  <c r="GK92" i="24"/>
  <c r="GK94" i="24"/>
  <c r="HI97" i="24"/>
  <c r="JE102" i="24"/>
  <c r="GD108" i="24"/>
  <c r="HZ108" i="24"/>
  <c r="JI108" i="24"/>
  <c r="HU110" i="24"/>
  <c r="GD114" i="24"/>
  <c r="GC116" i="24"/>
  <c r="IX118" i="24"/>
  <c r="KC118" i="24"/>
  <c r="FR120" i="24"/>
  <c r="IG124" i="24"/>
  <c r="IX126" i="24"/>
  <c r="HD41" i="24"/>
  <c r="FR46" i="24"/>
  <c r="GW24" i="24"/>
  <c r="FR94" i="24"/>
  <c r="IG40" i="24"/>
  <c r="GP13" i="24"/>
  <c r="FQ54" i="24"/>
  <c r="GO58" i="24"/>
  <c r="GO24" i="24"/>
  <c r="GP30" i="24"/>
  <c r="HY84" i="24"/>
  <c r="FR56" i="24"/>
  <c r="FE33" i="24"/>
  <c r="E91" i="24"/>
  <c r="GO99" i="24"/>
  <c r="GK100" i="24"/>
  <c r="IG100" i="24"/>
  <c r="HA103" i="24"/>
  <c r="FQ104" i="24"/>
  <c r="GW107" i="24"/>
  <c r="IK107" i="24"/>
  <c r="DV108" i="24"/>
  <c r="JJ108" i="24"/>
  <c r="JU110" i="24"/>
  <c r="HI112" i="24"/>
  <c r="JQ114" i="24"/>
  <c r="IK115" i="24"/>
  <c r="GD116" i="24"/>
  <c r="G119" i="24"/>
  <c r="HM126" i="24"/>
  <c r="FQ65" i="24"/>
  <c r="IG84" i="24"/>
  <c r="GO13" i="24"/>
  <c r="HY14" i="24"/>
  <c r="FR68" i="24"/>
  <c r="FQ34" i="24"/>
  <c r="HY40" i="24"/>
  <c r="GC47" i="24"/>
  <c r="FY46" i="24"/>
  <c r="GK53" i="24"/>
  <c r="FR54" i="24"/>
  <c r="GP58" i="24"/>
  <c r="IG59" i="24"/>
  <c r="GP24" i="24"/>
  <c r="FY79" i="24"/>
  <c r="HZ84" i="24"/>
  <c r="FR88" i="24"/>
  <c r="JE88" i="24"/>
  <c r="HA89" i="24"/>
  <c r="IS91" i="24"/>
  <c r="JI92" i="24"/>
  <c r="FY94" i="24"/>
  <c r="HN95" i="24"/>
  <c r="GP99" i="24"/>
  <c r="FY102" i="24"/>
  <c r="HU103" i="24"/>
  <c r="FR104" i="24"/>
  <c r="IL107" i="24"/>
  <c r="JE110" i="24"/>
  <c r="JV110" i="24"/>
  <c r="EG114" i="24"/>
  <c r="IL115" i="24"/>
  <c r="HN116" i="24"/>
  <c r="JQ119" i="24"/>
  <c r="DK120" i="24"/>
  <c r="IL121" i="24"/>
  <c r="JI121" i="24"/>
  <c r="GK122" i="24"/>
  <c r="GW123" i="24"/>
  <c r="HU124" i="24"/>
  <c r="HN126" i="24"/>
  <c r="Y146" i="24"/>
  <c r="FY54" i="24"/>
  <c r="HY18" i="24"/>
  <c r="FR34" i="24"/>
  <c r="HB39" i="24"/>
  <c r="GO17" i="24"/>
  <c r="HZ40" i="24"/>
  <c r="GD47" i="24"/>
  <c r="GO50" i="24"/>
  <c r="DQ57" i="24"/>
  <c r="GC63" i="24"/>
  <c r="FY65" i="24"/>
  <c r="FY68" i="24"/>
  <c r="HI30" i="24"/>
  <c r="DJ84" i="24"/>
  <c r="GC86" i="24"/>
  <c r="HY86" i="24"/>
  <c r="GK56" i="24"/>
  <c r="Q89" i="24"/>
  <c r="HB89" i="24"/>
  <c r="HY90" i="24"/>
  <c r="GO91" i="24"/>
  <c r="GC92" i="24"/>
  <c r="HY92" i="24"/>
  <c r="JJ92" i="24"/>
  <c r="GC94" i="24"/>
  <c r="FY96" i="24"/>
  <c r="HA97" i="24"/>
  <c r="IS99" i="24"/>
  <c r="JI100" i="24"/>
  <c r="IW102" i="24"/>
  <c r="HM110" i="24"/>
  <c r="FY112" i="24"/>
  <c r="EH114" i="24"/>
  <c r="IG116" i="24"/>
  <c r="AW118" i="24"/>
  <c r="HU118" i="24"/>
  <c r="JU118" i="24"/>
  <c r="JJ121" i="24"/>
  <c r="HY124" i="24"/>
  <c r="JE124" i="24"/>
  <c r="GF60" i="24"/>
  <c r="IA13" i="24"/>
  <c r="IM127" i="24"/>
  <c r="GW58" i="24"/>
  <c r="HZ59" i="24"/>
  <c r="FY34" i="24"/>
  <c r="GK47" i="24"/>
  <c r="EI14" i="24"/>
  <c r="GD37" i="24"/>
  <c r="GW13" i="24"/>
  <c r="EU15" i="24"/>
  <c r="GP17" i="24"/>
  <c r="GP50" i="24"/>
  <c r="IG18" i="24"/>
  <c r="GD63" i="24"/>
  <c r="IG25" i="24"/>
  <c r="GC68" i="24"/>
  <c r="FE84" i="24"/>
  <c r="GO85" i="24"/>
  <c r="GD86" i="24"/>
  <c r="HZ86" i="24"/>
  <c r="HZ90" i="24"/>
  <c r="GP91" i="24"/>
  <c r="GD92" i="24"/>
  <c r="HZ92" i="24"/>
  <c r="GD94" i="24"/>
  <c r="HB97" i="24"/>
  <c r="GC100" i="24"/>
  <c r="HY100" i="24"/>
  <c r="JJ100" i="24"/>
  <c r="IX102" i="24"/>
  <c r="GK108" i="24"/>
  <c r="IG108" i="24"/>
  <c r="HU109" i="24"/>
  <c r="HN110" i="24"/>
  <c r="EJ114" i="24"/>
  <c r="GK114" i="24"/>
  <c r="JI114" i="24"/>
  <c r="JE118" i="24"/>
  <c r="JV118" i="24"/>
  <c r="FY120" i="24"/>
  <c r="HZ124" i="24"/>
  <c r="JE126" i="24"/>
  <c r="CG146" i="24"/>
  <c r="IY34" i="24"/>
  <c r="GO84" i="24"/>
  <c r="FY86" i="24"/>
  <c r="HA33" i="24"/>
  <c r="IS88" i="24"/>
  <c r="HZ89" i="24"/>
  <c r="FQ91" i="24"/>
  <c r="IW92" i="24"/>
  <c r="JJ93" i="24"/>
  <c r="HZ97" i="24"/>
  <c r="GK101" i="24"/>
  <c r="HB103" i="24"/>
  <c r="IW106" i="24"/>
  <c r="FR107" i="24"/>
  <c r="JU109" i="24"/>
  <c r="IK119" i="24"/>
  <c r="JE122" i="24"/>
  <c r="HI12" i="24"/>
  <c r="JU49" i="24"/>
  <c r="HB55" i="24"/>
  <c r="GW60" i="24"/>
  <c r="HA21" i="24"/>
  <c r="IK22" i="24"/>
  <c r="GK24" i="24"/>
  <c r="IG24" i="24"/>
  <c r="JU69" i="24"/>
  <c r="GC79" i="24"/>
  <c r="IS79" i="24"/>
  <c r="GP84" i="24"/>
  <c r="GK33" i="24"/>
  <c r="HB33" i="24"/>
  <c r="KC33" i="24"/>
  <c r="FR91" i="24"/>
  <c r="IX92" i="24"/>
  <c r="IW98" i="24"/>
  <c r="JU102" i="24"/>
  <c r="IX106" i="24"/>
  <c r="JV109" i="24"/>
  <c r="IS112" i="24"/>
  <c r="GW113" i="24"/>
  <c r="IG113" i="24"/>
  <c r="JE114" i="24"/>
  <c r="JI115" i="24"/>
  <c r="KC116" i="24"/>
  <c r="HA118" i="24"/>
  <c r="HB119" i="24"/>
  <c r="IL119" i="24"/>
  <c r="AP121" i="24"/>
  <c r="GW121" i="24"/>
  <c r="HY122" i="24"/>
  <c r="JI122" i="24"/>
  <c r="IK127" i="24"/>
  <c r="GD14" i="24"/>
  <c r="HZ14" i="24"/>
  <c r="GO36" i="24"/>
  <c r="JJ17" i="24"/>
  <c r="IX63" i="24"/>
  <c r="FY36" i="24"/>
  <c r="IL39" i="24"/>
  <c r="FR45" i="24"/>
  <c r="GW45" i="24"/>
  <c r="IK49" i="24"/>
  <c r="JV49" i="24"/>
  <c r="HY50" i="24"/>
  <c r="JJ50" i="24"/>
  <c r="GK18" i="24"/>
  <c r="IK12" i="24"/>
  <c r="JV13" i="24"/>
  <c r="HN37" i="24"/>
  <c r="IW37" i="24"/>
  <c r="HI48" i="24"/>
  <c r="IL49" i="24"/>
  <c r="HZ50" i="24"/>
  <c r="EG20" i="24"/>
  <c r="FQ29" i="24"/>
  <c r="KC57" i="24"/>
  <c r="IG58" i="24"/>
  <c r="GK59" i="24"/>
  <c r="FQ63" i="24"/>
  <c r="HU64" i="24"/>
  <c r="HB21" i="24"/>
  <c r="IL22" i="24"/>
  <c r="IW27" i="24"/>
  <c r="HI69" i="24"/>
  <c r="JV69" i="24"/>
  <c r="GD79" i="24"/>
  <c r="JE86" i="24"/>
  <c r="HU87" i="24"/>
  <c r="JQ56" i="24"/>
  <c r="GW89" i="24"/>
  <c r="GK95" i="24"/>
  <c r="GW97" i="24"/>
  <c r="BY98" i="24"/>
  <c r="IX98" i="24"/>
  <c r="HU101" i="24"/>
  <c r="JV102" i="24"/>
  <c r="GW105" i="24"/>
  <c r="IG105" i="24"/>
  <c r="HM109" i="24"/>
  <c r="JJ115" i="24"/>
  <c r="HB118" i="24"/>
  <c r="HY121" i="24"/>
  <c r="GO122" i="24"/>
  <c r="JJ122" i="24"/>
  <c r="FY123" i="24"/>
  <c r="FY124" i="24"/>
  <c r="HM124" i="24"/>
  <c r="IL127" i="24"/>
  <c r="HZ17" i="24"/>
  <c r="GK40" i="24"/>
  <c r="JI50" i="24"/>
  <c r="IS57" i="24"/>
  <c r="KC22" i="24"/>
  <c r="FY27" i="24"/>
  <c r="HA12" i="24"/>
  <c r="JI13" i="24"/>
  <c r="IX37" i="24"/>
  <c r="HI39" i="24"/>
  <c r="GC40" i="24"/>
  <c r="EI20" i="24"/>
  <c r="GW29" i="24"/>
  <c r="JE29" i="24"/>
  <c r="IK57" i="24"/>
  <c r="FR63" i="24"/>
  <c r="JU22" i="24"/>
  <c r="FQ27" i="24"/>
  <c r="IX27" i="24"/>
  <c r="HM28" i="24"/>
  <c r="JI68" i="24"/>
  <c r="IG30" i="24"/>
  <c r="FQ86" i="24"/>
  <c r="ES87" i="24"/>
  <c r="IK88" i="24"/>
  <c r="E89" i="24"/>
  <c r="CZ90" i="24"/>
  <c r="Q91" i="24"/>
  <c r="HI95" i="24"/>
  <c r="CW97" i="24"/>
  <c r="FY99" i="24"/>
  <c r="BA101" i="24"/>
  <c r="GC101" i="24"/>
  <c r="BO103" i="24"/>
  <c r="HN109" i="24"/>
  <c r="HB111" i="24"/>
  <c r="IL113" i="24"/>
  <c r="AO114" i="24"/>
  <c r="FY116" i="24"/>
  <c r="HU116" i="24"/>
  <c r="DI118" i="24"/>
  <c r="AD120" i="24"/>
  <c r="IK120" i="24"/>
  <c r="AC121" i="24"/>
  <c r="IW122" i="24"/>
  <c r="EU124" i="24"/>
  <c r="HN124" i="24"/>
  <c r="GK125" i="24"/>
  <c r="HU125" i="24"/>
  <c r="HI126" i="24"/>
  <c r="AR127" i="24"/>
  <c r="FS88" i="24"/>
  <c r="GE86" i="24"/>
  <c r="GQ21" i="24"/>
  <c r="IA34" i="24"/>
  <c r="JQ13" i="24"/>
  <c r="IK39" i="24"/>
  <c r="JV39" i="24"/>
  <c r="IX45" i="24"/>
  <c r="HA55" i="24"/>
  <c r="JJ57" i="24"/>
  <c r="IG14" i="24"/>
  <c r="FQ36" i="24"/>
  <c r="KC39" i="24"/>
  <c r="IG17" i="24"/>
  <c r="JQ17" i="24"/>
  <c r="GD40" i="24"/>
  <c r="GO45" i="24"/>
  <c r="JE45" i="24"/>
  <c r="GC18" i="24"/>
  <c r="ET53" i="24"/>
  <c r="JQ57" i="24"/>
  <c r="GO60" i="24"/>
  <c r="JE63" i="24"/>
  <c r="JQ21" i="24"/>
  <c r="JV22" i="24"/>
  <c r="GC24" i="24"/>
  <c r="HY24" i="24"/>
  <c r="FR27" i="24"/>
  <c r="HN28" i="24"/>
  <c r="JJ68" i="24"/>
  <c r="IK79" i="24"/>
  <c r="ES85" i="24"/>
  <c r="FR86" i="24"/>
  <c r="GC33" i="24"/>
  <c r="JU33" i="24"/>
  <c r="G89" i="24"/>
  <c r="JQ93" i="24"/>
  <c r="GD101" i="24"/>
  <c r="HI103" i="24"/>
  <c r="FY107" i="24"/>
  <c r="IK112" i="24"/>
  <c r="HY113" i="24"/>
  <c r="IW114" i="24"/>
  <c r="CS116" i="24"/>
  <c r="JU116" i="24"/>
  <c r="DL118" i="24"/>
  <c r="AE121" i="24"/>
  <c r="GO121" i="24"/>
  <c r="IX122" i="24"/>
  <c r="HA127" i="24"/>
  <c r="FQ45" i="24"/>
  <c r="HU28" i="24"/>
  <c r="JQ68" i="24"/>
  <c r="JU13" i="24"/>
  <c r="GP36" i="24"/>
  <c r="HB12" i="24"/>
  <c r="GK14" i="24"/>
  <c r="FR36" i="24"/>
  <c r="GW36" i="24"/>
  <c r="FY45" i="24"/>
  <c r="GP45" i="24"/>
  <c r="HA48" i="24"/>
  <c r="KC49" i="24"/>
  <c r="GD18" i="24"/>
  <c r="HM53" i="24"/>
  <c r="HI55" i="24"/>
  <c r="JU57" i="24"/>
  <c r="HY58" i="24"/>
  <c r="GC59" i="24"/>
  <c r="GP60" i="24"/>
  <c r="HM64" i="24"/>
  <c r="GD24" i="24"/>
  <c r="ET26" i="24"/>
  <c r="HA69" i="24"/>
  <c r="EV85" i="24"/>
  <c r="IW86" i="24"/>
  <c r="HM87" i="24"/>
  <c r="JI56" i="24"/>
  <c r="GD33" i="24"/>
  <c r="HI33" i="24"/>
  <c r="GO89" i="24"/>
  <c r="FY91" i="24"/>
  <c r="JE92" i="24"/>
  <c r="GC95" i="24"/>
  <c r="IK96" i="24"/>
  <c r="GO97" i="24"/>
  <c r="HM101" i="24"/>
  <c r="DI104" i="24"/>
  <c r="IL104" i="24"/>
  <c r="GO105" i="24"/>
  <c r="HY105" i="24"/>
  <c r="JE106" i="24"/>
  <c r="GK109" i="24"/>
  <c r="KC109" i="24"/>
  <c r="IL112" i="24"/>
  <c r="GO113" i="24"/>
  <c r="IX114" i="24"/>
  <c r="JV116" i="24"/>
  <c r="E118" i="24"/>
  <c r="GC118" i="24"/>
  <c r="IS119" i="24"/>
  <c r="GP121" i="24"/>
  <c r="FQ123" i="24"/>
  <c r="Q124" i="24"/>
  <c r="FQ124" i="24"/>
  <c r="JL28" i="24"/>
  <c r="KC13" i="24"/>
  <c r="HA39" i="24"/>
  <c r="HB48" i="24"/>
  <c r="IG50" i="24"/>
  <c r="GO29" i="24"/>
  <c r="IW29" i="24"/>
  <c r="JV57" i="24"/>
  <c r="HZ58" i="24"/>
  <c r="GD59" i="24"/>
  <c r="HN64" i="24"/>
  <c r="HI21" i="24"/>
  <c r="HB69" i="24"/>
  <c r="KC69" i="24"/>
  <c r="GK79" i="24"/>
  <c r="IX86" i="24"/>
  <c r="HN87" i="24"/>
  <c r="JJ56" i="24"/>
  <c r="GP89" i="24"/>
  <c r="H91" i="24"/>
  <c r="GD95" i="24"/>
  <c r="HA95" i="24"/>
  <c r="GP97" i="24"/>
  <c r="CG98" i="24"/>
  <c r="JE98" i="24"/>
  <c r="FQ99" i="24"/>
  <c r="HN101" i="24"/>
  <c r="ES102" i="24"/>
  <c r="KC102" i="24"/>
  <c r="GP105" i="24"/>
  <c r="FY108" i="24"/>
  <c r="GK110" i="24"/>
  <c r="EI114" i="24"/>
  <c r="JQ115" i="24"/>
  <c r="FQ116" i="24"/>
  <c r="HM116" i="24"/>
  <c r="GD118" i="24"/>
  <c r="IG122" i="24"/>
  <c r="JQ122" i="24"/>
  <c r="FR123" i="24"/>
  <c r="R124" i="24"/>
  <c r="FR124" i="24"/>
  <c r="GC125" i="24"/>
  <c r="HA126" i="24"/>
  <c r="AF127" i="24"/>
  <c r="IS127" i="24"/>
  <c r="FA144" i="24"/>
  <c r="EC145" i="24"/>
  <c r="GE79" i="24"/>
  <c r="GQ60" i="24"/>
  <c r="GR89" i="24"/>
  <c r="IN119" i="24"/>
  <c r="JL57" i="24"/>
  <c r="JL93" i="24"/>
  <c r="JX39" i="24"/>
  <c r="JX109" i="24"/>
  <c r="JW116" i="24"/>
  <c r="FR14" i="24"/>
  <c r="IS14" i="24"/>
  <c r="HA34" i="24"/>
  <c r="JE41" i="24"/>
  <c r="HI45" i="24"/>
  <c r="HU47" i="24"/>
  <c r="HI29" i="24"/>
  <c r="HZ29" i="24"/>
  <c r="JU53" i="24"/>
  <c r="HY60" i="24"/>
  <c r="FY25" i="24"/>
  <c r="HI26" i="24"/>
  <c r="HZ26" i="24"/>
  <c r="JE26" i="24"/>
  <c r="GC27" i="24"/>
  <c r="JU27" i="24"/>
  <c r="GP79" i="24"/>
  <c r="IK30" i="24"/>
  <c r="FR84" i="24"/>
  <c r="GD85" i="24"/>
  <c r="HI85" i="24"/>
  <c r="HZ85" i="24"/>
  <c r="JE85" i="24"/>
  <c r="JV85" i="24"/>
  <c r="GP88" i="24"/>
  <c r="GC89" i="24"/>
  <c r="HB91" i="24"/>
  <c r="IG91" i="24"/>
  <c r="IX91" i="24"/>
  <c r="KC91" i="24"/>
  <c r="GW95" i="24"/>
  <c r="HU98" i="24"/>
  <c r="JQ98" i="24"/>
  <c r="GW103" i="24"/>
  <c r="IX105" i="24"/>
  <c r="KC105" i="24"/>
  <c r="HM106" i="24"/>
  <c r="JI106" i="24"/>
  <c r="IG107" i="24"/>
  <c r="JV112" i="24"/>
  <c r="GD117" i="24"/>
  <c r="GW119" i="24"/>
  <c r="KC119" i="24"/>
  <c r="HM121" i="24"/>
  <c r="JJ127" i="24"/>
  <c r="GE27" i="24"/>
  <c r="JI49" i="24"/>
  <c r="GO20" i="24"/>
  <c r="GK11" i="24"/>
  <c r="IG12" i="24"/>
  <c r="GW15" i="24"/>
  <c r="HM37" i="24"/>
  <c r="HB34" i="24"/>
  <c r="KC34" i="24"/>
  <c r="GK38" i="24"/>
  <c r="FQ40" i="24"/>
  <c r="HY47" i="24"/>
  <c r="JU47" i="24"/>
  <c r="EG48" i="24"/>
  <c r="GK48" i="24"/>
  <c r="JJ49" i="24"/>
  <c r="GP20" i="24"/>
  <c r="JV53" i="24"/>
  <c r="GC55" i="24"/>
  <c r="IK58" i="24"/>
  <c r="FQ59" i="24"/>
  <c r="HZ60" i="24"/>
  <c r="JE60" i="24"/>
  <c r="HI63" i="24"/>
  <c r="JQ64" i="24"/>
  <c r="EO25" i="24"/>
  <c r="HM26" i="24"/>
  <c r="GD27" i="24"/>
  <c r="JV27" i="24"/>
  <c r="IL30" i="24"/>
  <c r="DK84" i="24"/>
  <c r="HM85" i="24"/>
  <c r="JI85" i="24"/>
  <c r="H88" i="24"/>
  <c r="GD89" i="24"/>
  <c r="M90" i="24"/>
  <c r="BB90" i="24"/>
  <c r="HU90" i="24"/>
  <c r="F91" i="24"/>
  <c r="H92" i="24"/>
  <c r="CM95" i="24"/>
  <c r="FY97" i="24"/>
  <c r="JU98" i="24"/>
  <c r="IK104" i="24"/>
  <c r="HA105" i="24"/>
  <c r="HN106" i="24"/>
  <c r="JJ106" i="24"/>
  <c r="JI112" i="24"/>
  <c r="JE113" i="24"/>
  <c r="FY121" i="24"/>
  <c r="HN121" i="24"/>
  <c r="BI126" i="24"/>
  <c r="KC126" i="24"/>
  <c r="HN127" i="24"/>
  <c r="HN144" i="24"/>
  <c r="BI145" i="24"/>
  <c r="BZ145" i="24"/>
  <c r="HI145" i="24"/>
  <c r="AD146" i="24"/>
  <c r="DJ146" i="24"/>
  <c r="GE11" i="24"/>
  <c r="GF27" i="24"/>
  <c r="HD98" i="24"/>
  <c r="HO90" i="24"/>
  <c r="IA29" i="24"/>
  <c r="JX105" i="24"/>
  <c r="JQ12" i="24"/>
  <c r="IK14" i="24"/>
  <c r="IX36" i="24"/>
  <c r="JQ39" i="24"/>
  <c r="IW41" i="24"/>
  <c r="HA45" i="24"/>
  <c r="HM47" i="24"/>
  <c r="ES46" i="24"/>
  <c r="IS50" i="24"/>
  <c r="FR18" i="24"/>
  <c r="HA29" i="24"/>
  <c r="HN53" i="24"/>
  <c r="HN63" i="24"/>
  <c r="JV64" i="24"/>
  <c r="GD65" i="24"/>
  <c r="DI22" i="24"/>
  <c r="IS24" i="24"/>
  <c r="FQ25" i="24"/>
  <c r="HA26" i="24"/>
  <c r="IW26" i="24"/>
  <c r="JJ27" i="24"/>
  <c r="HA85" i="24"/>
  <c r="IW85" i="24"/>
  <c r="FR89" i="24"/>
  <c r="IS89" i="24"/>
  <c r="Q90" i="24"/>
  <c r="ET90" i="24"/>
  <c r="HY91" i="24"/>
  <c r="JU91" i="24"/>
  <c r="DW92" i="24"/>
  <c r="GO95" i="24"/>
  <c r="AD96" i="24"/>
  <c r="IL96" i="24"/>
  <c r="CZ97" i="24"/>
  <c r="JE97" i="24"/>
  <c r="HM98" i="24"/>
  <c r="JI98" i="24"/>
  <c r="IG99" i="24"/>
  <c r="GK102" i="24"/>
  <c r="GO103" i="24"/>
  <c r="AC104" i="24"/>
  <c r="JU105" i="24"/>
  <c r="HY107" i="24"/>
  <c r="DU110" i="24"/>
  <c r="GW111" i="24"/>
  <c r="FY113" i="24"/>
  <c r="HN113" i="24"/>
  <c r="CN114" i="24"/>
  <c r="DU117" i="24"/>
  <c r="ET119" i="24"/>
  <c r="JU119" i="24"/>
  <c r="BA120" i="24"/>
  <c r="HI120" i="24"/>
  <c r="DU123" i="24"/>
  <c r="HZ123" i="24"/>
  <c r="GK124" i="24"/>
  <c r="HB127" i="24"/>
  <c r="FR144" i="24"/>
  <c r="JW120" i="24"/>
  <c r="GC11" i="24"/>
  <c r="HY12" i="24"/>
  <c r="FY14" i="24"/>
  <c r="IL14" i="24"/>
  <c r="GO15" i="24"/>
  <c r="EJ37" i="24"/>
  <c r="JU34" i="24"/>
  <c r="GC38" i="24"/>
  <c r="FH17" i="24"/>
  <c r="IX41" i="24"/>
  <c r="HB45" i="24"/>
  <c r="HN47" i="24"/>
  <c r="ET46" i="24"/>
  <c r="GC48" i="24"/>
  <c r="IG29" i="24"/>
  <c r="IW60" i="24"/>
  <c r="HA63" i="24"/>
  <c r="JI64" i="24"/>
  <c r="EG22" i="24"/>
  <c r="FR25" i="24"/>
  <c r="HB26" i="24"/>
  <c r="IG26" i="24"/>
  <c r="IX26" i="24"/>
  <c r="GW79" i="24"/>
  <c r="FY84" i="24"/>
  <c r="GK85" i="24"/>
  <c r="HB85" i="24"/>
  <c r="IG85" i="24"/>
  <c r="IX85" i="24"/>
  <c r="KC85" i="24"/>
  <c r="GW88" i="24"/>
  <c r="HM90" i="24"/>
  <c r="HI91" i="24"/>
  <c r="HZ91" i="24"/>
  <c r="JE91" i="24"/>
  <c r="JV91" i="24"/>
  <c r="AF96" i="24"/>
  <c r="FQ97" i="24"/>
  <c r="HN98" i="24"/>
  <c r="JJ98" i="24"/>
  <c r="AC100" i="24"/>
  <c r="DU103" i="24"/>
  <c r="GP103" i="24"/>
  <c r="CX104" i="24"/>
  <c r="JE105" i="24"/>
  <c r="JV105" i="24"/>
  <c r="CX107" i="24"/>
  <c r="ET112" i="24"/>
  <c r="KC112" i="24"/>
  <c r="IW113" i="24"/>
  <c r="AR117" i="24"/>
  <c r="BI117" i="24"/>
  <c r="GK117" i="24"/>
  <c r="BM119" i="24"/>
  <c r="JV119" i="24"/>
  <c r="FQ121" i="24"/>
  <c r="JU126" i="24"/>
  <c r="AW127" i="24"/>
  <c r="JQ127" i="24"/>
  <c r="F146" i="24"/>
  <c r="GR63" i="24"/>
  <c r="IN91" i="24"/>
  <c r="IM106" i="24"/>
  <c r="GD11" i="24"/>
  <c r="HZ12" i="24"/>
  <c r="JV34" i="24"/>
  <c r="GD38" i="24"/>
  <c r="DQ17" i="24"/>
  <c r="IK17" i="24"/>
  <c r="GO41" i="24"/>
  <c r="FE47" i="24"/>
  <c r="GD48" i="24"/>
  <c r="JQ49" i="24"/>
  <c r="FG50" i="24"/>
  <c r="KC53" i="24"/>
  <c r="IX60" i="24"/>
  <c r="JJ64" i="24"/>
  <c r="ES21" i="24"/>
  <c r="GO22" i="24"/>
  <c r="EG27" i="24"/>
  <c r="IS30" i="24"/>
  <c r="GK89" i="24"/>
  <c r="HN90" i="24"/>
  <c r="JI91" i="24"/>
  <c r="FR97" i="24"/>
  <c r="HA98" i="24"/>
  <c r="AD100" i="24"/>
  <c r="BY102" i="24"/>
  <c r="HU106" i="24"/>
  <c r="JQ106" i="24"/>
  <c r="G109" i="24"/>
  <c r="GC109" i="24"/>
  <c r="HA112" i="24"/>
  <c r="F113" i="24"/>
  <c r="IX113" i="24"/>
  <c r="HY115" i="24"/>
  <c r="JI119" i="24"/>
  <c r="Q120" i="24"/>
  <c r="FR121" i="24"/>
  <c r="HU121" i="24"/>
  <c r="AC124" i="24"/>
  <c r="IK126" i="24"/>
  <c r="JV126" i="24"/>
  <c r="HU127" i="24"/>
  <c r="CG145" i="24"/>
  <c r="HB145" i="24"/>
  <c r="AK146" i="24"/>
  <c r="DQ146" i="24"/>
  <c r="HC21" i="24"/>
  <c r="HC123" i="24"/>
  <c r="HO13" i="24"/>
  <c r="HP21" i="24"/>
  <c r="IM37" i="24"/>
  <c r="JK22" i="24"/>
  <c r="JX69" i="24"/>
  <c r="JI12" i="24"/>
  <c r="HU37" i="24"/>
  <c r="JI39" i="24"/>
  <c r="EO17" i="24"/>
  <c r="IL17" i="24"/>
  <c r="FY40" i="24"/>
  <c r="GP41" i="24"/>
  <c r="FG47" i="24"/>
  <c r="IG47" i="24"/>
  <c r="KC47" i="24"/>
  <c r="IK50" i="24"/>
  <c r="FE54" i="24"/>
  <c r="GK55" i="24"/>
  <c r="IS58" i="24"/>
  <c r="FY59" i="24"/>
  <c r="EG64" i="24"/>
  <c r="FA64" i="24"/>
  <c r="GP22" i="24"/>
  <c r="IK24" i="24"/>
  <c r="EH79" i="24"/>
  <c r="HU85" i="24"/>
  <c r="Q88" i="24"/>
  <c r="IK89" i="24"/>
  <c r="M91" i="24"/>
  <c r="JJ91" i="24"/>
  <c r="Q92" i="24"/>
  <c r="EU95" i="24"/>
  <c r="IW97" i="24"/>
  <c r="EI98" i="24"/>
  <c r="HB98" i="24"/>
  <c r="KC98" i="24"/>
  <c r="HY99" i="24"/>
  <c r="BZ102" i="24"/>
  <c r="GC102" i="24"/>
  <c r="EV103" i="24"/>
  <c r="HI105" i="24"/>
  <c r="GD109" i="24"/>
  <c r="GO111" i="24"/>
  <c r="IK111" i="24"/>
  <c r="BM112" i="24"/>
  <c r="HB112" i="24"/>
  <c r="FQ113" i="24"/>
  <c r="HZ115" i="24"/>
  <c r="FE116" i="24"/>
  <c r="Y117" i="24"/>
  <c r="DI117" i="24"/>
  <c r="EI119" i="24"/>
  <c r="JJ119" i="24"/>
  <c r="DU120" i="24"/>
  <c r="HA120" i="24"/>
  <c r="DE122" i="24"/>
  <c r="GC124" i="24"/>
  <c r="IL126" i="24"/>
  <c r="AK127" i="24"/>
  <c r="HI144" i="24"/>
  <c r="AK145" i="24"/>
  <c r="JV145" i="24"/>
  <c r="JJ12" i="24"/>
  <c r="FQ14" i="24"/>
  <c r="JE36" i="24"/>
  <c r="JJ39" i="24"/>
  <c r="IL50" i="24"/>
  <c r="FY18" i="24"/>
  <c r="HY29" i="24"/>
  <c r="HU63" i="24"/>
  <c r="GK65" i="24"/>
  <c r="IL24" i="24"/>
  <c r="GO79" i="24"/>
  <c r="FQ84" i="24"/>
  <c r="HY85" i="24"/>
  <c r="JU85" i="24"/>
  <c r="GO88" i="24"/>
  <c r="FY89" i="24"/>
  <c r="IL89" i="24"/>
  <c r="HA91" i="24"/>
  <c r="IW91" i="24"/>
  <c r="IX97" i="24"/>
  <c r="HZ99" i="24"/>
  <c r="GD102" i="24"/>
  <c r="IW105" i="24"/>
  <c r="GP111" i="24"/>
  <c r="JU112" i="24"/>
  <c r="FR113" i="24"/>
  <c r="HU113" i="24"/>
  <c r="CS114" i="24"/>
  <c r="GC117" i="24"/>
  <c r="HB120" i="24"/>
  <c r="EC123" i="24"/>
  <c r="IG123" i="24"/>
  <c r="GD124" i="24"/>
  <c r="HI127" i="24"/>
  <c r="JI127" i="24"/>
  <c r="GP145" i="24"/>
  <c r="GE107" i="24"/>
  <c r="HC103" i="24"/>
  <c r="HO59" i="24"/>
  <c r="IA36" i="24"/>
  <c r="IB58" i="24"/>
  <c r="FA46" i="24"/>
  <c r="FM63" i="24"/>
  <c r="FA96" i="24"/>
  <c r="EU103" i="24"/>
  <c r="CW104" i="24"/>
  <c r="DU108" i="24"/>
  <c r="CG112" i="24"/>
  <c r="E113" i="24"/>
  <c r="DE124" i="24"/>
  <c r="GK144" i="24"/>
  <c r="HB144" i="24"/>
  <c r="CX145" i="24"/>
  <c r="FY145" i="24"/>
  <c r="GR45" i="24"/>
  <c r="GQ91" i="24"/>
  <c r="GQ112" i="24"/>
  <c r="HC59" i="24"/>
  <c r="HO64" i="24"/>
  <c r="HP118" i="24"/>
  <c r="IM95" i="24"/>
  <c r="IZ113" i="24"/>
  <c r="JX13" i="24"/>
  <c r="EG15" i="24"/>
  <c r="FE68" i="24"/>
  <c r="ES69" i="24"/>
  <c r="AC106" i="24"/>
  <c r="BA111" i="24"/>
  <c r="EG55" i="24"/>
  <c r="EH59" i="24"/>
  <c r="EU21" i="24"/>
  <c r="EV26" i="24"/>
  <c r="FH68" i="24"/>
  <c r="ET69" i="24"/>
  <c r="FF79" i="24"/>
  <c r="CK89" i="24"/>
  <c r="Y92" i="24"/>
  <c r="CB96" i="24"/>
  <c r="FG96" i="24"/>
  <c r="DW100" i="24"/>
  <c r="BC101" i="24"/>
  <c r="AD106" i="24"/>
  <c r="DU107" i="24"/>
  <c r="DW108" i="24"/>
  <c r="BC111" i="24"/>
  <c r="H113" i="24"/>
  <c r="CK114" i="24"/>
  <c r="Q115" i="24"/>
  <c r="DJ117" i="24"/>
  <c r="CS118" i="24"/>
  <c r="EG118" i="24"/>
  <c r="H119" i="24"/>
  <c r="R120" i="24"/>
  <c r="BA122" i="24"/>
  <c r="AD124" i="24"/>
  <c r="DJ124" i="24"/>
  <c r="BZ126" i="24"/>
  <c r="AP145" i="24"/>
  <c r="CL145" i="24"/>
  <c r="DQ145" i="24"/>
  <c r="HU145" i="24"/>
  <c r="FS57" i="24"/>
  <c r="GF55" i="24"/>
  <c r="GQ11" i="24"/>
  <c r="GQ92" i="24"/>
  <c r="GR121" i="24"/>
  <c r="HD79" i="24"/>
  <c r="HD33" i="24"/>
  <c r="HC94" i="24"/>
  <c r="HO28" i="24"/>
  <c r="HO98" i="24"/>
  <c r="IB21" i="24"/>
  <c r="IA68" i="24"/>
  <c r="IZ14" i="24"/>
  <c r="JL106" i="24"/>
  <c r="JL118" i="24"/>
  <c r="JL125" i="24"/>
  <c r="EH15" i="24"/>
  <c r="DW11" i="24"/>
  <c r="EU46" i="24"/>
  <c r="FF48" i="24"/>
  <c r="DJ57" i="24"/>
  <c r="ES64" i="24"/>
  <c r="EG65" i="24"/>
  <c r="DJ25" i="24"/>
  <c r="ES25" i="24"/>
  <c r="EV69" i="24"/>
  <c r="FH79" i="24"/>
  <c r="DQ84" i="24"/>
  <c r="ES33" i="24"/>
  <c r="DU88" i="24"/>
  <c r="E90" i="24"/>
  <c r="AD91" i="24"/>
  <c r="E93" i="24"/>
  <c r="FE95" i="24"/>
  <c r="ET96" i="24"/>
  <c r="AC97" i="24"/>
  <c r="ES99" i="24"/>
  <c r="BM107" i="24"/>
  <c r="DV107" i="24"/>
  <c r="S111" i="24"/>
  <c r="BD111" i="24"/>
  <c r="BY112" i="24"/>
  <c r="T115" i="24"/>
  <c r="BB122" i="24"/>
  <c r="CY124" i="24"/>
  <c r="AO126" i="24"/>
  <c r="GD145" i="24"/>
  <c r="EI34" i="24"/>
  <c r="ET64" i="24"/>
  <c r="DL25" i="24"/>
  <c r="EU68" i="24"/>
  <c r="DI69" i="24"/>
  <c r="BY89" i="24"/>
  <c r="DU91" i="24"/>
  <c r="AC92" i="24"/>
  <c r="G93" i="24"/>
  <c r="CW95" i="24"/>
  <c r="FG95" i="24"/>
  <c r="EV96" i="24"/>
  <c r="BA97" i="24"/>
  <c r="AO101" i="24"/>
  <c r="EU101" i="24"/>
  <c r="BA103" i="24"/>
  <c r="DU104" i="24"/>
  <c r="BN105" i="24"/>
  <c r="BO107" i="24"/>
  <c r="DK109" i="24"/>
  <c r="AO111" i="24"/>
  <c r="CB112" i="24"/>
  <c r="AE114" i="24"/>
  <c r="DI115" i="24"/>
  <c r="BC122" i="24"/>
  <c r="CZ124" i="24"/>
  <c r="FR145" i="24"/>
  <c r="FT30" i="24"/>
  <c r="GE57" i="24"/>
  <c r="DI37" i="24"/>
  <c r="EV64" i="24"/>
  <c r="EG25" i="24"/>
  <c r="ES79" i="24"/>
  <c r="DI84" i="24"/>
  <c r="CB89" i="24"/>
  <c r="AF92" i="24"/>
  <c r="H93" i="24"/>
  <c r="DV95" i="24"/>
  <c r="AC96" i="24"/>
  <c r="E101" i="24"/>
  <c r="FA103" i="24"/>
  <c r="BP118" i="24"/>
  <c r="CG118" i="24"/>
  <c r="ET120" i="24"/>
  <c r="BD122" i="24"/>
  <c r="DI127" i="24"/>
  <c r="HZ144" i="24"/>
  <c r="JJ144" i="24"/>
  <c r="DV145" i="24"/>
  <c r="JJ145" i="24"/>
  <c r="BZ146" i="24"/>
  <c r="FS47" i="24"/>
  <c r="GE36" i="24"/>
  <c r="HD57" i="24"/>
  <c r="HC65" i="24"/>
  <c r="HD96" i="24"/>
  <c r="HP60" i="24"/>
  <c r="HP33" i="24"/>
  <c r="IM34" i="24"/>
  <c r="IY84" i="24"/>
  <c r="EO15" i="24"/>
  <c r="ES47" i="24"/>
  <c r="ES20" i="24"/>
  <c r="FM68" i="24"/>
  <c r="AK89" i="24"/>
  <c r="DE113" i="24"/>
  <c r="EO118" i="24"/>
  <c r="KC144" i="24"/>
  <c r="DJ145" i="24"/>
  <c r="HN145" i="24"/>
  <c r="FT89" i="24"/>
  <c r="FS96" i="24"/>
  <c r="GF103" i="24"/>
  <c r="GR50" i="24"/>
  <c r="GR64" i="24"/>
  <c r="GQ85" i="24"/>
  <c r="GQ103" i="24"/>
  <c r="HP38" i="24"/>
  <c r="HP46" i="24"/>
  <c r="IA46" i="24"/>
  <c r="CG104" i="24"/>
  <c r="BZ104" i="24"/>
  <c r="Y106" i="24"/>
  <c r="Q106" i="24"/>
  <c r="CS109" i="24"/>
  <c r="CK109" i="24"/>
  <c r="EO110" i="24"/>
  <c r="EI110" i="24"/>
  <c r="CG122" i="24"/>
  <c r="BZ122" i="24"/>
  <c r="BY122" i="24"/>
  <c r="GE112" i="24"/>
  <c r="GK112" i="24"/>
  <c r="GD112" i="24"/>
  <c r="GF127" i="24"/>
  <c r="GK127" i="24"/>
  <c r="HD115" i="24"/>
  <c r="HC115" i="24"/>
  <c r="HA115" i="24"/>
  <c r="HI115" i="24"/>
  <c r="HO117" i="24"/>
  <c r="HN117" i="24"/>
  <c r="HM117" i="24"/>
  <c r="HU117" i="24"/>
  <c r="IB98" i="24"/>
  <c r="IA98" i="24"/>
  <c r="JX124" i="24"/>
  <c r="JW124" i="24"/>
  <c r="KC124" i="24"/>
  <c r="EO47" i="24"/>
  <c r="FA58" i="24"/>
  <c r="FM59" i="24"/>
  <c r="ET85" i="24"/>
  <c r="EG86" i="24"/>
  <c r="FG87" i="24"/>
  <c r="FM56" i="24"/>
  <c r="E88" i="24"/>
  <c r="AO88" i="24"/>
  <c r="DW88" i="24"/>
  <c r="FE88" i="24"/>
  <c r="BZ89" i="24"/>
  <c r="BD90" i="24"/>
  <c r="T92" i="24"/>
  <c r="BY92" i="24"/>
  <c r="CK92" i="24"/>
  <c r="H94" i="24"/>
  <c r="BM94" i="24"/>
  <c r="BY94" i="24"/>
  <c r="FG94" i="24"/>
  <c r="BI95" i="24"/>
  <c r="CY95" i="24"/>
  <c r="M96" i="24"/>
  <c r="AE96" i="24"/>
  <c r="BI96" i="24"/>
  <c r="BZ96" i="24"/>
  <c r="EG96" i="24"/>
  <c r="CG97" i="24"/>
  <c r="DX97" i="24"/>
  <c r="S98" i="24"/>
  <c r="BB98" i="24"/>
  <c r="S99" i="24"/>
  <c r="EU99" i="24"/>
  <c r="AE100" i="24"/>
  <c r="CA102" i="24"/>
  <c r="CK103" i="24"/>
  <c r="CK104" i="24"/>
  <c r="ES105" i="24"/>
  <c r="BA107" i="24"/>
  <c r="AK112" i="24"/>
  <c r="AE112" i="24"/>
  <c r="CS112" i="24"/>
  <c r="CM112" i="24"/>
  <c r="EO121" i="24"/>
  <c r="EI121" i="24"/>
  <c r="EH121" i="24"/>
  <c r="EG121" i="24"/>
  <c r="M123" i="24"/>
  <c r="E123" i="24"/>
  <c r="BI123" i="24"/>
  <c r="BB123" i="24"/>
  <c r="F124" i="24"/>
  <c r="M124" i="24"/>
  <c r="EC124" i="24"/>
  <c r="DV124" i="24"/>
  <c r="DU124" i="24"/>
  <c r="CX126" i="24"/>
  <c r="DE126" i="24"/>
  <c r="CY126" i="24"/>
  <c r="FS79" i="24"/>
  <c r="GE106" i="24"/>
  <c r="GC106" i="24"/>
  <c r="GK106" i="24"/>
  <c r="GD113" i="24"/>
  <c r="GC113" i="24"/>
  <c r="GF120" i="24"/>
  <c r="GK120" i="24"/>
  <c r="GD120" i="24"/>
  <c r="GR69" i="24"/>
  <c r="IM123" i="24"/>
  <c r="IL123" i="24"/>
  <c r="IK123" i="24"/>
  <c r="JK123" i="24"/>
  <c r="JQ123" i="24"/>
  <c r="EH86" i="24"/>
  <c r="ES88" i="24"/>
  <c r="BZ92" i="24"/>
  <c r="DE93" i="24"/>
  <c r="BA94" i="24"/>
  <c r="BO94" i="24"/>
  <c r="ES94" i="24"/>
  <c r="G103" i="24"/>
  <c r="E103" i="24"/>
  <c r="BY103" i="24"/>
  <c r="EC106" i="24"/>
  <c r="DX106" i="24"/>
  <c r="CG108" i="24"/>
  <c r="AF110" i="24"/>
  <c r="AE110" i="24"/>
  <c r="AD110" i="24"/>
  <c r="AC110" i="24"/>
  <c r="CM117" i="24"/>
  <c r="CN117" i="24"/>
  <c r="CK117" i="24"/>
  <c r="ET117" i="24"/>
  <c r="FA117" i="24"/>
  <c r="ES117" i="24"/>
  <c r="IS144" i="24"/>
  <c r="ES145" i="24"/>
  <c r="FA145" i="24"/>
  <c r="ET145" i="24"/>
  <c r="GF39" i="24"/>
  <c r="GE39" i="24"/>
  <c r="GR120" i="24"/>
  <c r="GW120" i="24"/>
  <c r="IN118" i="24"/>
  <c r="IM118" i="24"/>
  <c r="IS118" i="24"/>
  <c r="DI38" i="24"/>
  <c r="ET50" i="24"/>
  <c r="EG29" i="24"/>
  <c r="FE58" i="24"/>
  <c r="FE59" i="24"/>
  <c r="FE65" i="24"/>
  <c r="DJ68" i="24"/>
  <c r="EJ86" i="24"/>
  <c r="FE56" i="24"/>
  <c r="EV88" i="24"/>
  <c r="CA92" i="24"/>
  <c r="BD94" i="24"/>
  <c r="BP94" i="24"/>
  <c r="EV94" i="24"/>
  <c r="CX96" i="24"/>
  <c r="E98" i="24"/>
  <c r="BZ103" i="24"/>
  <c r="CY103" i="24"/>
  <c r="CX103" i="24"/>
  <c r="EO108" i="24"/>
  <c r="EH108" i="24"/>
  <c r="EU111" i="24"/>
  <c r="EV111" i="24"/>
  <c r="BA113" i="24"/>
  <c r="BC113" i="24"/>
  <c r="BU126" i="24"/>
  <c r="BP126" i="24"/>
  <c r="IK145" i="24"/>
  <c r="IS145" i="24"/>
  <c r="IL145" i="24"/>
  <c r="HC22" i="24"/>
  <c r="HD22" i="24"/>
  <c r="IM111" i="24"/>
  <c r="IN111" i="24"/>
  <c r="IS111" i="24"/>
  <c r="JK13" i="24"/>
  <c r="JL13" i="24"/>
  <c r="JK111" i="24"/>
  <c r="JJ111" i="24"/>
  <c r="JI111" i="24"/>
  <c r="JQ111" i="24"/>
  <c r="JX107" i="24"/>
  <c r="KC107" i="24"/>
  <c r="JW114" i="24"/>
  <c r="JV114" i="24"/>
  <c r="JU114" i="24"/>
  <c r="EU13" i="24"/>
  <c r="EJ15" i="24"/>
  <c r="DJ38" i="24"/>
  <c r="EG47" i="24"/>
  <c r="EV50" i="24"/>
  <c r="EJ29" i="24"/>
  <c r="DL57" i="24"/>
  <c r="ET58" i="24"/>
  <c r="FG58" i="24"/>
  <c r="FF59" i="24"/>
  <c r="EG63" i="24"/>
  <c r="EO65" i="24"/>
  <c r="FG65" i="24"/>
  <c r="EH22" i="24"/>
  <c r="EH25" i="24"/>
  <c r="FF56" i="24"/>
  <c r="F90" i="24"/>
  <c r="CX90" i="24"/>
  <c r="BB91" i="24"/>
  <c r="M93" i="24"/>
  <c r="CW93" i="24"/>
  <c r="BC95" i="24"/>
  <c r="ES95" i="24"/>
  <c r="F96" i="24"/>
  <c r="BB96" i="24"/>
  <c r="BY97" i="24"/>
  <c r="ES97" i="24"/>
  <c r="F98" i="24"/>
  <c r="AQ98" i="24"/>
  <c r="BZ98" i="24"/>
  <c r="BY104" i="24"/>
  <c r="CY104" i="24"/>
  <c r="DE104" i="24"/>
  <c r="CG105" i="24"/>
  <c r="BZ105" i="24"/>
  <c r="M106" i="24"/>
  <c r="E106" i="24"/>
  <c r="BY108" i="24"/>
  <c r="DE109" i="24"/>
  <c r="CZ109" i="24"/>
  <c r="CY109" i="24"/>
  <c r="CW109" i="24"/>
  <c r="H111" i="24"/>
  <c r="E111" i="24"/>
  <c r="CY120" i="24"/>
  <c r="CZ120" i="24"/>
  <c r="CW120" i="24"/>
  <c r="AK121" i="24"/>
  <c r="AF121" i="24"/>
  <c r="M122" i="24"/>
  <c r="H122" i="24"/>
  <c r="G122" i="24"/>
  <c r="BU122" i="24"/>
  <c r="BN122" i="24"/>
  <c r="BA146" i="24"/>
  <c r="BI146" i="24"/>
  <c r="BB146" i="24"/>
  <c r="FT118" i="24"/>
  <c r="FR118" i="24"/>
  <c r="FQ118" i="24"/>
  <c r="FT126" i="24"/>
  <c r="FR126" i="24"/>
  <c r="FQ126" i="24"/>
  <c r="GE85" i="24"/>
  <c r="GF85" i="24"/>
  <c r="GQ107" i="24"/>
  <c r="GR107" i="24"/>
  <c r="GW114" i="24"/>
  <c r="GP114" i="24"/>
  <c r="HD54" i="24"/>
  <c r="HC54" i="24"/>
  <c r="HP18" i="24"/>
  <c r="HO18" i="24"/>
  <c r="HZ126" i="24"/>
  <c r="HY126" i="24"/>
  <c r="IM105" i="24"/>
  <c r="IK105" i="24"/>
  <c r="IS105" i="24"/>
  <c r="IY108" i="24"/>
  <c r="IX108" i="24"/>
  <c r="IZ115" i="24"/>
  <c r="IW115" i="24"/>
  <c r="JE115" i="24"/>
  <c r="IZ123" i="24"/>
  <c r="JE123" i="24"/>
  <c r="IX123" i="24"/>
  <c r="FE11" i="24"/>
  <c r="EV36" i="24"/>
  <c r="EH47" i="24"/>
  <c r="ES48" i="24"/>
  <c r="EV58" i="24"/>
  <c r="FH59" i="24"/>
  <c r="FE63" i="24"/>
  <c r="EJ22" i="24"/>
  <c r="EH68" i="24"/>
  <c r="FH56" i="24"/>
  <c r="AC89" i="24"/>
  <c r="DV89" i="24"/>
  <c r="BI90" i="24"/>
  <c r="CX93" i="24"/>
  <c r="BD95" i="24"/>
  <c r="H96" i="24"/>
  <c r="BD96" i="24"/>
  <c r="BZ97" i="24"/>
  <c r="EC97" i="24"/>
  <c r="ET97" i="24"/>
  <c r="BZ108" i="24"/>
  <c r="AC112" i="24"/>
  <c r="FG115" i="24"/>
  <c r="FH115" i="24"/>
  <c r="FE115" i="24"/>
  <c r="DE116" i="24"/>
  <c r="CX116" i="24"/>
  <c r="CW116" i="24"/>
  <c r="DL117" i="24"/>
  <c r="DK117" i="24"/>
  <c r="JU124" i="24"/>
  <c r="M125" i="24"/>
  <c r="F125" i="24"/>
  <c r="F126" i="24"/>
  <c r="M126" i="24"/>
  <c r="G126" i="24"/>
  <c r="AK126" i="24"/>
  <c r="AC126" i="24"/>
  <c r="EI127" i="24"/>
  <c r="EG127" i="24"/>
  <c r="EG145" i="24"/>
  <c r="EH145" i="24"/>
  <c r="FS111" i="24"/>
  <c r="FR111" i="24"/>
  <c r="FQ111" i="24"/>
  <c r="FS119" i="24"/>
  <c r="FY119" i="24"/>
  <c r="FS127" i="24"/>
  <c r="FY127" i="24"/>
  <c r="FR127" i="24"/>
  <c r="IB45" i="24"/>
  <c r="IA45" i="24"/>
  <c r="IB119" i="24"/>
  <c r="HY119" i="24"/>
  <c r="IG119" i="24"/>
  <c r="FE12" i="24"/>
  <c r="ET34" i="24"/>
  <c r="EG50" i="24"/>
  <c r="FE53" i="24"/>
  <c r="DI58" i="24"/>
  <c r="EU59" i="24"/>
  <c r="FH63" i="24"/>
  <c r="ES65" i="24"/>
  <c r="DK24" i="24"/>
  <c r="FA26" i="24"/>
  <c r="ET28" i="24"/>
  <c r="EJ68" i="24"/>
  <c r="FA69" i="24"/>
  <c r="FA85" i="24"/>
  <c r="EU56" i="24"/>
  <c r="M88" i="24"/>
  <c r="BA88" i="24"/>
  <c r="AD89" i="24"/>
  <c r="CG89" i="24"/>
  <c r="DX89" i="24"/>
  <c r="DU90" i="24"/>
  <c r="ES91" i="24"/>
  <c r="CW92" i="24"/>
  <c r="Q93" i="24"/>
  <c r="CZ93" i="24"/>
  <c r="R95" i="24"/>
  <c r="EC95" i="24"/>
  <c r="E97" i="24"/>
  <c r="EV97" i="24"/>
  <c r="AC98" i="24"/>
  <c r="BO98" i="24"/>
  <c r="BZ99" i="24"/>
  <c r="CZ103" i="24"/>
  <c r="EG103" i="24"/>
  <c r="DU106" i="24"/>
  <c r="FM106" i="24"/>
  <c r="FE106" i="24"/>
  <c r="CA108" i="24"/>
  <c r="AW110" i="24"/>
  <c r="AQ110" i="24"/>
  <c r="ET111" i="24"/>
  <c r="FA114" i="24"/>
  <c r="ES114" i="24"/>
  <c r="CX117" i="24"/>
  <c r="CZ117" i="24"/>
  <c r="CY117" i="24"/>
  <c r="JV124" i="24"/>
  <c r="BZ125" i="24"/>
  <c r="CG125" i="24"/>
  <c r="CB125" i="24"/>
  <c r="EC125" i="24"/>
  <c r="Q145" i="24"/>
  <c r="Y145" i="24"/>
  <c r="R145" i="24"/>
  <c r="HY145" i="24"/>
  <c r="HZ145" i="24"/>
  <c r="FT12" i="24"/>
  <c r="FS12" i="24"/>
  <c r="GR15" i="24"/>
  <c r="GQ15" i="24"/>
  <c r="HO11" i="24"/>
  <c r="HP11" i="24"/>
  <c r="HP122" i="24"/>
  <c r="HO122" i="24"/>
  <c r="HU122" i="24"/>
  <c r="IA104" i="24"/>
  <c r="HZ104" i="24"/>
  <c r="IA112" i="24"/>
  <c r="IG112" i="24"/>
  <c r="HZ112" i="24"/>
  <c r="FG12" i="24"/>
  <c r="FG53" i="24"/>
  <c r="FE64" i="24"/>
  <c r="DQ68" i="24"/>
  <c r="EO86" i="24"/>
  <c r="BD88" i="24"/>
  <c r="FA88" i="24"/>
  <c r="BM90" i="24"/>
  <c r="DX90" i="24"/>
  <c r="AQ91" i="24"/>
  <c r="CG92" i="24"/>
  <c r="CZ92" i="24"/>
  <c r="CM93" i="24"/>
  <c r="BI94" i="24"/>
  <c r="BU94" i="24"/>
  <c r="FA94" i="24"/>
  <c r="AR95" i="24"/>
  <c r="DE96" i="24"/>
  <c r="F97" i="24"/>
  <c r="BO97" i="24"/>
  <c r="EI97" i="24"/>
  <c r="AD98" i="24"/>
  <c r="ET98" i="24"/>
  <c r="FE102" i="24"/>
  <c r="AC103" i="24"/>
  <c r="CG103" i="24"/>
  <c r="EG108" i="24"/>
  <c r="DX119" i="24"/>
  <c r="DU119" i="24"/>
  <c r="H120" i="24"/>
  <c r="E120" i="24"/>
  <c r="BI127" i="24"/>
  <c r="BB127" i="24"/>
  <c r="BZ127" i="24"/>
  <c r="BY127" i="24"/>
  <c r="DE127" i="24"/>
  <c r="CW127" i="24"/>
  <c r="AO146" i="24"/>
  <c r="AP146" i="24"/>
  <c r="GE126" i="24"/>
  <c r="GF126" i="24"/>
  <c r="GD126" i="24"/>
  <c r="GC126" i="24"/>
  <c r="GR96" i="24"/>
  <c r="HD122" i="24"/>
  <c r="HI122" i="24"/>
  <c r="HB122" i="24"/>
  <c r="JL24" i="24"/>
  <c r="JK24" i="24"/>
  <c r="FY117" i="24"/>
  <c r="FY125" i="24"/>
  <c r="GP125" i="24"/>
  <c r="GW127" i="24"/>
  <c r="FF145" i="24"/>
  <c r="IX145" i="24"/>
  <c r="BN146" i="24"/>
  <c r="JK58" i="24"/>
  <c r="M109" i="24"/>
  <c r="GC111" i="24"/>
  <c r="Y115" i="24"/>
  <c r="BU118" i="24"/>
  <c r="CK118" i="24"/>
  <c r="EH118" i="24"/>
  <c r="GK119" i="24"/>
  <c r="IK122" i="24"/>
  <c r="AK125" i="24"/>
  <c r="HY125" i="24"/>
  <c r="AO127" i="24"/>
  <c r="EC144" i="24"/>
  <c r="FY144" i="24"/>
  <c r="DE145" i="24"/>
  <c r="GW145" i="24"/>
  <c r="M146" i="24"/>
  <c r="DE146" i="24"/>
  <c r="FT64" i="24"/>
  <c r="FS27" i="24"/>
  <c r="FT101" i="24"/>
  <c r="FS108" i="24"/>
  <c r="GF41" i="24"/>
  <c r="GE108" i="24"/>
  <c r="GR27" i="24"/>
  <c r="GR88" i="24"/>
  <c r="HD12" i="24"/>
  <c r="HD38" i="24"/>
  <c r="HC84" i="24"/>
  <c r="HO24" i="24"/>
  <c r="HO68" i="24"/>
  <c r="IB115" i="24"/>
  <c r="IA122" i="24"/>
  <c r="IY28" i="24"/>
  <c r="JK45" i="24"/>
  <c r="JK120" i="24"/>
  <c r="JW86" i="24"/>
  <c r="JW104" i="24"/>
  <c r="CK116" i="24"/>
  <c r="EO116" i="24"/>
  <c r="CM118" i="24"/>
  <c r="DQ118" i="24"/>
  <c r="EI118" i="24"/>
  <c r="M119" i="24"/>
  <c r="GO119" i="24"/>
  <c r="BI120" i="24"/>
  <c r="IL122" i="24"/>
  <c r="HU123" i="24"/>
  <c r="AQ127" i="24"/>
  <c r="IG127" i="24"/>
  <c r="HU144" i="24"/>
  <c r="JQ144" i="24"/>
  <c r="CS145" i="24"/>
  <c r="GK145" i="24"/>
  <c r="KC145" i="24"/>
  <c r="CS146" i="24"/>
  <c r="FS36" i="24"/>
  <c r="GE104" i="24"/>
  <c r="GQ38" i="24"/>
  <c r="GR93" i="24"/>
  <c r="GR99" i="24"/>
  <c r="GR105" i="24"/>
  <c r="GQ123" i="24"/>
  <c r="HD119" i="24"/>
  <c r="IB48" i="24"/>
  <c r="IA102" i="24"/>
  <c r="IY97" i="24"/>
  <c r="JK96" i="24"/>
  <c r="JX92" i="24"/>
  <c r="JX117" i="24"/>
  <c r="CW113" i="24"/>
  <c r="CL116" i="24"/>
  <c r="BD117" i="24"/>
  <c r="FQ117" i="24"/>
  <c r="CB118" i="24"/>
  <c r="CN118" i="24"/>
  <c r="GP119" i="24"/>
  <c r="FE120" i="24"/>
  <c r="BA121" i="24"/>
  <c r="FQ125" i="24"/>
  <c r="GO127" i="24"/>
  <c r="FS109" i="24"/>
  <c r="GE45" i="24"/>
  <c r="GQ119" i="24"/>
  <c r="JK86" i="24"/>
  <c r="E109" i="24"/>
  <c r="Q113" i="24"/>
  <c r="R115" i="24"/>
  <c r="DV115" i="24"/>
  <c r="FR117" i="24"/>
  <c r="GC119" i="24"/>
  <c r="FF120" i="24"/>
  <c r="BB121" i="24"/>
  <c r="HI121" i="24"/>
  <c r="EV122" i="24"/>
  <c r="IL124" i="24"/>
  <c r="AC125" i="24"/>
  <c r="FR125" i="24"/>
  <c r="GP127" i="24"/>
  <c r="EH144" i="24"/>
  <c r="FM145" i="24"/>
  <c r="JE145" i="24"/>
  <c r="BU146" i="24"/>
  <c r="FT37" i="24"/>
  <c r="FS45" i="24"/>
  <c r="GF21" i="24"/>
  <c r="GF95" i="24"/>
  <c r="GF105" i="24"/>
  <c r="GQ48" i="24"/>
  <c r="HC48" i="24"/>
  <c r="HO109" i="24"/>
  <c r="IB55" i="24"/>
  <c r="IB85" i="24"/>
  <c r="IA90" i="24"/>
  <c r="IB103" i="24"/>
  <c r="IN122" i="24"/>
  <c r="IZ37" i="24"/>
  <c r="IY18" i="24"/>
  <c r="IY58" i="24"/>
  <c r="JL105" i="24"/>
  <c r="JW45" i="24"/>
  <c r="JX20" i="24"/>
  <c r="JX93" i="24"/>
  <c r="EJ27" i="24"/>
  <c r="FE28" i="24"/>
  <c r="FG84" i="24"/>
  <c r="FE85" i="24"/>
  <c r="DL56" i="24"/>
  <c r="CW89" i="24"/>
  <c r="BY90" i="24"/>
  <c r="EG90" i="24"/>
  <c r="CZ91" i="24"/>
  <c r="EG92" i="24"/>
  <c r="AF93" i="24"/>
  <c r="AR93" i="24"/>
  <c r="BY93" i="24"/>
  <c r="T94" i="24"/>
  <c r="AF94" i="24"/>
  <c r="DX94" i="24"/>
  <c r="AD95" i="24"/>
  <c r="DK95" i="24"/>
  <c r="CK96" i="24"/>
  <c r="DV96" i="24"/>
  <c r="AQ97" i="24"/>
  <c r="BD97" i="24"/>
  <c r="CW98" i="24"/>
  <c r="BY100" i="24"/>
  <c r="CX101" i="24"/>
  <c r="AC102" i="24"/>
  <c r="DX102" i="24"/>
  <c r="BD103" i="24"/>
  <c r="Q104" i="24"/>
  <c r="EV104" i="24"/>
  <c r="H105" i="24"/>
  <c r="BI105" i="24"/>
  <c r="BC105" i="24"/>
  <c r="EG105" i="24"/>
  <c r="AO107" i="24"/>
  <c r="DE107" i="24"/>
  <c r="CY107" i="24"/>
  <c r="ET107" i="24"/>
  <c r="Y109" i="24"/>
  <c r="S109" i="24"/>
  <c r="J22" i="12"/>
  <c r="E30" i="12"/>
  <c r="DU11" i="24"/>
  <c r="FH11" i="24"/>
  <c r="EG37" i="24"/>
  <c r="EV34" i="24"/>
  <c r="EG38" i="24"/>
  <c r="ES38" i="24"/>
  <c r="EO48" i="24"/>
  <c r="EV53" i="24"/>
  <c r="FM54" i="24"/>
  <c r="FE57" i="24"/>
  <c r="ES60" i="24"/>
  <c r="EI63" i="24"/>
  <c r="EG24" i="24"/>
  <c r="FG28" i="24"/>
  <c r="FF68" i="24"/>
  <c r="FH84" i="24"/>
  <c r="EG33" i="24"/>
  <c r="AC88" i="24"/>
  <c r="BI88" i="24"/>
  <c r="BY88" i="24"/>
  <c r="ET88" i="24"/>
  <c r="CY89" i="24"/>
  <c r="EC89" i="24"/>
  <c r="CA90" i="24"/>
  <c r="DE90" i="24"/>
  <c r="DV90" i="24"/>
  <c r="BA91" i="24"/>
  <c r="CM91" i="24"/>
  <c r="M92" i="24"/>
  <c r="AO92" i="24"/>
  <c r="DE92" i="24"/>
  <c r="DU92" i="24"/>
  <c r="DI94" i="24"/>
  <c r="Q95" i="24"/>
  <c r="ET95" i="24"/>
  <c r="CA96" i="24"/>
  <c r="CX97" i="24"/>
  <c r="EU97" i="24"/>
  <c r="AD99" i="24"/>
  <c r="CA100" i="24"/>
  <c r="CY101" i="24"/>
  <c r="AE102" i="24"/>
  <c r="F103" i="24"/>
  <c r="CW103" i="24"/>
  <c r="ES103" i="24"/>
  <c r="AP104" i="24"/>
  <c r="AO104" i="24"/>
  <c r="BM105" i="24"/>
  <c r="CW105" i="24"/>
  <c r="AE106" i="24"/>
  <c r="AK106" i="24"/>
  <c r="CS106" i="24"/>
  <c r="CL106" i="24"/>
  <c r="M108" i="24"/>
  <c r="F108" i="24"/>
  <c r="EH38" i="24"/>
  <c r="FF57" i="24"/>
  <c r="ES86" i="24"/>
  <c r="AE88" i="24"/>
  <c r="CW88" i="24"/>
  <c r="DU100" i="24"/>
  <c r="H103" i="24"/>
  <c r="E104" i="24"/>
  <c r="BA104" i="24"/>
  <c r="DW104" i="24"/>
  <c r="EC104" i="24"/>
  <c r="Y105" i="24"/>
  <c r="Q105" i="24"/>
  <c r="CX105" i="24"/>
  <c r="FE105" i="24"/>
  <c r="CW106" i="24"/>
  <c r="DW106" i="24"/>
  <c r="DV106" i="24"/>
  <c r="EJ38" i="24"/>
  <c r="EG41" i="24"/>
  <c r="EH48" i="24"/>
  <c r="FF54" i="24"/>
  <c r="FH57" i="24"/>
  <c r="EO79" i="24"/>
  <c r="FA87" i="24"/>
  <c r="BM88" i="24"/>
  <c r="CZ88" i="24"/>
  <c r="EG88" i="24"/>
  <c r="CM89" i="24"/>
  <c r="DU89" i="24"/>
  <c r="EG89" i="24"/>
  <c r="BO90" i="24"/>
  <c r="CW90" i="24"/>
  <c r="DK90" i="24"/>
  <c r="BD91" i="24"/>
  <c r="DX91" i="24"/>
  <c r="FA91" i="24"/>
  <c r="AE92" i="24"/>
  <c r="DI92" i="24"/>
  <c r="DX92" i="24"/>
  <c r="BM93" i="24"/>
  <c r="FA93" i="24"/>
  <c r="CZ94" i="24"/>
  <c r="FH94" i="24"/>
  <c r="CN95" i="24"/>
  <c r="EV95" i="24"/>
  <c r="M97" i="24"/>
  <c r="AK98" i="24"/>
  <c r="DV100" i="24"/>
  <c r="ES101" i="24"/>
  <c r="Q102" i="24"/>
  <c r="DW103" i="24"/>
  <c r="EC103" i="24"/>
  <c r="AK104" i="24"/>
  <c r="BA105" i="24"/>
  <c r="CX106" i="24"/>
  <c r="BI107" i="24"/>
  <c r="K24" i="12"/>
  <c r="DJ11" i="24"/>
  <c r="FE14" i="24"/>
  <c r="EG17" i="24"/>
  <c r="EI48" i="24"/>
  <c r="EO18" i="24"/>
  <c r="FG54" i="24"/>
  <c r="DI57" i="24"/>
  <c r="ES58" i="24"/>
  <c r="EG60" i="24"/>
  <c r="EO22" i="24"/>
  <c r="ES26" i="24"/>
  <c r="FE26" i="24"/>
  <c r="EO27" i="24"/>
  <c r="BO88" i="24"/>
  <c r="AO89" i="24"/>
  <c r="DE91" i="24"/>
  <c r="AK93" i="24"/>
  <c r="AW93" i="24"/>
  <c r="Y94" i="24"/>
  <c r="AK94" i="24"/>
  <c r="EC94" i="24"/>
  <c r="BI97" i="24"/>
  <c r="EC102" i="24"/>
  <c r="BI103" i="24"/>
  <c r="M105" i="24"/>
  <c r="CG106" i="24"/>
  <c r="BY106" i="24"/>
  <c r="CS108" i="24"/>
  <c r="CM108" i="24"/>
  <c r="G24" i="12"/>
  <c r="K22" i="12"/>
  <c r="FE13" i="24"/>
  <c r="ES14" i="24"/>
  <c r="EH17" i="24"/>
  <c r="FA53" i="24"/>
  <c r="EG79" i="24"/>
  <c r="FM84" i="24"/>
  <c r="FF103" i="24"/>
  <c r="FE103" i="24"/>
  <c r="EU104" i="24"/>
  <c r="ES104" i="24"/>
  <c r="DQ107" i="24"/>
  <c r="DI107" i="24"/>
  <c r="EU107" i="24"/>
  <c r="FA107" i="24"/>
  <c r="ES107" i="24"/>
  <c r="FA108" i="24"/>
  <c r="ES108" i="24"/>
  <c r="ET108" i="24"/>
  <c r="P22" i="12"/>
  <c r="G22" i="12"/>
  <c r="K30" i="12"/>
  <c r="FF13" i="24"/>
  <c r="ET14" i="24"/>
  <c r="EG36" i="24"/>
  <c r="FG34" i="24"/>
  <c r="FE38" i="24"/>
  <c r="EJ17" i="24"/>
  <c r="DI45" i="24"/>
  <c r="FE20" i="24"/>
  <c r="ES63" i="24"/>
  <c r="ES22" i="24"/>
  <c r="AF89" i="24"/>
  <c r="DI89" i="24"/>
  <c r="H90" i="24"/>
  <c r="CK90" i="24"/>
  <c r="EC90" i="24"/>
  <c r="CW91" i="24"/>
  <c r="ET91" i="24"/>
  <c r="AO93" i="24"/>
  <c r="BA93" i="24"/>
  <c r="ES93" i="24"/>
  <c r="M94" i="24"/>
  <c r="AC94" i="24"/>
  <c r="AP94" i="24"/>
  <c r="DU94" i="24"/>
  <c r="EG94" i="24"/>
  <c r="DX95" i="24"/>
  <c r="CZ96" i="24"/>
  <c r="EI96" i="24"/>
  <c r="G97" i="24"/>
  <c r="BB97" i="24"/>
  <c r="CB97" i="24"/>
  <c r="DE97" i="24"/>
  <c r="AE98" i="24"/>
  <c r="CB98" i="24"/>
  <c r="EG101" i="24"/>
  <c r="DU102" i="24"/>
  <c r="M103" i="24"/>
  <c r="BB103" i="24"/>
  <c r="BM103" i="24"/>
  <c r="CB103" i="24"/>
  <c r="DV103" i="24"/>
  <c r="AE104" i="24"/>
  <c r="DX104" i="24"/>
  <c r="E105" i="24"/>
  <c r="S105" i="24"/>
  <c r="AW106" i="24"/>
  <c r="AQ106" i="24"/>
  <c r="BC107" i="24"/>
  <c r="BU108" i="24"/>
  <c r="BM108" i="24"/>
  <c r="FM109" i="24"/>
  <c r="FF109" i="24"/>
  <c r="FE109" i="24"/>
  <c r="P30" i="12"/>
  <c r="G30" i="12"/>
  <c r="C22" i="12"/>
  <c r="U2" i="12"/>
  <c r="EJ11" i="24"/>
  <c r="FH13" i="24"/>
  <c r="EV14" i="24"/>
  <c r="EU37" i="24"/>
  <c r="ES34" i="24"/>
  <c r="EO38" i="24"/>
  <c r="FH38" i="24"/>
  <c r="DK45" i="24"/>
  <c r="EJ47" i="24"/>
  <c r="EI29" i="24"/>
  <c r="ES53" i="24"/>
  <c r="FM57" i="24"/>
  <c r="EG58" i="24"/>
  <c r="EJ65" i="24"/>
  <c r="EG21" i="24"/>
  <c r="EJ25" i="24"/>
  <c r="EH27" i="24"/>
  <c r="EI69" i="24"/>
  <c r="EJ79" i="24"/>
  <c r="FF86" i="24"/>
  <c r="EV87" i="24"/>
  <c r="DI56" i="24"/>
  <c r="EU33" i="24"/>
  <c r="DE88" i="24"/>
  <c r="BI91" i="24"/>
  <c r="CX91" i="24"/>
  <c r="EC91" i="24"/>
  <c r="EV91" i="24"/>
  <c r="DQ92" i="24"/>
  <c r="AC93" i="24"/>
  <c r="AQ93" i="24"/>
  <c r="EV93" i="24"/>
  <c r="AE94" i="24"/>
  <c r="DE94" i="24"/>
  <c r="DV94" i="24"/>
  <c r="FM94" i="24"/>
  <c r="CS95" i="24"/>
  <c r="DJ95" i="24"/>
  <c r="CW101" i="24"/>
  <c r="DV102" i="24"/>
  <c r="G104" i="24"/>
  <c r="F104" i="24"/>
  <c r="M104" i="24"/>
  <c r="AF104" i="24"/>
  <c r="BC104" i="24"/>
  <c r="BI104" i="24"/>
  <c r="EH104" i="24"/>
  <c r="EI104" i="24"/>
  <c r="G105" i="24"/>
  <c r="CY105" i="24"/>
  <c r="DE105" i="24"/>
  <c r="FM105" i="24"/>
  <c r="FF105" i="24"/>
  <c r="BZ106" i="24"/>
  <c r="AK107" i="24"/>
  <c r="AC107" i="24"/>
  <c r="BD107" i="24"/>
  <c r="H109" i="24"/>
  <c r="CX109" i="24"/>
  <c r="DI109" i="24"/>
  <c r="EU109" i="24"/>
  <c r="CW110" i="24"/>
  <c r="R111" i="24"/>
  <c r="BB111" i="24"/>
  <c r="BO111" i="24"/>
  <c r="ES111" i="24"/>
  <c r="F112" i="24"/>
  <c r="CA112" i="24"/>
  <c r="M113" i="24"/>
  <c r="CK113" i="24"/>
  <c r="CZ113" i="24"/>
  <c r="DK113" i="24"/>
  <c r="BB114" i="24"/>
  <c r="DI114" i="24"/>
  <c r="AD115" i="24"/>
  <c r="F116" i="24"/>
  <c r="EJ116" i="24"/>
  <c r="T117" i="24"/>
  <c r="BA117" i="24"/>
  <c r="BO117" i="24"/>
  <c r="AR118" i="24"/>
  <c r="BY118" i="24"/>
  <c r="CW118" i="24"/>
  <c r="E119" i="24"/>
  <c r="EH119" i="24"/>
  <c r="CG121" i="24"/>
  <c r="DU121" i="24"/>
  <c r="ET122" i="24"/>
  <c r="FG122" i="24"/>
  <c r="DX123" i="24"/>
  <c r="EJ123" i="24"/>
  <c r="BI124" i="24"/>
  <c r="CW124" i="24"/>
  <c r="DI124" i="24"/>
  <c r="ES124" i="24"/>
  <c r="E125" i="24"/>
  <c r="CA125" i="24"/>
  <c r="CL125" i="24"/>
  <c r="DW125" i="24"/>
  <c r="BD126" i="24"/>
  <c r="BO126" i="24"/>
  <c r="CW126" i="24"/>
  <c r="EG126" i="24"/>
  <c r="FH126" i="24"/>
  <c r="AE127" i="24"/>
  <c r="BA127" i="24"/>
  <c r="EJ127" i="24"/>
  <c r="EO144" i="24"/>
  <c r="GD144" i="24"/>
  <c r="IG144" i="24"/>
  <c r="JV144" i="24"/>
  <c r="AW145" i="24"/>
  <c r="EC110" i="24"/>
  <c r="FA113" i="24"/>
  <c r="DQ115" i="24"/>
  <c r="EO117" i="24"/>
  <c r="EC118" i="24"/>
  <c r="AK123" i="24"/>
  <c r="FF144" i="24"/>
  <c r="IX144" i="24"/>
  <c r="BN145" i="24"/>
  <c r="AD109" i="24"/>
  <c r="Q110" i="24"/>
  <c r="DV110" i="24"/>
  <c r="EG110" i="24"/>
  <c r="G111" i="24"/>
  <c r="EG111" i="24"/>
  <c r="EC112" i="24"/>
  <c r="ES112" i="24"/>
  <c r="S113" i="24"/>
  <c r="AC114" i="24"/>
  <c r="BU115" i="24"/>
  <c r="DJ115" i="24"/>
  <c r="DU115" i="24"/>
  <c r="AW116" i="24"/>
  <c r="CN116" i="24"/>
  <c r="BP119" i="24"/>
  <c r="S120" i="24"/>
  <c r="BD120" i="24"/>
  <c r="ES120" i="24"/>
  <c r="BY121" i="24"/>
  <c r="CW122" i="24"/>
  <c r="AC123" i="24"/>
  <c r="AO123" i="24"/>
  <c r="BA123" i="24"/>
  <c r="CG123" i="24"/>
  <c r="CW123" i="24"/>
  <c r="E124" i="24"/>
  <c r="BA124" i="24"/>
  <c r="ES125" i="24"/>
  <c r="DU126" i="24"/>
  <c r="FA126" i="24"/>
  <c r="Q127" i="24"/>
  <c r="CA127" i="24"/>
  <c r="EC127" i="24"/>
  <c r="ET144" i="24"/>
  <c r="GW144" i="24"/>
  <c r="IL144" i="24"/>
  <c r="M145" i="24"/>
  <c r="BB145" i="24"/>
  <c r="DW110" i="24"/>
  <c r="DK115" i="24"/>
  <c r="DW118" i="24"/>
  <c r="CB121" i="24"/>
  <c r="ES121" i="24"/>
  <c r="Q122" i="24"/>
  <c r="AE123" i="24"/>
  <c r="AP123" i="24"/>
  <c r="G124" i="24"/>
  <c r="BC124" i="24"/>
  <c r="BY109" i="24"/>
  <c r="DI110" i="24"/>
  <c r="BZ111" i="24"/>
  <c r="DU112" i="24"/>
  <c r="EG112" i="24"/>
  <c r="ET113" i="24"/>
  <c r="DW114" i="24"/>
  <c r="ET114" i="24"/>
  <c r="AO115" i="24"/>
  <c r="Q116" i="24"/>
  <c r="BY117" i="24"/>
  <c r="DX118" i="24"/>
  <c r="AC119" i="24"/>
  <c r="CN119" i="24"/>
  <c r="ET121" i="24"/>
  <c r="R122" i="24"/>
  <c r="DU122" i="24"/>
  <c r="AF123" i="24"/>
  <c r="AQ123" i="24"/>
  <c r="BY123" i="24"/>
  <c r="CK123" i="24"/>
  <c r="ES123" i="24"/>
  <c r="H124" i="24"/>
  <c r="BA125" i="24"/>
  <c r="CW125" i="24"/>
  <c r="ES126" i="24"/>
  <c r="FE126" i="24"/>
  <c r="CX127" i="24"/>
  <c r="ES109" i="24"/>
  <c r="BB110" i="24"/>
  <c r="DU111" i="24"/>
  <c r="DV112" i="24"/>
  <c r="CX113" i="24"/>
  <c r="DI113" i="24"/>
  <c r="Q114" i="24"/>
  <c r="BM115" i="24"/>
  <c r="FM115" i="24"/>
  <c r="AO116" i="24"/>
  <c r="AW117" i="24"/>
  <c r="DE117" i="24"/>
  <c r="CW121" i="24"/>
  <c r="S122" i="24"/>
  <c r="FE122" i="24"/>
  <c r="AR123" i="24"/>
  <c r="CA123" i="24"/>
  <c r="CL123" i="24"/>
  <c r="DV123" i="24"/>
  <c r="EG123" i="24"/>
  <c r="ET123" i="24"/>
  <c r="BY124" i="24"/>
  <c r="CX125" i="24"/>
  <c r="BA126" i="24"/>
  <c r="BM126" i="24"/>
  <c r="EU126" i="24"/>
  <c r="FF126" i="24"/>
  <c r="E127" i="24"/>
  <c r="EH127" i="24"/>
  <c r="ES127" i="24"/>
  <c r="FM144" i="24"/>
  <c r="JE144" i="24"/>
  <c r="BU145" i="24"/>
  <c r="ET109" i="24"/>
  <c r="DW112" i="24"/>
  <c r="DJ113" i="24"/>
  <c r="BA114" i="24"/>
  <c r="AC115" i="24"/>
  <c r="BP115" i="24"/>
  <c r="E116" i="24"/>
  <c r="AR116" i="24"/>
  <c r="EG116" i="24"/>
  <c r="Q117" i="24"/>
  <c r="AO118" i="24"/>
  <c r="EG119" i="24"/>
  <c r="ES122" i="24"/>
  <c r="FF122" i="24"/>
  <c r="CB123" i="24"/>
  <c r="EH123" i="24"/>
  <c r="BY125" i="24"/>
  <c r="CK125" i="24"/>
  <c r="DU125" i="24"/>
  <c r="BC126" i="24"/>
  <c r="BN126" i="24"/>
  <c r="EV126" i="24"/>
  <c r="FG126" i="24"/>
  <c r="GP144" i="24"/>
  <c r="F145" i="24"/>
  <c r="FS13" i="24"/>
  <c r="FS58" i="24"/>
  <c r="FS28" i="24"/>
  <c r="FS100" i="24"/>
  <c r="FS124" i="24"/>
  <c r="GF12" i="24"/>
  <c r="GF20" i="24"/>
  <c r="GE63" i="24"/>
  <c r="GF22" i="24"/>
  <c r="GF91" i="24"/>
  <c r="GE100" i="24"/>
  <c r="GR26" i="24"/>
  <c r="GQ100" i="24"/>
  <c r="GQ104" i="24"/>
  <c r="GR108" i="24"/>
  <c r="HD69" i="24"/>
  <c r="HC85" i="24"/>
  <c r="HD104" i="24"/>
  <c r="HD114" i="24"/>
  <c r="HD124" i="24"/>
  <c r="HO37" i="24"/>
  <c r="HP48" i="24"/>
  <c r="HP58" i="24"/>
  <c r="HO25" i="24"/>
  <c r="HO87" i="24"/>
  <c r="HO89" i="24"/>
  <c r="HO94" i="24"/>
  <c r="HP99" i="24"/>
  <c r="HP123" i="24"/>
  <c r="IB12" i="24"/>
  <c r="IA54" i="24"/>
  <c r="IA69" i="24"/>
  <c r="IA111" i="24"/>
  <c r="IM90" i="24"/>
  <c r="IM107" i="24"/>
  <c r="IN123" i="24"/>
  <c r="IZ68" i="24"/>
  <c r="JK12" i="24"/>
  <c r="JK47" i="24"/>
  <c r="JL29" i="24"/>
  <c r="JK97" i="24"/>
  <c r="JL102" i="24"/>
  <c r="JW22" i="24"/>
  <c r="JW85" i="24"/>
  <c r="JX100" i="24"/>
  <c r="JX125" i="24"/>
  <c r="FS112" i="24"/>
  <c r="GF48" i="24"/>
  <c r="GF33" i="24"/>
  <c r="GF116" i="24"/>
  <c r="GQ79" i="24"/>
  <c r="HD18" i="24"/>
  <c r="HD90" i="24"/>
  <c r="HP69" i="24"/>
  <c r="HO105" i="24"/>
  <c r="HP115" i="24"/>
  <c r="IA63" i="24"/>
  <c r="IA56" i="24"/>
  <c r="IA99" i="24"/>
  <c r="IM14" i="24"/>
  <c r="IM54" i="24"/>
  <c r="IM102" i="24"/>
  <c r="IM114" i="24"/>
  <c r="IZ17" i="24"/>
  <c r="IY53" i="24"/>
  <c r="IZ109" i="24"/>
  <c r="JL64" i="24"/>
  <c r="JL56" i="24"/>
  <c r="JW11" i="24"/>
  <c r="JX53" i="24"/>
  <c r="JW60" i="24"/>
  <c r="JW112" i="24"/>
  <c r="JX121" i="24"/>
  <c r="GE29" i="24"/>
  <c r="GE92" i="24"/>
  <c r="HO34" i="24"/>
  <c r="HO121" i="24"/>
  <c r="JK53" i="24"/>
  <c r="JK108" i="24"/>
  <c r="JW91" i="24"/>
  <c r="FT113" i="24"/>
  <c r="FS120" i="24"/>
  <c r="GF38" i="24"/>
  <c r="GE49" i="24"/>
  <c r="GF69" i="24"/>
  <c r="GE88" i="24"/>
  <c r="GR37" i="24"/>
  <c r="GQ41" i="24"/>
  <c r="GR30" i="24"/>
  <c r="GR33" i="24"/>
  <c r="GR101" i="24"/>
  <c r="GR117" i="24"/>
  <c r="HC11" i="24"/>
  <c r="HD36" i="24"/>
  <c r="HC40" i="24"/>
  <c r="HC46" i="24"/>
  <c r="HC26" i="24"/>
  <c r="HC91" i="24"/>
  <c r="HC102" i="24"/>
  <c r="HC122" i="24"/>
  <c r="HC126" i="24"/>
  <c r="HO50" i="24"/>
  <c r="HO54" i="24"/>
  <c r="HP56" i="24"/>
  <c r="HO101" i="24"/>
  <c r="HP106" i="24"/>
  <c r="IN55" i="24"/>
  <c r="IM115" i="24"/>
  <c r="IY13" i="24"/>
  <c r="IZ40" i="24"/>
  <c r="IY50" i="24"/>
  <c r="IZ54" i="24"/>
  <c r="IY93" i="24"/>
  <c r="JL98" i="24"/>
  <c r="JL104" i="24"/>
  <c r="JK113" i="24"/>
  <c r="JK124" i="24"/>
  <c r="JW12" i="24"/>
  <c r="JW41" i="24"/>
  <c r="JX63" i="24"/>
  <c r="JW108" i="24"/>
  <c r="JX113" i="24"/>
  <c r="FS63" i="24"/>
  <c r="FS97" i="24"/>
  <c r="GF15" i="24"/>
  <c r="GF26" i="24"/>
  <c r="GF112" i="24"/>
  <c r="GF118" i="24"/>
  <c r="GF124" i="24"/>
  <c r="GQ49" i="24"/>
  <c r="GQ22" i="24"/>
  <c r="HC107" i="24"/>
  <c r="HD112" i="24"/>
  <c r="HP14" i="24"/>
  <c r="HP47" i="24"/>
  <c r="HP91" i="24"/>
  <c r="HP97" i="24"/>
  <c r="HP111" i="24"/>
  <c r="HP117" i="24"/>
  <c r="HO126" i="24"/>
  <c r="IB38" i="24"/>
  <c r="IA65" i="24"/>
  <c r="IA114" i="24"/>
  <c r="IB127" i="24"/>
  <c r="IM33" i="24"/>
  <c r="IM98" i="24"/>
  <c r="IN126" i="24"/>
  <c r="IY64" i="24"/>
  <c r="IY30" i="24"/>
  <c r="IZ98" i="24"/>
  <c r="IY105" i="24"/>
  <c r="IY126" i="24"/>
  <c r="JK88" i="24"/>
  <c r="JX38" i="24"/>
  <c r="JW55" i="24"/>
  <c r="JX79" i="24"/>
  <c r="GP25" i="24"/>
  <c r="GO25" i="24"/>
  <c r="GW25" i="24"/>
  <c r="HP93" i="24"/>
  <c r="HO93" i="24"/>
  <c r="HU93" i="24"/>
  <c r="HN93" i="24"/>
  <c r="HM93" i="24"/>
  <c r="IZ20" i="24"/>
  <c r="JE20" i="24"/>
  <c r="IY100" i="24"/>
  <c r="IX100" i="24"/>
  <c r="JE100" i="24"/>
  <c r="IW100" i="24"/>
  <c r="IZ121" i="24"/>
  <c r="IY121" i="24"/>
  <c r="JE121" i="24"/>
  <c r="IX121" i="24"/>
  <c r="IW121" i="24"/>
  <c r="JL37" i="24"/>
  <c r="JK37" i="24"/>
  <c r="JL101" i="24"/>
  <c r="JK101" i="24"/>
  <c r="JQ101" i="24"/>
  <c r="JJ101" i="24"/>
  <c r="JI101" i="24"/>
  <c r="JK126" i="24"/>
  <c r="JL126" i="24"/>
  <c r="JJ126" i="24"/>
  <c r="JI126" i="24"/>
  <c r="JQ126" i="24"/>
  <c r="FM11" i="24"/>
  <c r="ES12" i="24"/>
  <c r="FM13" i="24"/>
  <c r="FA14" i="24"/>
  <c r="EO37" i="24"/>
  <c r="FF37" i="24"/>
  <c r="JI37" i="24"/>
  <c r="EU34" i="24"/>
  <c r="FM38" i="24"/>
  <c r="ES39" i="24"/>
  <c r="FG39" i="24"/>
  <c r="FE17" i="24"/>
  <c r="EH40" i="24"/>
  <c r="EI40" i="24"/>
  <c r="EG40" i="24"/>
  <c r="EI41" i="24"/>
  <c r="EO41" i="24"/>
  <c r="FA20" i="24"/>
  <c r="EV20" i="24"/>
  <c r="EU20" i="24"/>
  <c r="IW20" i="24"/>
  <c r="EH95" i="24"/>
  <c r="EJ95" i="24"/>
  <c r="EO95" i="24"/>
  <c r="EI95" i="24"/>
  <c r="CZ99" i="24"/>
  <c r="CY99" i="24"/>
  <c r="CX99" i="24"/>
  <c r="DE99" i="24"/>
  <c r="CW99" i="24"/>
  <c r="DW99" i="24"/>
  <c r="EC99" i="24"/>
  <c r="DX99" i="24"/>
  <c r="DV99" i="24"/>
  <c r="DU99" i="24"/>
  <c r="AK108" i="24"/>
  <c r="AF108" i="24"/>
  <c r="AE108" i="24"/>
  <c r="AD108" i="24"/>
  <c r="AC108" i="24"/>
  <c r="FA110" i="24"/>
  <c r="ET110" i="24"/>
  <c r="ES110" i="24"/>
  <c r="EC12" i="24"/>
  <c r="ET12" i="24"/>
  <c r="EO13" i="24"/>
  <c r="EC14" i="24"/>
  <c r="FG37" i="24"/>
  <c r="JJ37" i="24"/>
  <c r="ET39" i="24"/>
  <c r="ES40" i="24"/>
  <c r="FM46" i="24"/>
  <c r="FE46" i="24"/>
  <c r="ET18" i="24"/>
  <c r="EU18" i="24"/>
  <c r="ES18" i="24"/>
  <c r="IX20" i="24"/>
  <c r="FA27" i="24"/>
  <c r="ES27" i="24"/>
  <c r="CA91" i="24"/>
  <c r="CG91" i="24"/>
  <c r="CB91" i="24"/>
  <c r="BZ91" i="24"/>
  <c r="BY91" i="24"/>
  <c r="FM91" i="24"/>
  <c r="FE91" i="24"/>
  <c r="EU92" i="24"/>
  <c r="FA92" i="24"/>
  <c r="EV92" i="24"/>
  <c r="ES92" i="24"/>
  <c r="FM93" i="24"/>
  <c r="FE93" i="24"/>
  <c r="M95" i="24"/>
  <c r="H95" i="24"/>
  <c r="G95" i="24"/>
  <c r="F95" i="24"/>
  <c r="E95" i="24"/>
  <c r="CS127" i="24"/>
  <c r="CN127" i="24"/>
  <c r="CM127" i="24"/>
  <c r="CL127" i="24"/>
  <c r="CK127" i="24"/>
  <c r="FH37" i="24"/>
  <c r="EV39" i="24"/>
  <c r="FG41" i="24"/>
  <c r="FH41" i="24"/>
  <c r="FF41" i="24"/>
  <c r="FE41" i="24"/>
  <c r="FF45" i="24"/>
  <c r="FG45" i="24"/>
  <c r="FE45" i="24"/>
  <c r="EU49" i="24"/>
  <c r="EV49" i="24"/>
  <c r="ET49" i="24"/>
  <c r="ES49" i="24"/>
  <c r="FG29" i="24"/>
  <c r="FH29" i="24"/>
  <c r="FF29" i="24"/>
  <c r="FE29" i="24"/>
  <c r="FA55" i="24"/>
  <c r="EV55" i="24"/>
  <c r="EU55" i="24"/>
  <c r="ET55" i="24"/>
  <c r="BC92" i="24"/>
  <c r="BI92" i="24"/>
  <c r="BD92" i="24"/>
  <c r="BA92" i="24"/>
  <c r="CA95" i="24"/>
  <c r="CB95" i="24"/>
  <c r="CG95" i="24"/>
  <c r="BZ95" i="24"/>
  <c r="DQ106" i="24"/>
  <c r="DI106" i="24"/>
  <c r="EV40" i="24"/>
  <c r="EU40" i="24"/>
  <c r="ET54" i="24"/>
  <c r="EU54" i="24"/>
  <c r="ES54" i="24"/>
  <c r="AK113" i="24"/>
  <c r="AD113" i="24"/>
  <c r="AC113" i="24"/>
  <c r="DU12" i="24"/>
  <c r="EV12" i="24"/>
  <c r="EO11" i="24"/>
  <c r="FF11" i="24"/>
  <c r="DV12" i="24"/>
  <c r="EG12" i="24"/>
  <c r="EG13" i="24"/>
  <c r="ES13" i="24"/>
  <c r="DU14" i="24"/>
  <c r="EG14" i="24"/>
  <c r="FA36" i="24"/>
  <c r="DQ37" i="24"/>
  <c r="EH37" i="24"/>
  <c r="FF38" i="24"/>
  <c r="EU17" i="24"/>
  <c r="EH41" i="24"/>
  <c r="CS94" i="24"/>
  <c r="CL94" i="24"/>
  <c r="CK94" i="24"/>
  <c r="AQ96" i="24"/>
  <c r="AP96" i="24"/>
  <c r="AO96" i="24"/>
  <c r="FH18" i="24"/>
  <c r="FG18" i="24"/>
  <c r="FF18" i="24"/>
  <c r="DW12" i="24"/>
  <c r="EH13" i="24"/>
  <c r="EH46" i="24"/>
  <c r="EG46" i="24"/>
  <c r="EO57" i="24"/>
  <c r="EJ57" i="24"/>
  <c r="EI57" i="24"/>
  <c r="EH57" i="24"/>
  <c r="FF30" i="24"/>
  <c r="FG30" i="24"/>
  <c r="FE30" i="24"/>
  <c r="DK86" i="24"/>
  <c r="DQ86" i="24"/>
  <c r="DJ86" i="24"/>
  <c r="EI56" i="24"/>
  <c r="EO56" i="24"/>
  <c r="EJ56" i="24"/>
  <c r="EH56" i="24"/>
  <c r="EG56" i="24"/>
  <c r="FA89" i="24"/>
  <c r="EV89" i="24"/>
  <c r="EU89" i="24"/>
  <c r="ET89" i="24"/>
  <c r="DK97" i="24"/>
  <c r="DI97" i="24"/>
  <c r="FM69" i="24"/>
  <c r="FE69" i="24"/>
  <c r="FM111" i="24"/>
  <c r="FF111" i="24"/>
  <c r="FG111" i="24"/>
  <c r="FE111" i="24"/>
  <c r="FT110" i="24"/>
  <c r="FR110" i="24"/>
  <c r="FQ110" i="24"/>
  <c r="FY110" i="24"/>
  <c r="EG11" i="24"/>
  <c r="EH11" i="24"/>
  <c r="ES11" i="24"/>
  <c r="EJ13" i="24"/>
  <c r="DX14" i="24"/>
  <c r="ES36" i="24"/>
  <c r="FE36" i="24"/>
  <c r="JQ37" i="24"/>
  <c r="EG45" i="24"/>
  <c r="EO49" i="24"/>
  <c r="EG49" i="24"/>
  <c r="FA29" i="24"/>
  <c r="ES29" i="24"/>
  <c r="FF24" i="24"/>
  <c r="FG24" i="24"/>
  <c r="FE24" i="24"/>
  <c r="FG27" i="24"/>
  <c r="FM27" i="24"/>
  <c r="FH27" i="24"/>
  <c r="FF27" i="24"/>
  <c r="FE27" i="24"/>
  <c r="ET84" i="24"/>
  <c r="EU84" i="24"/>
  <c r="ES84" i="24"/>
  <c r="BI89" i="24"/>
  <c r="BD89" i="24"/>
  <c r="BC89" i="24"/>
  <c r="BB89" i="24"/>
  <c r="BU91" i="24"/>
  <c r="BM91" i="24"/>
  <c r="FF92" i="24"/>
  <c r="FM92" i="24"/>
  <c r="FH92" i="24"/>
  <c r="FG92" i="24"/>
  <c r="FE92" i="24"/>
  <c r="FE37" i="24"/>
  <c r="FT105" i="24"/>
  <c r="FS105" i="24"/>
  <c r="FR105" i="24"/>
  <c r="FQ105" i="24"/>
  <c r="FY105" i="24"/>
  <c r="DV14" i="24"/>
  <c r="FA12" i="24"/>
  <c r="DU13" i="24"/>
  <c r="DI14" i="24"/>
  <c r="ET36" i="24"/>
  <c r="FA39" i="24"/>
  <c r="FG17" i="24"/>
  <c r="FF17" i="24"/>
  <c r="FA40" i="24"/>
  <c r="EU45" i="24"/>
  <c r="EV45" i="24"/>
  <c r="ET45" i="24"/>
  <c r="ES45" i="24"/>
  <c r="FF49" i="24"/>
  <c r="FG49" i="24"/>
  <c r="FE49" i="24"/>
  <c r="FM18" i="24"/>
  <c r="ES55" i="24"/>
  <c r="FM25" i="24"/>
  <c r="FH25" i="24"/>
  <c r="FG25" i="24"/>
  <c r="FF25" i="24"/>
  <c r="EH85" i="24"/>
  <c r="EI85" i="24"/>
  <c r="EG85" i="24"/>
  <c r="AK90" i="24"/>
  <c r="AF90" i="24"/>
  <c r="AE90" i="24"/>
  <c r="AD90" i="24"/>
  <c r="BN92" i="24"/>
  <c r="BU92" i="24"/>
  <c r="BP92" i="24"/>
  <c r="BO92" i="24"/>
  <c r="BM92" i="24"/>
  <c r="R96" i="24"/>
  <c r="Y96" i="24"/>
  <c r="T96" i="24"/>
  <c r="S96" i="24"/>
  <c r="EO54" i="24"/>
  <c r="FE55" i="24"/>
  <c r="ES57" i="24"/>
  <c r="FA60" i="24"/>
  <c r="EJ63" i="24"/>
  <c r="DQ65" i="24"/>
  <c r="EH65" i="24"/>
  <c r="EU65" i="24"/>
  <c r="FH65" i="24"/>
  <c r="EI21" i="24"/>
  <c r="EV21" i="24"/>
  <c r="DJ22" i="24"/>
  <c r="FM22" i="24"/>
  <c r="FA24" i="24"/>
  <c r="EG26" i="24"/>
  <c r="EV28" i="24"/>
  <c r="DI68" i="24"/>
  <c r="FA30" i="24"/>
  <c r="EO84" i="24"/>
  <c r="DK87" i="24"/>
  <c r="ES56" i="24"/>
  <c r="EI33" i="24"/>
  <c r="EV33" i="24"/>
  <c r="F88" i="24"/>
  <c r="S88" i="24"/>
  <c r="AF88" i="24"/>
  <c r="CG88" i="24"/>
  <c r="CX88" i="24"/>
  <c r="BM89" i="24"/>
  <c r="FE89" i="24"/>
  <c r="AO90" i="24"/>
  <c r="CK91" i="24"/>
  <c r="BI93" i="24"/>
  <c r="CB93" i="24"/>
  <c r="CN93" i="24"/>
  <c r="EC93" i="24"/>
  <c r="EO93" i="24"/>
  <c r="CG94" i="24"/>
  <c r="CW94" i="24"/>
  <c r="DK94" i="24"/>
  <c r="EH94" i="24"/>
  <c r="AF95" i="24"/>
  <c r="DX96" i="24"/>
  <c r="FF96" i="24"/>
  <c r="FM96" i="24"/>
  <c r="AE97" i="24"/>
  <c r="AK97" i="24"/>
  <c r="AF97" i="24"/>
  <c r="DE108" i="24"/>
  <c r="CX108" i="24"/>
  <c r="CW108" i="24"/>
  <c r="EO115" i="24"/>
  <c r="EG115" i="24"/>
  <c r="DL22" i="24"/>
  <c r="EI26" i="24"/>
  <c r="EG28" i="24"/>
  <c r="H99" i="24"/>
  <c r="G99" i="24"/>
  <c r="F99" i="24"/>
  <c r="M99" i="24"/>
  <c r="AE101" i="24"/>
  <c r="AF101" i="24"/>
  <c r="AD101" i="24"/>
  <c r="AC101" i="24"/>
  <c r="AK101" i="24"/>
  <c r="BN101" i="24"/>
  <c r="BM101" i="24"/>
  <c r="DW101" i="24"/>
  <c r="DX101" i="24"/>
  <c r="DV101" i="24"/>
  <c r="DU101" i="24"/>
  <c r="EC101" i="24"/>
  <c r="FF101" i="24"/>
  <c r="FE101" i="24"/>
  <c r="DQ105" i="24"/>
  <c r="DK105" i="24"/>
  <c r="DJ105" i="24"/>
  <c r="DI105" i="24"/>
  <c r="EO107" i="24"/>
  <c r="EG107" i="24"/>
  <c r="FM47" i="24"/>
  <c r="FM48" i="24"/>
  <c r="EG18" i="24"/>
  <c r="EO29" i="24"/>
  <c r="EG53" i="24"/>
  <c r="EG54" i="24"/>
  <c r="EI55" i="24"/>
  <c r="DK58" i="24"/>
  <c r="EO59" i="24"/>
  <c r="ET60" i="24"/>
  <c r="FE60" i="24"/>
  <c r="FG64" i="24"/>
  <c r="DI21" i="24"/>
  <c r="FE22" i="24"/>
  <c r="ES24" i="24"/>
  <c r="EU25" i="24"/>
  <c r="EO68" i="24"/>
  <c r="FM79" i="24"/>
  <c r="ES30" i="24"/>
  <c r="EG84" i="24"/>
  <c r="FM86" i="24"/>
  <c r="BZ88" i="24"/>
  <c r="CK88" i="24"/>
  <c r="EC88" i="24"/>
  <c r="FG88" i="24"/>
  <c r="M89" i="24"/>
  <c r="AQ89" i="24"/>
  <c r="DE89" i="24"/>
  <c r="EI89" i="24"/>
  <c r="S90" i="24"/>
  <c r="CG90" i="24"/>
  <c r="FA90" i="24"/>
  <c r="AK91" i="24"/>
  <c r="AK92" i="24"/>
  <c r="EC92" i="24"/>
  <c r="BB93" i="24"/>
  <c r="EG93" i="24"/>
  <c r="BZ94" i="24"/>
  <c r="DX98" i="24"/>
  <c r="DW98" i="24"/>
  <c r="DV98" i="24"/>
  <c r="EC98" i="24"/>
  <c r="BC100" i="24"/>
  <c r="BD100" i="24"/>
  <c r="BB100" i="24"/>
  <c r="BA100" i="24"/>
  <c r="BI100" i="24"/>
  <c r="CL100" i="24"/>
  <c r="CK100" i="24"/>
  <c r="EU100" i="24"/>
  <c r="EV100" i="24"/>
  <c r="ET100" i="24"/>
  <c r="ES100" i="24"/>
  <c r="FA100" i="24"/>
  <c r="BC102" i="24"/>
  <c r="BI102" i="24"/>
  <c r="BD102" i="24"/>
  <c r="BB102" i="24"/>
  <c r="BA102" i="24"/>
  <c r="CL102" i="24"/>
  <c r="CK102" i="24"/>
  <c r="AK105" i="24"/>
  <c r="AD105" i="24"/>
  <c r="AC105" i="24"/>
  <c r="FM113" i="24"/>
  <c r="FG113" i="24"/>
  <c r="FF113" i="24"/>
  <c r="FE113" i="24"/>
  <c r="DQ18" i="24"/>
  <c r="EH18" i="24"/>
  <c r="EH54" i="24"/>
  <c r="EU60" i="24"/>
  <c r="DI65" i="24"/>
  <c r="FF22" i="24"/>
  <c r="ET24" i="24"/>
  <c r="ET30" i="24"/>
  <c r="EH84" i="24"/>
  <c r="CA88" i="24"/>
  <c r="EG91" i="24"/>
  <c r="BC93" i="24"/>
  <c r="DU93" i="24"/>
  <c r="EI93" i="24"/>
  <c r="ET93" i="24"/>
  <c r="Q94" i="24"/>
  <c r="CA94" i="24"/>
  <c r="AP95" i="24"/>
  <c r="AQ95" i="24"/>
  <c r="BN96" i="24"/>
  <c r="BP96" i="24"/>
  <c r="BU96" i="24"/>
  <c r="EO106" i="24"/>
  <c r="EI106" i="24"/>
  <c r="EH106" i="24"/>
  <c r="EG106" i="24"/>
  <c r="FM108" i="24"/>
  <c r="FE108" i="24"/>
  <c r="BI109" i="24"/>
  <c r="BD109" i="24"/>
  <c r="BC109" i="24"/>
  <c r="BB109" i="24"/>
  <c r="DQ47" i="24"/>
  <c r="FF47" i="24"/>
  <c r="FE48" i="24"/>
  <c r="FA50" i="24"/>
  <c r="EJ18" i="24"/>
  <c r="EJ54" i="24"/>
  <c r="EG59" i="24"/>
  <c r="ES59" i="24"/>
  <c r="EI60" i="24"/>
  <c r="EO63" i="24"/>
  <c r="FF63" i="24"/>
  <c r="DJ65" i="24"/>
  <c r="FM65" i="24"/>
  <c r="FA21" i="24"/>
  <c r="FH22" i="24"/>
  <c r="EV24" i="24"/>
  <c r="DI25" i="24"/>
  <c r="FA28" i="24"/>
  <c r="EG68" i="24"/>
  <c r="ES68" i="24"/>
  <c r="EG69" i="24"/>
  <c r="FE79" i="24"/>
  <c r="EV30" i="24"/>
  <c r="EJ84" i="24"/>
  <c r="FE86" i="24"/>
  <c r="ET87" i="24"/>
  <c r="FA33" i="24"/>
  <c r="AK88" i="24"/>
  <c r="BB88" i="24"/>
  <c r="DV88" i="24"/>
  <c r="F89" i="24"/>
  <c r="CX89" i="24"/>
  <c r="BZ90" i="24"/>
  <c r="ES90" i="24"/>
  <c r="FE90" i="24"/>
  <c r="AC91" i="24"/>
  <c r="AO91" i="24"/>
  <c r="DV91" i="24"/>
  <c r="EI91" i="24"/>
  <c r="E92" i="24"/>
  <c r="S92" i="24"/>
  <c r="CG93" i="24"/>
  <c r="CS93" i="24"/>
  <c r="DX93" i="24"/>
  <c r="EJ93" i="24"/>
  <c r="E94" i="24"/>
  <c r="S94" i="24"/>
  <c r="AO94" i="24"/>
  <c r="DQ94" i="24"/>
  <c r="FE94" i="24"/>
  <c r="AK95" i="24"/>
  <c r="BA95" i="24"/>
  <c r="BN95" i="24"/>
  <c r="EC96" i="24"/>
  <c r="BI99" i="24"/>
  <c r="BD99" i="24"/>
  <c r="BC99" i="24"/>
  <c r="BB99" i="24"/>
  <c r="BI106" i="24"/>
  <c r="BB106" i="24"/>
  <c r="BA106" i="24"/>
  <c r="EC109" i="24"/>
  <c r="DV109" i="24"/>
  <c r="DU109" i="24"/>
  <c r="EG30" i="24"/>
  <c r="DI85" i="24"/>
  <c r="FG90" i="24"/>
  <c r="EJ91" i="24"/>
  <c r="BO95" i="24"/>
  <c r="DE95" i="24"/>
  <c r="CZ95" i="24"/>
  <c r="DJ96" i="24"/>
  <c r="DQ96" i="24"/>
  <c r="R101" i="24"/>
  <c r="Q101" i="24"/>
  <c r="CA101" i="24"/>
  <c r="CG101" i="24"/>
  <c r="CB101" i="24"/>
  <c r="BZ101" i="24"/>
  <c r="BY101" i="24"/>
  <c r="DJ101" i="24"/>
  <c r="DI101" i="24"/>
  <c r="CS105" i="24"/>
  <c r="CK105" i="24"/>
  <c r="M107" i="24"/>
  <c r="H107" i="24"/>
  <c r="G107" i="24"/>
  <c r="F107" i="24"/>
  <c r="FM107" i="24"/>
  <c r="FG107" i="24"/>
  <c r="FF107" i="24"/>
  <c r="FE107" i="24"/>
  <c r="DE111" i="24"/>
  <c r="CZ111" i="24"/>
  <c r="CY111" i="24"/>
  <c r="CX111" i="24"/>
  <c r="AK117" i="24"/>
  <c r="AC117" i="24"/>
  <c r="BI118" i="24"/>
  <c r="BA118" i="24"/>
  <c r="EU47" i="24"/>
  <c r="FH48" i="24"/>
  <c r="ES50" i="24"/>
  <c r="FE50" i="24"/>
  <c r="EJ59" i="24"/>
  <c r="DI24" i="24"/>
  <c r="DK25" i="24"/>
  <c r="ES28" i="24"/>
  <c r="FH86" i="24"/>
  <c r="EG87" i="24"/>
  <c r="EV90" i="24"/>
  <c r="AF91" i="24"/>
  <c r="CK93" i="24"/>
  <c r="CM96" i="24"/>
  <c r="DU96" i="24"/>
  <c r="S97" i="24"/>
  <c r="DW97" i="24"/>
  <c r="DV97" i="24"/>
  <c r="DU98" i="24"/>
  <c r="FF99" i="24"/>
  <c r="FE99" i="24"/>
  <c r="G100" i="24"/>
  <c r="M100" i="24"/>
  <c r="H100" i="24"/>
  <c r="F100" i="24"/>
  <c r="E100" i="24"/>
  <c r="AP100" i="24"/>
  <c r="AO100" i="24"/>
  <c r="CM100" i="24"/>
  <c r="CY100" i="24"/>
  <c r="DE100" i="24"/>
  <c r="CZ100" i="24"/>
  <c r="CX100" i="24"/>
  <c r="CW100" i="24"/>
  <c r="EH100" i="24"/>
  <c r="EG100" i="24"/>
  <c r="G102" i="24"/>
  <c r="H102" i="24"/>
  <c r="F102" i="24"/>
  <c r="E102" i="24"/>
  <c r="M102" i="24"/>
  <c r="AP102" i="24"/>
  <c r="AO102" i="24"/>
  <c r="CM102" i="24"/>
  <c r="CY102" i="24"/>
  <c r="CZ102" i="24"/>
  <c r="CX102" i="24"/>
  <c r="CW102" i="24"/>
  <c r="DE102" i="24"/>
  <c r="AO103" i="24"/>
  <c r="CG107" i="24"/>
  <c r="BZ107" i="24"/>
  <c r="BY107" i="24"/>
  <c r="CG110" i="24"/>
  <c r="CB110" i="24"/>
  <c r="CA110" i="24"/>
  <c r="BZ110" i="24"/>
  <c r="H98" i="24"/>
  <c r="BI98" i="24"/>
  <c r="CX98" i="24"/>
  <c r="FA98" i="24"/>
  <c r="AK99" i="24"/>
  <c r="BM99" i="24"/>
  <c r="CB99" i="24"/>
  <c r="EV99" i="24"/>
  <c r="AF100" i="24"/>
  <c r="CG100" i="24"/>
  <c r="DX100" i="24"/>
  <c r="H101" i="24"/>
  <c r="BI101" i="24"/>
  <c r="CK101" i="24"/>
  <c r="CZ101" i="24"/>
  <c r="FA101" i="24"/>
  <c r="AK102" i="24"/>
  <c r="BM102" i="24"/>
  <c r="CB102" i="24"/>
  <c r="ET102" i="24"/>
  <c r="AD103" i="24"/>
  <c r="CA104" i="24"/>
  <c r="CM104" i="24"/>
  <c r="AO105" i="24"/>
  <c r="BD105" i="24"/>
  <c r="BO105" i="24"/>
  <c r="DU105" i="24"/>
  <c r="F106" i="24"/>
  <c r="BM106" i="24"/>
  <c r="CB106" i="24"/>
  <c r="CM106" i="24"/>
  <c r="ES106" i="24"/>
  <c r="Q107" i="24"/>
  <c r="AD107" i="24"/>
  <c r="CK107" i="24"/>
  <c r="CZ107" i="24"/>
  <c r="DK107" i="24"/>
  <c r="AO108" i="24"/>
  <c r="BB108" i="24"/>
  <c r="DI108" i="24"/>
  <c r="DX108" i="24"/>
  <c r="EI108" i="24"/>
  <c r="BM109" i="24"/>
  <c r="BZ109" i="24"/>
  <c r="EG109" i="24"/>
  <c r="EV109" i="24"/>
  <c r="FG109" i="24"/>
  <c r="CK110" i="24"/>
  <c r="CX110" i="24"/>
  <c r="FE110" i="24"/>
  <c r="M111" i="24"/>
  <c r="DI111" i="24"/>
  <c r="DV111" i="24"/>
  <c r="DE112" i="24"/>
  <c r="CW112" i="24"/>
  <c r="AD116" i="24"/>
  <c r="AK116" i="24"/>
  <c r="AF116" i="24"/>
  <c r="AE116" i="24"/>
  <c r="AC116" i="24"/>
  <c r="S118" i="24"/>
  <c r="Y118" i="24"/>
  <c r="T118" i="24"/>
  <c r="Q118" i="24"/>
  <c r="BB119" i="24"/>
  <c r="BI119" i="24"/>
  <c r="BD119" i="24"/>
  <c r="BC119" i="24"/>
  <c r="BA119" i="24"/>
  <c r="AW120" i="24"/>
  <c r="AR120" i="24"/>
  <c r="AO120" i="24"/>
  <c r="GR39" i="24"/>
  <c r="GQ39" i="24"/>
  <c r="GR86" i="24"/>
  <c r="GQ86" i="24"/>
  <c r="HC63" i="24"/>
  <c r="HD63" i="24"/>
  <c r="CK98" i="24"/>
  <c r="CZ98" i="24"/>
  <c r="BO99" i="24"/>
  <c r="EG102" i="24"/>
  <c r="EV102" i="24"/>
  <c r="Q103" i="24"/>
  <c r="AF103" i="24"/>
  <c r="BM104" i="24"/>
  <c r="CB104" i="24"/>
  <c r="FE104" i="24"/>
  <c r="DV105" i="24"/>
  <c r="ET106" i="24"/>
  <c r="R107" i="24"/>
  <c r="AP108" i="24"/>
  <c r="BN109" i="24"/>
  <c r="E110" i="24"/>
  <c r="CL110" i="24"/>
  <c r="AC111" i="24"/>
  <c r="DJ111" i="24"/>
  <c r="AW112" i="24"/>
  <c r="AQ112" i="24"/>
  <c r="AO112" i="24"/>
  <c r="FE112" i="24"/>
  <c r="EO113" i="24"/>
  <c r="EG113" i="24"/>
  <c r="DV114" i="24"/>
  <c r="DU114" i="24"/>
  <c r="EC114" i="24"/>
  <c r="FE114" i="24"/>
  <c r="GF121" i="24"/>
  <c r="GE121" i="24"/>
  <c r="GD121" i="24"/>
  <c r="GC121" i="24"/>
  <c r="GK121" i="24"/>
  <c r="GR20" i="24"/>
  <c r="GQ20" i="24"/>
  <c r="GR95" i="24"/>
  <c r="GQ95" i="24"/>
  <c r="GQ115" i="24"/>
  <c r="GR115" i="24"/>
  <c r="GP115" i="24"/>
  <c r="GW115" i="24"/>
  <c r="BA98" i="24"/>
  <c r="ES98" i="24"/>
  <c r="FG98" i="24"/>
  <c r="AC99" i="24"/>
  <c r="BZ100" i="24"/>
  <c r="BB101" i="24"/>
  <c r="ET101" i="24"/>
  <c r="AD102" i="24"/>
  <c r="EI102" i="24"/>
  <c r="S103" i="24"/>
  <c r="BB104" i="24"/>
  <c r="ET104" i="24"/>
  <c r="FA105" i="24"/>
  <c r="S107" i="24"/>
  <c r="Q108" i="24"/>
  <c r="AQ108" i="24"/>
  <c r="AO109" i="24"/>
  <c r="BO109" i="24"/>
  <c r="F110" i="24"/>
  <c r="BM110" i="24"/>
  <c r="CM110" i="24"/>
  <c r="F111" i="24"/>
  <c r="Q111" i="24"/>
  <c r="AD111" i="24"/>
  <c r="CK111" i="24"/>
  <c r="DK111" i="24"/>
  <c r="EO112" i="24"/>
  <c r="EI112" i="24"/>
  <c r="BD113" i="24"/>
  <c r="BB113" i="24"/>
  <c r="ES113" i="24"/>
  <c r="AD114" i="24"/>
  <c r="AK114" i="24"/>
  <c r="AW114" i="24"/>
  <c r="BM114" i="24"/>
  <c r="CK115" i="24"/>
  <c r="BN117" i="24"/>
  <c r="BU117" i="24"/>
  <c r="BP117" i="24"/>
  <c r="ES118" i="24"/>
  <c r="FT29" i="24"/>
  <c r="FS29" i="24"/>
  <c r="AW113" i="24"/>
  <c r="AO113" i="24"/>
  <c r="CG113" i="24"/>
  <c r="BZ113" i="24"/>
  <c r="BZ114" i="24"/>
  <c r="CB114" i="24"/>
  <c r="CA114" i="24"/>
  <c r="BY114" i="24"/>
  <c r="CX115" i="24"/>
  <c r="CZ115" i="24"/>
  <c r="CW115" i="24"/>
  <c r="DE115" i="24"/>
  <c r="ET115" i="24"/>
  <c r="FA115" i="24"/>
  <c r="EV115" i="24"/>
  <c r="EU115" i="24"/>
  <c r="ES115" i="24"/>
  <c r="FM117" i="24"/>
  <c r="FH117" i="24"/>
  <c r="FG117" i="24"/>
  <c r="FF117" i="24"/>
  <c r="T119" i="24"/>
  <c r="S119" i="24"/>
  <c r="R119" i="24"/>
  <c r="Y119" i="24"/>
  <c r="BU120" i="24"/>
  <c r="BO120" i="24"/>
  <c r="BN120" i="24"/>
  <c r="BM120" i="24"/>
  <c r="DQ122" i="24"/>
  <c r="DK122" i="24"/>
  <c r="DJ122" i="24"/>
  <c r="DI122" i="24"/>
  <c r="FM124" i="24"/>
  <c r="FH124" i="24"/>
  <c r="FG124" i="24"/>
  <c r="FF124" i="24"/>
  <c r="EO125" i="24"/>
  <c r="EJ125" i="24"/>
  <c r="EI125" i="24"/>
  <c r="EH125" i="24"/>
  <c r="FT24" i="24"/>
  <c r="FS24" i="24"/>
  <c r="M98" i="24"/>
  <c r="BD98" i="24"/>
  <c r="EV98" i="24"/>
  <c r="Q99" i="24"/>
  <c r="AF99" i="24"/>
  <c r="CG99" i="24"/>
  <c r="FA99" i="24"/>
  <c r="R105" i="24"/>
  <c r="ET105" i="24"/>
  <c r="AP106" i="24"/>
  <c r="BN107" i="24"/>
  <c r="E108" i="24"/>
  <c r="CL108" i="24"/>
  <c r="AC109" i="24"/>
  <c r="DJ109" i="24"/>
  <c r="BA110" i="24"/>
  <c r="EH110" i="24"/>
  <c r="BY111" i="24"/>
  <c r="E112" i="24"/>
  <c r="AF112" i="24"/>
  <c r="AD112" i="24"/>
  <c r="DQ112" i="24"/>
  <c r="DI112" i="24"/>
  <c r="R113" i="24"/>
  <c r="EU113" i="24"/>
  <c r="AP114" i="24"/>
  <c r="BM116" i="24"/>
  <c r="DI116" i="24"/>
  <c r="DV116" i="24"/>
  <c r="EC116" i="24"/>
  <c r="DX116" i="24"/>
  <c r="DW116" i="24"/>
  <c r="DU116" i="24"/>
  <c r="F117" i="24"/>
  <c r="M117" i="24"/>
  <c r="H117" i="24"/>
  <c r="G117" i="24"/>
  <c r="E117" i="24"/>
  <c r="AD118" i="24"/>
  <c r="AK118" i="24"/>
  <c r="AF118" i="24"/>
  <c r="AE118" i="24"/>
  <c r="AC118" i="24"/>
  <c r="AQ119" i="24"/>
  <c r="AW119" i="24"/>
  <c r="AR119" i="24"/>
  <c r="AO119" i="24"/>
  <c r="CS121" i="24"/>
  <c r="CM121" i="24"/>
  <c r="CL121" i="24"/>
  <c r="CK121" i="24"/>
  <c r="GR12" i="24"/>
  <c r="GQ12" i="24"/>
  <c r="GQ28" i="24"/>
  <c r="GR28" i="24"/>
  <c r="DE98" i="24"/>
  <c r="FA102" i="24"/>
  <c r="AK103" i="24"/>
  <c r="EU105" i="24"/>
  <c r="Q109" i="24"/>
  <c r="AO110" i="24"/>
  <c r="BM111" i="24"/>
  <c r="Y112" i="24"/>
  <c r="Q112" i="24"/>
  <c r="CK112" i="24"/>
  <c r="EC113" i="24"/>
  <c r="DU113" i="24"/>
  <c r="AQ114" i="24"/>
  <c r="BZ116" i="24"/>
  <c r="CB116" i="24"/>
  <c r="BY116" i="24"/>
  <c r="CG116" i="24"/>
  <c r="M121" i="24"/>
  <c r="F121" i="24"/>
  <c r="E121" i="24"/>
  <c r="AK122" i="24"/>
  <c r="AD122" i="24"/>
  <c r="AC122" i="24"/>
  <c r="BU124" i="24"/>
  <c r="BP124" i="24"/>
  <c r="BO124" i="24"/>
  <c r="BN124" i="24"/>
  <c r="AW125" i="24"/>
  <c r="AR125" i="24"/>
  <c r="AQ125" i="24"/>
  <c r="AP125" i="24"/>
  <c r="Y126" i="24"/>
  <c r="T126" i="24"/>
  <c r="S126" i="24"/>
  <c r="R126" i="24"/>
  <c r="DQ126" i="24"/>
  <c r="DL126" i="24"/>
  <c r="DK126" i="24"/>
  <c r="DJ126" i="24"/>
  <c r="GR55" i="24"/>
  <c r="GQ55" i="24"/>
  <c r="BY99" i="24"/>
  <c r="R109" i="24"/>
  <c r="AP110" i="24"/>
  <c r="BN111" i="24"/>
  <c r="BI112" i="24"/>
  <c r="BB112" i="24"/>
  <c r="CL112" i="24"/>
  <c r="BU113" i="24"/>
  <c r="BO113" i="24"/>
  <c r="BN113" i="24"/>
  <c r="BM113" i="24"/>
  <c r="M114" i="24"/>
  <c r="F114" i="24"/>
  <c r="E114" i="24"/>
  <c r="DE114" i="24"/>
  <c r="CX114" i="24"/>
  <c r="CW114" i="24"/>
  <c r="F115" i="24"/>
  <c r="H115" i="24"/>
  <c r="E115" i="24"/>
  <c r="M115" i="24"/>
  <c r="BB115" i="24"/>
  <c r="BI115" i="24"/>
  <c r="BD115" i="24"/>
  <c r="BC115" i="24"/>
  <c r="BA115" i="24"/>
  <c r="FT49" i="24"/>
  <c r="FS49" i="24"/>
  <c r="FT92" i="24"/>
  <c r="FS92" i="24"/>
  <c r="FS115" i="24"/>
  <c r="FY115" i="24"/>
  <c r="FR115" i="24"/>
  <c r="FQ115" i="24"/>
  <c r="GE113" i="24"/>
  <c r="GF113" i="24"/>
  <c r="GK113" i="24"/>
  <c r="EG117" i="24"/>
  <c r="EU117" i="24"/>
  <c r="FE118" i="24"/>
  <c r="BZ120" i="24"/>
  <c r="EU120" i="24"/>
  <c r="AQ121" i="24"/>
  <c r="BO122" i="24"/>
  <c r="F123" i="24"/>
  <c r="CM123" i="24"/>
  <c r="CX123" i="24"/>
  <c r="FS39" i="24"/>
  <c r="FS50" i="24"/>
  <c r="FS53" i="24"/>
  <c r="FS86" i="24"/>
  <c r="FS93" i="24"/>
  <c r="FS116" i="24"/>
  <c r="GE111" i="24"/>
  <c r="GQ29" i="24"/>
  <c r="GQ57" i="24"/>
  <c r="GR87" i="24"/>
  <c r="GQ111" i="24"/>
  <c r="HC15" i="24"/>
  <c r="HD99" i="24"/>
  <c r="HC99" i="24"/>
  <c r="HD110" i="24"/>
  <c r="HC110" i="24"/>
  <c r="HP114" i="24"/>
  <c r="HO114" i="24"/>
  <c r="IB60" i="24"/>
  <c r="IA60" i="24"/>
  <c r="IN60" i="24"/>
  <c r="IM60" i="24"/>
  <c r="IN26" i="24"/>
  <c r="IM26" i="24"/>
  <c r="IN85" i="24"/>
  <c r="IM85" i="24"/>
  <c r="IZ46" i="24"/>
  <c r="IY46" i="24"/>
  <c r="IZ90" i="24"/>
  <c r="IY90" i="24"/>
  <c r="CL114" i="24"/>
  <c r="BN115" i="24"/>
  <c r="BY115" i="24"/>
  <c r="FF115" i="24"/>
  <c r="AP116" i="24"/>
  <c r="BA116" i="24"/>
  <c r="EH116" i="24"/>
  <c r="ES116" i="24"/>
  <c r="R117" i="24"/>
  <c r="EJ117" i="24"/>
  <c r="EV117" i="24"/>
  <c r="AP118" i="24"/>
  <c r="FH118" i="24"/>
  <c r="BN119" i="24"/>
  <c r="BY119" i="24"/>
  <c r="FH119" i="24"/>
  <c r="BB120" i="24"/>
  <c r="EV120" i="24"/>
  <c r="FG120" i="24"/>
  <c r="BZ121" i="24"/>
  <c r="CX121" i="24"/>
  <c r="CX122" i="24"/>
  <c r="DV122" i="24"/>
  <c r="CN123" i="24"/>
  <c r="BD124" i="24"/>
  <c r="BZ124" i="24"/>
  <c r="EV124" i="24"/>
  <c r="AF125" i="24"/>
  <c r="BB125" i="24"/>
  <c r="DX125" i="24"/>
  <c r="ET125" i="24"/>
  <c r="H126" i="24"/>
  <c r="AD126" i="24"/>
  <c r="CZ126" i="24"/>
  <c r="DV126" i="24"/>
  <c r="F127" i="24"/>
  <c r="CB127" i="24"/>
  <c r="GE115" i="24"/>
  <c r="GE123" i="24"/>
  <c r="GQ14" i="24"/>
  <c r="GQ40" i="24"/>
  <c r="GR47" i="24"/>
  <c r="HC100" i="24"/>
  <c r="HD100" i="24"/>
  <c r="HP40" i="24"/>
  <c r="HO40" i="24"/>
  <c r="IB41" i="24"/>
  <c r="IA41" i="24"/>
  <c r="IN46" i="24"/>
  <c r="IM46" i="24"/>
  <c r="IZ24" i="24"/>
  <c r="IY24" i="24"/>
  <c r="JL79" i="24"/>
  <c r="JK79" i="24"/>
  <c r="JX36" i="24"/>
  <c r="JW36" i="24"/>
  <c r="BZ115" i="24"/>
  <c r="BB116" i="24"/>
  <c r="ET116" i="24"/>
  <c r="CW117" i="24"/>
  <c r="DU118" i="24"/>
  <c r="EC119" i="24"/>
  <c r="M120" i="24"/>
  <c r="CS120" i="24"/>
  <c r="EC121" i="24"/>
  <c r="CY122" i="24"/>
  <c r="FA122" i="24"/>
  <c r="EO123" i="24"/>
  <c r="Y124" i="24"/>
  <c r="DQ124" i="24"/>
  <c r="CS125" i="24"/>
  <c r="CK126" i="24"/>
  <c r="BM127" i="24"/>
  <c r="FE127" i="24"/>
  <c r="FS17" i="24"/>
  <c r="FS87" i="24"/>
  <c r="FS117" i="24"/>
  <c r="FS121" i="24"/>
  <c r="FS125" i="24"/>
  <c r="HP53" i="24"/>
  <c r="HO53" i="24"/>
  <c r="JL112" i="24"/>
  <c r="JK112" i="24"/>
  <c r="JX48" i="24"/>
  <c r="JW48" i="24"/>
  <c r="JW101" i="24"/>
  <c r="JX101" i="24"/>
  <c r="AC127" i="24"/>
  <c r="DU127" i="24"/>
  <c r="FS22" i="24"/>
  <c r="FS104" i="24"/>
  <c r="GR58" i="24"/>
  <c r="GR97" i="24"/>
  <c r="HC29" i="24"/>
  <c r="HD29" i="24"/>
  <c r="HC56" i="24"/>
  <c r="HO26" i="24"/>
  <c r="HP26" i="24"/>
  <c r="HP125" i="24"/>
  <c r="HO125" i="24"/>
  <c r="IB26" i="24"/>
  <c r="IA26" i="24"/>
  <c r="IB94" i="24"/>
  <c r="IA94" i="24"/>
  <c r="IB126" i="24"/>
  <c r="IA126" i="24"/>
  <c r="IZ117" i="24"/>
  <c r="IY117" i="24"/>
  <c r="JL27" i="24"/>
  <c r="JK27" i="24"/>
  <c r="DV119" i="24"/>
  <c r="F120" i="24"/>
  <c r="DV121" i="24"/>
  <c r="GQ113" i="24"/>
  <c r="GR113" i="24"/>
  <c r="IB20" i="24"/>
  <c r="IA20" i="24"/>
  <c r="IB107" i="24"/>
  <c r="IA107" i="24"/>
  <c r="IN21" i="24"/>
  <c r="IM21" i="24"/>
  <c r="IN69" i="24"/>
  <c r="IM69" i="24"/>
  <c r="IN110" i="24"/>
  <c r="IM110" i="24"/>
  <c r="IZ56" i="24"/>
  <c r="IY56" i="24"/>
  <c r="JK40" i="24"/>
  <c r="JL40" i="24"/>
  <c r="JK94" i="24"/>
  <c r="JL94" i="24"/>
  <c r="FM118" i="24"/>
  <c r="DW119" i="24"/>
  <c r="G120" i="24"/>
  <c r="CK120" i="24"/>
  <c r="CX120" i="24"/>
  <c r="DI120" i="24"/>
  <c r="DW121" i="24"/>
  <c r="S124" i="24"/>
  <c r="DK124" i="24"/>
  <c r="CM125" i="24"/>
  <c r="CG127" i="24"/>
  <c r="DX127" i="24"/>
  <c r="ET127" i="24"/>
  <c r="DV146" i="24"/>
  <c r="GF109" i="24"/>
  <c r="GR24" i="24"/>
  <c r="GR124" i="24"/>
  <c r="GQ124" i="24"/>
  <c r="HD34" i="24"/>
  <c r="HC34" i="24"/>
  <c r="HC92" i="24"/>
  <c r="HD92" i="24"/>
  <c r="HP84" i="24"/>
  <c r="HO84" i="24"/>
  <c r="HO107" i="24"/>
  <c r="HP107" i="24"/>
  <c r="IB15" i="24"/>
  <c r="IA15" i="24"/>
  <c r="IN40" i="24"/>
  <c r="IM40" i="24"/>
  <c r="IN18" i="24"/>
  <c r="IM18" i="24"/>
  <c r="JL50" i="24"/>
  <c r="JK50" i="24"/>
  <c r="JW64" i="24"/>
  <c r="JX64" i="24"/>
  <c r="AO117" i="24"/>
  <c r="BC117" i="24"/>
  <c r="BM118" i="24"/>
  <c r="CA118" i="24"/>
  <c r="DJ120" i="24"/>
  <c r="AO121" i="24"/>
  <c r="BM122" i="24"/>
  <c r="GQ125" i="24"/>
  <c r="GR125" i="24"/>
  <c r="HD60" i="24"/>
  <c r="HC60" i="24"/>
  <c r="HD68" i="24"/>
  <c r="HC68" i="24"/>
  <c r="HD118" i="24"/>
  <c r="HC118" i="24"/>
  <c r="HO15" i="24"/>
  <c r="HP15" i="24"/>
  <c r="JX27" i="24"/>
  <c r="JW27" i="24"/>
  <c r="JX33" i="24"/>
  <c r="JW33" i="24"/>
  <c r="HD27" i="24"/>
  <c r="HD108" i="24"/>
  <c r="HP41" i="24"/>
  <c r="HP85" i="24"/>
  <c r="IA95" i="24"/>
  <c r="IA118" i="24"/>
  <c r="IN41" i="24"/>
  <c r="IN48" i="24"/>
  <c r="IN20" i="24"/>
  <c r="IM94" i="24"/>
  <c r="IY25" i="24"/>
  <c r="IY101" i="24"/>
  <c r="IY118" i="24"/>
  <c r="IY122" i="24"/>
  <c r="JK48" i="24"/>
  <c r="JL18" i="24"/>
  <c r="JK30" i="24"/>
  <c r="JK92" i="24"/>
  <c r="JX37" i="24"/>
  <c r="JW49" i="24"/>
  <c r="JX28" i="24"/>
  <c r="JW88" i="24"/>
  <c r="JW99" i="24"/>
  <c r="GQ116" i="24"/>
  <c r="GQ127" i="24"/>
  <c r="HD39" i="24"/>
  <c r="HC20" i="24"/>
  <c r="HP119" i="24"/>
  <c r="IA84" i="24"/>
  <c r="IA91" i="24"/>
  <c r="IA123" i="24"/>
  <c r="IY65" i="24"/>
  <c r="IY106" i="24"/>
  <c r="IY110" i="24"/>
  <c r="IY114" i="24"/>
  <c r="JL65" i="24"/>
  <c r="JK87" i="24"/>
  <c r="JK117" i="24"/>
  <c r="JX17" i="24"/>
  <c r="JW29" i="24"/>
  <c r="JW21" i="24"/>
  <c r="JX30" i="24"/>
  <c r="JW103" i="24"/>
  <c r="GR109" i="24"/>
  <c r="GQ120" i="24"/>
  <c r="HC14" i="24"/>
  <c r="HD45" i="24"/>
  <c r="HC55" i="24"/>
  <c r="HC25" i="24"/>
  <c r="HD86" i="24"/>
  <c r="HC95" i="24"/>
  <c r="HC106" i="24"/>
  <c r="HD116" i="24"/>
  <c r="HC127" i="24"/>
  <c r="HO17" i="24"/>
  <c r="HP20" i="24"/>
  <c r="HO65" i="24"/>
  <c r="HO30" i="24"/>
  <c r="HO102" i="24"/>
  <c r="HO113" i="24"/>
  <c r="IB17" i="24"/>
  <c r="IB50" i="24"/>
  <c r="IA33" i="24"/>
  <c r="IA110" i="24"/>
  <c r="IA119" i="24"/>
  <c r="IM65" i="24"/>
  <c r="IM25" i="24"/>
  <c r="IM68" i="24"/>
  <c r="IM84" i="24"/>
  <c r="IM56" i="24"/>
  <c r="IM99" i="24"/>
  <c r="IM103" i="24"/>
  <c r="IY59" i="24"/>
  <c r="IY89" i="24"/>
  <c r="IY102" i="24"/>
  <c r="JK39" i="24"/>
  <c r="JK49" i="24"/>
  <c r="JL25" i="24"/>
  <c r="JK89" i="24"/>
  <c r="JK100" i="24"/>
  <c r="JL110" i="24"/>
  <c r="JK121" i="24"/>
  <c r="JW15" i="24"/>
  <c r="JX47" i="24"/>
  <c r="JW57" i="24"/>
  <c r="JW26" i="24"/>
  <c r="JX87" i="24"/>
  <c r="JW96" i="24"/>
  <c r="JW107" i="24"/>
  <c r="JW111" i="24"/>
  <c r="JW115" i="24"/>
  <c r="JW119" i="24"/>
  <c r="JW123" i="24"/>
  <c r="JW127" i="24"/>
  <c r="HD49" i="24"/>
  <c r="HD88" i="24"/>
  <c r="HD120" i="24"/>
  <c r="HP55" i="24"/>
  <c r="HP95" i="24"/>
  <c r="HP127" i="24"/>
  <c r="IA25" i="24"/>
  <c r="IA106" i="24"/>
  <c r="IM17" i="24"/>
  <c r="IM47" i="24"/>
  <c r="IM50" i="24"/>
  <c r="IM59" i="24"/>
  <c r="IY47" i="24"/>
  <c r="IY87" i="24"/>
  <c r="JK36" i="24"/>
  <c r="JL84" i="24"/>
  <c r="JL114" i="24"/>
  <c r="JX50" i="24"/>
  <c r="JX89" i="24"/>
  <c r="HP103" i="24"/>
  <c r="IM13" i="24"/>
  <c r="IY125" i="24"/>
  <c r="JL90" i="24"/>
  <c r="JL122" i="24"/>
  <c r="JX58" i="24"/>
  <c r="JX97" i="24"/>
  <c r="DI41" i="24"/>
  <c r="DI29" i="24"/>
  <c r="DQ63" i="24"/>
  <c r="DQ27" i="24"/>
  <c r="DL86" i="24"/>
  <c r="DI93" i="24"/>
  <c r="DJ41" i="24"/>
  <c r="DL29" i="24"/>
  <c r="DI55" i="24"/>
  <c r="DI63" i="24"/>
  <c r="DI64" i="24"/>
  <c r="DK65" i="24"/>
  <c r="DI27" i="24"/>
  <c r="DI28" i="24"/>
  <c r="DK68" i="24"/>
  <c r="DI30" i="24"/>
  <c r="DI88" i="24"/>
  <c r="DI99" i="24"/>
  <c r="DI103" i="24"/>
  <c r="DJ29" i="24"/>
  <c r="DL41" i="24"/>
  <c r="DJ37" i="24"/>
  <c r="DJ17" i="24"/>
  <c r="DI20" i="24"/>
  <c r="DJ63" i="24"/>
  <c r="DK64" i="24"/>
  <c r="DJ27" i="24"/>
  <c r="DK28" i="24"/>
  <c r="DK30" i="24"/>
  <c r="DQ56" i="24"/>
  <c r="DK88" i="24"/>
  <c r="DL94" i="24"/>
  <c r="DK99" i="24"/>
  <c r="DK103" i="24"/>
  <c r="DI17" i="24"/>
  <c r="DK37" i="24"/>
  <c r="DK17" i="24"/>
  <c r="DI46" i="24"/>
  <c r="DI54" i="24"/>
  <c r="DL63" i="24"/>
  <c r="DQ22" i="24"/>
  <c r="DL27" i="24"/>
  <c r="DK96" i="24"/>
  <c r="DI102" i="24"/>
  <c r="DQ12" i="24"/>
  <c r="DI39" i="24"/>
  <c r="DI18" i="24"/>
  <c r="DL54" i="24"/>
  <c r="DI60" i="24"/>
  <c r="DI26" i="24"/>
  <c r="DJ56" i="24"/>
  <c r="DI33" i="24"/>
  <c r="DI91" i="24"/>
  <c r="DK92" i="24"/>
  <c r="DL96" i="24"/>
  <c r="DQ41" i="24"/>
  <c r="DI47" i="24"/>
  <c r="DQ29" i="24"/>
  <c r="DQ54" i="24"/>
  <c r="DI86" i="24"/>
  <c r="DI87" i="24"/>
  <c r="DI90" i="24"/>
  <c r="DL92" i="24"/>
  <c r="DI50" i="24"/>
  <c r="DJ18" i="24"/>
  <c r="DK18" i="24"/>
  <c r="DQ38" i="24"/>
  <c r="DI48" i="24"/>
  <c r="DJ48" i="24"/>
  <c r="DL48" i="24"/>
  <c r="DQ48" i="24"/>
  <c r="DJ47" i="24"/>
  <c r="DK47" i="24"/>
  <c r="DQ79" i="24"/>
  <c r="DI79" i="24"/>
  <c r="DJ79" i="24"/>
  <c r="DL79" i="24"/>
  <c r="DI49" i="24"/>
  <c r="DK49" i="24"/>
  <c r="DI34" i="24"/>
  <c r="DQ13" i="24"/>
  <c r="DI13" i="24"/>
  <c r="DJ13" i="24"/>
  <c r="DK13" i="24"/>
  <c r="DJ54" i="24"/>
  <c r="DI12" i="24"/>
  <c r="DK12" i="24"/>
  <c r="DK53" i="24"/>
  <c r="DI53" i="24"/>
  <c r="DI11" i="24"/>
  <c r="DL11" i="24"/>
  <c r="DQ11" i="24"/>
  <c r="L30" i="12"/>
  <c r="C30" i="12"/>
  <c r="H24" i="12"/>
  <c r="I24" i="12"/>
  <c r="R30" i="12"/>
  <c r="H30" i="12"/>
  <c r="R24" i="12"/>
  <c r="T22" i="12"/>
  <c r="L24" i="12"/>
  <c r="Q22" i="12"/>
  <c r="Q24" i="12"/>
  <c r="T30" i="12"/>
  <c r="C24" i="12"/>
  <c r="R22" i="12"/>
  <c r="T24" i="12"/>
  <c r="L22" i="12"/>
  <c r="Q30" i="12"/>
  <c r="I22" i="12"/>
  <c r="I30" i="12"/>
  <c r="U30" i="12"/>
  <c r="EU11" i="24"/>
  <c r="EI12" i="24"/>
  <c r="DW13" i="24"/>
  <c r="DK14" i="24"/>
  <c r="FG14" i="24"/>
  <c r="DJ15" i="24"/>
  <c r="ES15" i="24"/>
  <c r="FF15" i="24"/>
  <c r="DJ36" i="24"/>
  <c r="DQ36" i="24"/>
  <c r="DL36" i="24"/>
  <c r="EO39" i="24"/>
  <c r="EJ39" i="24"/>
  <c r="EH39" i="24"/>
  <c r="DV11" i="24"/>
  <c r="EV11" i="24"/>
  <c r="FA11" i="24"/>
  <c r="DJ12" i="24"/>
  <c r="EJ12" i="24"/>
  <c r="EO12" i="24"/>
  <c r="FF12" i="24"/>
  <c r="DX13" i="24"/>
  <c r="EC13" i="24"/>
  <c r="ET13" i="24"/>
  <c r="DL14" i="24"/>
  <c r="DQ14" i="24"/>
  <c r="EH14" i="24"/>
  <c r="FH14" i="24"/>
  <c r="FM14" i="24"/>
  <c r="DL15" i="24"/>
  <c r="DQ15" i="24"/>
  <c r="FH15" i="24"/>
  <c r="FM15" i="24"/>
  <c r="FF36" i="24"/>
  <c r="FM36" i="24"/>
  <c r="FH36" i="24"/>
  <c r="DQ34" i="24"/>
  <c r="DL34" i="24"/>
  <c r="DJ34" i="24"/>
  <c r="DJ39" i="24"/>
  <c r="DQ39" i="24"/>
  <c r="DL39" i="24"/>
  <c r="DQ40" i="24"/>
  <c r="DL40" i="24"/>
  <c r="DK40" i="24"/>
  <c r="DJ40" i="24"/>
  <c r="FM40" i="24"/>
  <c r="FH40" i="24"/>
  <c r="FG40" i="24"/>
  <c r="FF40" i="24"/>
  <c r="FA41" i="24"/>
  <c r="EV41" i="24"/>
  <c r="EU41" i="24"/>
  <c r="ET41" i="24"/>
  <c r="FA15" i="24"/>
  <c r="EV15" i="24"/>
  <c r="ET37" i="24"/>
  <c r="FA37" i="24"/>
  <c r="EV37" i="24"/>
  <c r="FM34" i="24"/>
  <c r="FH34" i="24"/>
  <c r="FF34" i="24"/>
  <c r="FF39" i="24"/>
  <c r="FM39" i="24"/>
  <c r="FH39" i="24"/>
  <c r="DX11" i="24"/>
  <c r="DL12" i="24"/>
  <c r="FH12" i="24"/>
  <c r="EV13" i="24"/>
  <c r="EJ14" i="24"/>
  <c r="DI15" i="24"/>
  <c r="FE15" i="24"/>
  <c r="DI36" i="24"/>
  <c r="EO36" i="24"/>
  <c r="EJ36" i="24"/>
  <c r="EH36" i="24"/>
  <c r="EH34" i="24"/>
  <c r="EO34" i="24"/>
  <c r="EJ34" i="24"/>
  <c r="FA38" i="24"/>
  <c r="EV38" i="24"/>
  <c r="ET38" i="24"/>
  <c r="EG39" i="24"/>
  <c r="ET17" i="24"/>
  <c r="FA17" i="24"/>
  <c r="EV17" i="24"/>
  <c r="CS97" i="24"/>
  <c r="CN97" i="24"/>
  <c r="CL97" i="24"/>
  <c r="FF97" i="24"/>
  <c r="FM97" i="24"/>
  <c r="FH97" i="24"/>
  <c r="DQ98" i="24"/>
  <c r="DL98" i="24"/>
  <c r="DJ98" i="24"/>
  <c r="EJ40" i="24"/>
  <c r="EO40" i="24"/>
  <c r="DL45" i="24"/>
  <c r="DQ45" i="24"/>
  <c r="EH45" i="24"/>
  <c r="FH45" i="24"/>
  <c r="FM45" i="24"/>
  <c r="EV47" i="24"/>
  <c r="FA47" i="24"/>
  <c r="DJ46" i="24"/>
  <c r="EJ46" i="24"/>
  <c r="EO46" i="24"/>
  <c r="FF46" i="24"/>
  <c r="ET48" i="24"/>
  <c r="DQ49" i="24"/>
  <c r="EH49" i="24"/>
  <c r="FH49" i="24"/>
  <c r="FM49" i="24"/>
  <c r="DQ50" i="24"/>
  <c r="EH50" i="24"/>
  <c r="FH50" i="24"/>
  <c r="FM50" i="24"/>
  <c r="EV18" i="24"/>
  <c r="FA18" i="24"/>
  <c r="DJ20" i="24"/>
  <c r="EJ20" i="24"/>
  <c r="EO20" i="24"/>
  <c r="FF20" i="24"/>
  <c r="ET29" i="24"/>
  <c r="DL53" i="24"/>
  <c r="DQ53" i="24"/>
  <c r="EH53" i="24"/>
  <c r="FH53" i="24"/>
  <c r="FM53" i="24"/>
  <c r="EV54" i="24"/>
  <c r="FA54" i="24"/>
  <c r="DJ55" i="24"/>
  <c r="EJ55" i="24"/>
  <c r="EO55" i="24"/>
  <c r="FF55" i="24"/>
  <c r="ET57" i="24"/>
  <c r="DL58" i="24"/>
  <c r="DQ58" i="24"/>
  <c r="EH58" i="24"/>
  <c r="FH58" i="24"/>
  <c r="FM58" i="24"/>
  <c r="EV59" i="24"/>
  <c r="FA59" i="24"/>
  <c r="DJ60" i="24"/>
  <c r="EJ60" i="24"/>
  <c r="EO60" i="24"/>
  <c r="FF60" i="24"/>
  <c r="ET63" i="24"/>
  <c r="DL64" i="24"/>
  <c r="DQ64" i="24"/>
  <c r="EH64" i="24"/>
  <c r="FH64" i="24"/>
  <c r="FM64" i="24"/>
  <c r="EV65" i="24"/>
  <c r="FA65" i="24"/>
  <c r="DJ21" i="24"/>
  <c r="EJ21" i="24"/>
  <c r="EO21" i="24"/>
  <c r="FF21" i="24"/>
  <c r="ET22" i="24"/>
  <c r="DL24" i="24"/>
  <c r="DQ24" i="24"/>
  <c r="EH24" i="24"/>
  <c r="FH24" i="24"/>
  <c r="FM24" i="24"/>
  <c r="EV25" i="24"/>
  <c r="FA25" i="24"/>
  <c r="DJ26" i="24"/>
  <c r="EJ26" i="24"/>
  <c r="EO26" i="24"/>
  <c r="FF26" i="24"/>
  <c r="ET27" i="24"/>
  <c r="DL28" i="24"/>
  <c r="DQ28" i="24"/>
  <c r="EH28" i="24"/>
  <c r="FH28" i="24"/>
  <c r="FM28" i="24"/>
  <c r="EV68" i="24"/>
  <c r="FA68" i="24"/>
  <c r="DJ69" i="24"/>
  <c r="EJ69" i="24"/>
  <c r="EO69" i="24"/>
  <c r="FF69" i="24"/>
  <c r="ET79" i="24"/>
  <c r="DL30" i="24"/>
  <c r="DQ30" i="24"/>
  <c r="EH30" i="24"/>
  <c r="FH30" i="24"/>
  <c r="FM30" i="24"/>
  <c r="EV84" i="24"/>
  <c r="FA84" i="24"/>
  <c r="DJ85" i="24"/>
  <c r="EJ85" i="24"/>
  <c r="EO85" i="24"/>
  <c r="FF85" i="24"/>
  <c r="ET86" i="24"/>
  <c r="DL87" i="24"/>
  <c r="DQ87" i="24"/>
  <c r="EH87" i="24"/>
  <c r="FH87" i="24"/>
  <c r="FM87" i="24"/>
  <c r="EV56" i="24"/>
  <c r="FA56" i="24"/>
  <c r="DJ33" i="24"/>
  <c r="EJ33" i="24"/>
  <c r="EO33" i="24"/>
  <c r="FF33" i="24"/>
  <c r="T88" i="24"/>
  <c r="Y88" i="24"/>
  <c r="AP88" i="24"/>
  <c r="BP88" i="24"/>
  <c r="BU88" i="24"/>
  <c r="CL88" i="24"/>
  <c r="DL88" i="24"/>
  <c r="DQ88" i="24"/>
  <c r="EH88" i="24"/>
  <c r="FH88" i="24"/>
  <c r="FM88" i="24"/>
  <c r="R89" i="24"/>
  <c r="AR89" i="24"/>
  <c r="AW89" i="24"/>
  <c r="BN89" i="24"/>
  <c r="CN89" i="24"/>
  <c r="CS89" i="24"/>
  <c r="DJ89" i="24"/>
  <c r="EJ89" i="24"/>
  <c r="EO89" i="24"/>
  <c r="FF89" i="24"/>
  <c r="T90" i="24"/>
  <c r="Y90" i="24"/>
  <c r="AP90" i="24"/>
  <c r="BP90" i="24"/>
  <c r="BU90" i="24"/>
  <c r="CL90" i="24"/>
  <c r="DL90" i="24"/>
  <c r="DQ90" i="24"/>
  <c r="EH90" i="24"/>
  <c r="FH90" i="24"/>
  <c r="FM90" i="24"/>
  <c r="R91" i="24"/>
  <c r="AR91" i="24"/>
  <c r="AW91" i="24"/>
  <c r="BN91" i="24"/>
  <c r="CN91" i="24"/>
  <c r="CS91" i="24"/>
  <c r="DJ91" i="24"/>
  <c r="EO91" i="24"/>
  <c r="FF91" i="24"/>
  <c r="AP92" i="24"/>
  <c r="CL92" i="24"/>
  <c r="EH92" i="24"/>
  <c r="R93" i="24"/>
  <c r="BN93" i="24"/>
  <c r="DJ93" i="24"/>
  <c r="FF93" i="24"/>
  <c r="R97" i="24"/>
  <c r="Y97" i="24"/>
  <c r="T97" i="24"/>
  <c r="EO97" i="24"/>
  <c r="EJ97" i="24"/>
  <c r="EH97" i="24"/>
  <c r="AP98" i="24"/>
  <c r="AW98" i="24"/>
  <c r="AR98" i="24"/>
  <c r="FM98" i="24"/>
  <c r="FH98" i="24"/>
  <c r="FF98" i="24"/>
  <c r="AW99" i="24"/>
  <c r="AR99" i="24"/>
  <c r="AQ99" i="24"/>
  <c r="AP99" i="24"/>
  <c r="CS99" i="24"/>
  <c r="CN99" i="24"/>
  <c r="CM99" i="24"/>
  <c r="CL99" i="24"/>
  <c r="EO99" i="24"/>
  <c r="EJ99" i="24"/>
  <c r="EI99" i="24"/>
  <c r="EH99" i="24"/>
  <c r="Y100" i="24"/>
  <c r="T100" i="24"/>
  <c r="S100" i="24"/>
  <c r="R100" i="24"/>
  <c r="BU100" i="24"/>
  <c r="BP100" i="24"/>
  <c r="BO100" i="24"/>
  <c r="BN100" i="24"/>
  <c r="DQ100" i="24"/>
  <c r="DL100" i="24"/>
  <c r="DK100" i="24"/>
  <c r="DJ100" i="24"/>
  <c r="FM100" i="24"/>
  <c r="FH100" i="24"/>
  <c r="FG100" i="24"/>
  <c r="FF100" i="24"/>
  <c r="EI45" i="24"/>
  <c r="DK46" i="24"/>
  <c r="FG46" i="24"/>
  <c r="EU48" i="24"/>
  <c r="EI49" i="24"/>
  <c r="EI50" i="24"/>
  <c r="DK20" i="24"/>
  <c r="FG20" i="24"/>
  <c r="EU29" i="24"/>
  <c r="EI53" i="24"/>
  <c r="DK55" i="24"/>
  <c r="FG55" i="24"/>
  <c r="EU57" i="24"/>
  <c r="EI58" i="24"/>
  <c r="FG60" i="24"/>
  <c r="EU63" i="24"/>
  <c r="EI64" i="24"/>
  <c r="DK21" i="24"/>
  <c r="FG21" i="24"/>
  <c r="EU22" i="24"/>
  <c r="EI24" i="24"/>
  <c r="DK26" i="24"/>
  <c r="FG26" i="24"/>
  <c r="EU27" i="24"/>
  <c r="EI28" i="24"/>
  <c r="DK69" i="24"/>
  <c r="FG69" i="24"/>
  <c r="EU79" i="24"/>
  <c r="EI30" i="24"/>
  <c r="DK85" i="24"/>
  <c r="FG85" i="24"/>
  <c r="EU86" i="24"/>
  <c r="EI87" i="24"/>
  <c r="DK33" i="24"/>
  <c r="FG33" i="24"/>
  <c r="AQ88" i="24"/>
  <c r="CM88" i="24"/>
  <c r="EI88" i="24"/>
  <c r="S89" i="24"/>
  <c r="BO89" i="24"/>
  <c r="DK89" i="24"/>
  <c r="FG89" i="24"/>
  <c r="AQ90" i="24"/>
  <c r="CM90" i="24"/>
  <c r="EI90" i="24"/>
  <c r="S91" i="24"/>
  <c r="BO91" i="24"/>
  <c r="DK91" i="24"/>
  <c r="FG91" i="24"/>
  <c r="F92" i="24"/>
  <c r="AQ92" i="24"/>
  <c r="BB92" i="24"/>
  <c r="CM92" i="24"/>
  <c r="CX92" i="24"/>
  <c r="EI92" i="24"/>
  <c r="ET92" i="24"/>
  <c r="S93" i="24"/>
  <c r="AD93" i="24"/>
  <c r="BO93" i="24"/>
  <c r="BZ93" i="24"/>
  <c r="DK93" i="24"/>
  <c r="DV93" i="24"/>
  <c r="FG93" i="24"/>
  <c r="F94" i="24"/>
  <c r="AQ94" i="24"/>
  <c r="BB94" i="24"/>
  <c r="CM94" i="24"/>
  <c r="CX94" i="24"/>
  <c r="EI94" i="24"/>
  <c r="ET94" i="24"/>
  <c r="Y95" i="24"/>
  <c r="T95" i="24"/>
  <c r="BU95" i="24"/>
  <c r="BP95" i="24"/>
  <c r="DQ95" i="24"/>
  <c r="DL95" i="24"/>
  <c r="FM95" i="24"/>
  <c r="FH95" i="24"/>
  <c r="AW96" i="24"/>
  <c r="AR96" i="24"/>
  <c r="CS96" i="24"/>
  <c r="CN96" i="24"/>
  <c r="EO96" i="24"/>
  <c r="EJ96" i="24"/>
  <c r="BN97" i="24"/>
  <c r="BU97" i="24"/>
  <c r="BP97" i="24"/>
  <c r="Y98" i="24"/>
  <c r="T98" i="24"/>
  <c r="R98" i="24"/>
  <c r="CL98" i="24"/>
  <c r="CS98" i="24"/>
  <c r="CN98" i="24"/>
  <c r="EJ45" i="24"/>
  <c r="DL46" i="24"/>
  <c r="FH46" i="24"/>
  <c r="EV48" i="24"/>
  <c r="EJ49" i="24"/>
  <c r="DJ50" i="24"/>
  <c r="EJ50" i="24"/>
  <c r="DL20" i="24"/>
  <c r="FH20" i="24"/>
  <c r="EV29" i="24"/>
  <c r="EJ53" i="24"/>
  <c r="DL55" i="24"/>
  <c r="FH55" i="24"/>
  <c r="EV57" i="24"/>
  <c r="EJ58" i="24"/>
  <c r="FH60" i="24"/>
  <c r="EV63" i="24"/>
  <c r="EJ64" i="24"/>
  <c r="DL21" i="24"/>
  <c r="FH21" i="24"/>
  <c r="EV22" i="24"/>
  <c r="EJ24" i="24"/>
  <c r="DL26" i="24"/>
  <c r="FH26" i="24"/>
  <c r="EV27" i="24"/>
  <c r="EJ28" i="24"/>
  <c r="DL69" i="24"/>
  <c r="FH69" i="24"/>
  <c r="EV79" i="24"/>
  <c r="EJ30" i="24"/>
  <c r="DL85" i="24"/>
  <c r="FH85" i="24"/>
  <c r="EV86" i="24"/>
  <c r="EJ87" i="24"/>
  <c r="DL33" i="24"/>
  <c r="FH33" i="24"/>
  <c r="AR88" i="24"/>
  <c r="CN88" i="24"/>
  <c r="EJ88" i="24"/>
  <c r="T89" i="24"/>
  <c r="BP89" i="24"/>
  <c r="DL89" i="24"/>
  <c r="FH89" i="24"/>
  <c r="AR90" i="24"/>
  <c r="CN90" i="24"/>
  <c r="EJ90" i="24"/>
  <c r="T91" i="24"/>
  <c r="BP91" i="24"/>
  <c r="DL91" i="24"/>
  <c r="FH91" i="24"/>
  <c r="AR92" i="24"/>
  <c r="CN92" i="24"/>
  <c r="EJ92" i="24"/>
  <c r="T93" i="24"/>
  <c r="BP93" i="24"/>
  <c r="DL93" i="24"/>
  <c r="FH93" i="24"/>
  <c r="AR94" i="24"/>
  <c r="CN94" i="24"/>
  <c r="EJ94" i="24"/>
  <c r="AC95" i="24"/>
  <c r="AO95" i="24"/>
  <c r="BY95" i="24"/>
  <c r="CK95" i="24"/>
  <c r="DU95" i="24"/>
  <c r="EG95" i="24"/>
  <c r="E96" i="24"/>
  <c r="Q96" i="24"/>
  <c r="BA96" i="24"/>
  <c r="BM96" i="24"/>
  <c r="CW96" i="24"/>
  <c r="DI96" i="24"/>
  <c r="ES96" i="24"/>
  <c r="FE96" i="24"/>
  <c r="AW97" i="24"/>
  <c r="AR97" i="24"/>
  <c r="AP97" i="24"/>
  <c r="CK97" i="24"/>
  <c r="DJ97" i="24"/>
  <c r="DQ97" i="24"/>
  <c r="DL97" i="24"/>
  <c r="FE97" i="24"/>
  <c r="BU98" i="24"/>
  <c r="BP98" i="24"/>
  <c r="BN98" i="24"/>
  <c r="DI98" i="24"/>
  <c r="EH98" i="24"/>
  <c r="EO98" i="24"/>
  <c r="EJ98" i="24"/>
  <c r="AD117" i="24"/>
  <c r="BZ117" i="24"/>
  <c r="DV117" i="24"/>
  <c r="F118" i="24"/>
  <c r="BB118" i="24"/>
  <c r="CX118" i="24"/>
  <c r="ET118" i="24"/>
  <c r="AD119" i="24"/>
  <c r="BZ119" i="24"/>
  <c r="CK119" i="24"/>
  <c r="CW119" i="24"/>
  <c r="DI119" i="24"/>
  <c r="FG119" i="24"/>
  <c r="FF119" i="24"/>
  <c r="EC120" i="24"/>
  <c r="DX120" i="24"/>
  <c r="DW120" i="24"/>
  <c r="DQ121" i="24"/>
  <c r="DL121" i="24"/>
  <c r="DK121" i="24"/>
  <c r="DJ121" i="24"/>
  <c r="EO122" i="24"/>
  <c r="EJ122" i="24"/>
  <c r="EI122" i="24"/>
  <c r="EH122" i="24"/>
  <c r="FM123" i="24"/>
  <c r="FH123" i="24"/>
  <c r="FG123" i="24"/>
  <c r="FF123" i="24"/>
  <c r="AW124" i="24"/>
  <c r="AR124" i="24"/>
  <c r="AQ124" i="24"/>
  <c r="AP124" i="24"/>
  <c r="CS124" i="24"/>
  <c r="CN124" i="24"/>
  <c r="CM124" i="24"/>
  <c r="CL124" i="24"/>
  <c r="EO124" i="24"/>
  <c r="EJ124" i="24"/>
  <c r="EI124" i="24"/>
  <c r="EH124" i="24"/>
  <c r="Y125" i="24"/>
  <c r="T125" i="24"/>
  <c r="S125" i="24"/>
  <c r="R125" i="24"/>
  <c r="BU125" i="24"/>
  <c r="BP125" i="24"/>
  <c r="BO125" i="24"/>
  <c r="BN125" i="24"/>
  <c r="DQ125" i="24"/>
  <c r="DL125" i="24"/>
  <c r="DK125" i="24"/>
  <c r="DJ125" i="24"/>
  <c r="FM125" i="24"/>
  <c r="FH125" i="24"/>
  <c r="FG125" i="24"/>
  <c r="FF125" i="24"/>
  <c r="T99" i="24"/>
  <c r="Y99" i="24"/>
  <c r="BP99" i="24"/>
  <c r="BU99" i="24"/>
  <c r="DL99" i="24"/>
  <c r="DQ99" i="24"/>
  <c r="FH99" i="24"/>
  <c r="FM99" i="24"/>
  <c r="AR100" i="24"/>
  <c r="AW100" i="24"/>
  <c r="CN100" i="24"/>
  <c r="CS100" i="24"/>
  <c r="EJ100" i="24"/>
  <c r="EO100" i="24"/>
  <c r="T101" i="24"/>
  <c r="Y101" i="24"/>
  <c r="AP101" i="24"/>
  <c r="BP101" i="24"/>
  <c r="BU101" i="24"/>
  <c r="CL101" i="24"/>
  <c r="DL101" i="24"/>
  <c r="DQ101" i="24"/>
  <c r="EH101" i="24"/>
  <c r="FH101" i="24"/>
  <c r="FM101" i="24"/>
  <c r="R102" i="24"/>
  <c r="AR102" i="24"/>
  <c r="AW102" i="24"/>
  <c r="BN102" i="24"/>
  <c r="CN102" i="24"/>
  <c r="CS102" i="24"/>
  <c r="DJ102" i="24"/>
  <c r="EJ102" i="24"/>
  <c r="EO102" i="24"/>
  <c r="FF102" i="24"/>
  <c r="T103" i="24"/>
  <c r="Y103" i="24"/>
  <c r="AP103" i="24"/>
  <c r="BP103" i="24"/>
  <c r="BU103" i="24"/>
  <c r="CL103" i="24"/>
  <c r="DL103" i="24"/>
  <c r="DQ103" i="24"/>
  <c r="EH103" i="24"/>
  <c r="FH103" i="24"/>
  <c r="FM103" i="24"/>
  <c r="R104" i="24"/>
  <c r="AR104" i="24"/>
  <c r="AW104" i="24"/>
  <c r="BN104" i="24"/>
  <c r="CN104" i="24"/>
  <c r="CS104" i="24"/>
  <c r="DJ104" i="24"/>
  <c r="EJ104" i="24"/>
  <c r="EO104" i="24"/>
  <c r="FF104" i="24"/>
  <c r="T105" i="24"/>
  <c r="AE105" i="24"/>
  <c r="AP105" i="24"/>
  <c r="BP105" i="24"/>
  <c r="CA105" i="24"/>
  <c r="CL105" i="24"/>
  <c r="DL105" i="24"/>
  <c r="DW105" i="24"/>
  <c r="EH105" i="24"/>
  <c r="FH105" i="24"/>
  <c r="G106" i="24"/>
  <c r="R106" i="24"/>
  <c r="AR106" i="24"/>
  <c r="BC106" i="24"/>
  <c r="BN106" i="24"/>
  <c r="CN106" i="24"/>
  <c r="CY106" i="24"/>
  <c r="DJ106" i="24"/>
  <c r="EJ106" i="24"/>
  <c r="EU106" i="24"/>
  <c r="FF106" i="24"/>
  <c r="T107" i="24"/>
  <c r="AE107" i="24"/>
  <c r="AP107" i="24"/>
  <c r="BP107" i="24"/>
  <c r="CA107" i="24"/>
  <c r="CL107" i="24"/>
  <c r="DL107" i="24"/>
  <c r="DW107" i="24"/>
  <c r="EH107" i="24"/>
  <c r="FH107" i="24"/>
  <c r="G108" i="24"/>
  <c r="R108" i="24"/>
  <c r="AR108" i="24"/>
  <c r="BC108" i="24"/>
  <c r="BN108" i="24"/>
  <c r="CN108" i="24"/>
  <c r="CY108" i="24"/>
  <c r="DJ108" i="24"/>
  <c r="EJ108" i="24"/>
  <c r="EU108" i="24"/>
  <c r="FF108" i="24"/>
  <c r="T109" i="24"/>
  <c r="AE109" i="24"/>
  <c r="AP109" i="24"/>
  <c r="BP109" i="24"/>
  <c r="CA109" i="24"/>
  <c r="CL109" i="24"/>
  <c r="DL109" i="24"/>
  <c r="DW109" i="24"/>
  <c r="EH109" i="24"/>
  <c r="FH109" i="24"/>
  <c r="G110" i="24"/>
  <c r="R110" i="24"/>
  <c r="AR110" i="24"/>
  <c r="BC110" i="24"/>
  <c r="BN110" i="24"/>
  <c r="CN110" i="24"/>
  <c r="CY110" i="24"/>
  <c r="DJ110" i="24"/>
  <c r="EJ110" i="24"/>
  <c r="EU110" i="24"/>
  <c r="FF110" i="24"/>
  <c r="T111" i="24"/>
  <c r="AE111" i="24"/>
  <c r="AP111" i="24"/>
  <c r="BP111" i="24"/>
  <c r="CA111" i="24"/>
  <c r="CL111" i="24"/>
  <c r="DL111" i="24"/>
  <c r="DW111" i="24"/>
  <c r="EH111" i="24"/>
  <c r="FH111" i="24"/>
  <c r="G112" i="24"/>
  <c r="R112" i="24"/>
  <c r="AR112" i="24"/>
  <c r="BC112" i="24"/>
  <c r="BN112" i="24"/>
  <c r="CN112" i="24"/>
  <c r="CY112" i="24"/>
  <c r="DJ112" i="24"/>
  <c r="EJ112" i="24"/>
  <c r="EU112" i="24"/>
  <c r="FF112" i="24"/>
  <c r="T113" i="24"/>
  <c r="AE113" i="24"/>
  <c r="AP113" i="24"/>
  <c r="BP113" i="24"/>
  <c r="CA113" i="24"/>
  <c r="CL113" i="24"/>
  <c r="DL113" i="24"/>
  <c r="DW113" i="24"/>
  <c r="EH113" i="24"/>
  <c r="FH113" i="24"/>
  <c r="G114" i="24"/>
  <c r="R114" i="24"/>
  <c r="BC114" i="24"/>
  <c r="BN114" i="24"/>
  <c r="CY114" i="24"/>
  <c r="DJ114" i="24"/>
  <c r="EU114" i="24"/>
  <c r="FF114" i="24"/>
  <c r="AE115" i="24"/>
  <c r="AP115" i="24"/>
  <c r="CA115" i="24"/>
  <c r="CL115" i="24"/>
  <c r="DW115" i="24"/>
  <c r="EH115" i="24"/>
  <c r="G116" i="24"/>
  <c r="R116" i="24"/>
  <c r="BC116" i="24"/>
  <c r="BN116" i="24"/>
  <c r="CY116" i="24"/>
  <c r="DJ116" i="24"/>
  <c r="EU116" i="24"/>
  <c r="FF116" i="24"/>
  <c r="AE117" i="24"/>
  <c r="AP117" i="24"/>
  <c r="CA117" i="24"/>
  <c r="CL117" i="24"/>
  <c r="DW117" i="24"/>
  <c r="EH117" i="24"/>
  <c r="G118" i="24"/>
  <c r="R118" i="24"/>
  <c r="BC118" i="24"/>
  <c r="BN118" i="24"/>
  <c r="CY118" i="24"/>
  <c r="DJ118" i="24"/>
  <c r="EU118" i="24"/>
  <c r="FF118" i="24"/>
  <c r="AE119" i="24"/>
  <c r="AP119" i="24"/>
  <c r="CA119" i="24"/>
  <c r="CL119" i="24"/>
  <c r="CX119" i="24"/>
  <c r="DK119" i="24"/>
  <c r="FA119" i="24"/>
  <c r="EV119" i="24"/>
  <c r="EU119" i="24"/>
  <c r="AQ120" i="24"/>
  <c r="AP120" i="24"/>
  <c r="EG120" i="24"/>
  <c r="BU121" i="24"/>
  <c r="BP121" i="24"/>
  <c r="BO121" i="24"/>
  <c r="BN121" i="24"/>
  <c r="CS122" i="24"/>
  <c r="CN122" i="24"/>
  <c r="CM122" i="24"/>
  <c r="CL122" i="24"/>
  <c r="AQ101" i="24"/>
  <c r="CM101" i="24"/>
  <c r="EI101" i="24"/>
  <c r="S102" i="24"/>
  <c r="BO102" i="24"/>
  <c r="DK102" i="24"/>
  <c r="FG102" i="24"/>
  <c r="AQ103" i="24"/>
  <c r="CM103" i="24"/>
  <c r="EI103" i="24"/>
  <c r="S104" i="24"/>
  <c r="BO104" i="24"/>
  <c r="DK104" i="24"/>
  <c r="FG104" i="24"/>
  <c r="AF105" i="24"/>
  <c r="AQ105" i="24"/>
  <c r="CB105" i="24"/>
  <c r="CM105" i="24"/>
  <c r="DX105" i="24"/>
  <c r="EI105" i="24"/>
  <c r="H106" i="24"/>
  <c r="S106" i="24"/>
  <c r="BD106" i="24"/>
  <c r="BO106" i="24"/>
  <c r="CZ106" i="24"/>
  <c r="DK106" i="24"/>
  <c r="EV106" i="24"/>
  <c r="FG106" i="24"/>
  <c r="AF107" i="24"/>
  <c r="AQ107" i="24"/>
  <c r="CB107" i="24"/>
  <c r="CM107" i="24"/>
  <c r="DX107" i="24"/>
  <c r="EI107" i="24"/>
  <c r="H108" i="24"/>
  <c r="S108" i="24"/>
  <c r="BD108" i="24"/>
  <c r="BO108" i="24"/>
  <c r="CZ108" i="24"/>
  <c r="DK108" i="24"/>
  <c r="EV108" i="24"/>
  <c r="FG108" i="24"/>
  <c r="AF109" i="24"/>
  <c r="AQ109" i="24"/>
  <c r="CB109" i="24"/>
  <c r="CM109" i="24"/>
  <c r="DX109" i="24"/>
  <c r="EI109" i="24"/>
  <c r="H110" i="24"/>
  <c r="S110" i="24"/>
  <c r="BD110" i="24"/>
  <c r="BO110" i="24"/>
  <c r="CZ110" i="24"/>
  <c r="DK110" i="24"/>
  <c r="EV110" i="24"/>
  <c r="FG110" i="24"/>
  <c r="AF111" i="24"/>
  <c r="AQ111" i="24"/>
  <c r="CB111" i="24"/>
  <c r="CM111" i="24"/>
  <c r="DX111" i="24"/>
  <c r="EI111" i="24"/>
  <c r="H112" i="24"/>
  <c r="S112" i="24"/>
  <c r="BD112" i="24"/>
  <c r="BO112" i="24"/>
  <c r="CZ112" i="24"/>
  <c r="DK112" i="24"/>
  <c r="EV112" i="24"/>
  <c r="FG112" i="24"/>
  <c r="AF113" i="24"/>
  <c r="AQ113" i="24"/>
  <c r="CB113" i="24"/>
  <c r="CM113" i="24"/>
  <c r="DX113" i="24"/>
  <c r="EI113" i="24"/>
  <c r="H114" i="24"/>
  <c r="S114" i="24"/>
  <c r="BD114" i="24"/>
  <c r="BO114" i="24"/>
  <c r="CZ114" i="24"/>
  <c r="DK114" i="24"/>
  <c r="EV114" i="24"/>
  <c r="FG114" i="24"/>
  <c r="AF115" i="24"/>
  <c r="AQ115" i="24"/>
  <c r="CB115" i="24"/>
  <c r="CM115" i="24"/>
  <c r="DX115" i="24"/>
  <c r="EI115" i="24"/>
  <c r="H116" i="24"/>
  <c r="S116" i="24"/>
  <c r="BD116" i="24"/>
  <c r="BO116" i="24"/>
  <c r="CZ116" i="24"/>
  <c r="DK116" i="24"/>
  <c r="EV116" i="24"/>
  <c r="FG116" i="24"/>
  <c r="AF117" i="24"/>
  <c r="CB117" i="24"/>
  <c r="DX117" i="24"/>
  <c r="H118" i="24"/>
  <c r="BD118" i="24"/>
  <c r="CZ118" i="24"/>
  <c r="EV118" i="24"/>
  <c r="AF119" i="24"/>
  <c r="CB119" i="24"/>
  <c r="CM119" i="24"/>
  <c r="CZ119" i="24"/>
  <c r="DE119" i="24"/>
  <c r="DL119" i="24"/>
  <c r="DQ119" i="24"/>
  <c r="FE119" i="24"/>
  <c r="AK120" i="24"/>
  <c r="AF120" i="24"/>
  <c r="AE120" i="24"/>
  <c r="CM120" i="24"/>
  <c r="CL120" i="24"/>
  <c r="EJ120" i="24"/>
  <c r="Y121" i="24"/>
  <c r="T121" i="24"/>
  <c r="S121" i="24"/>
  <c r="R121" i="24"/>
  <c r="AW122" i="24"/>
  <c r="AR122" i="24"/>
  <c r="AQ122" i="24"/>
  <c r="AP122" i="24"/>
  <c r="AR101" i="24"/>
  <c r="CN101" i="24"/>
  <c r="EJ101" i="24"/>
  <c r="T102" i="24"/>
  <c r="BP102" i="24"/>
  <c r="DL102" i="24"/>
  <c r="FH102" i="24"/>
  <c r="AR103" i="24"/>
  <c r="CN103" i="24"/>
  <c r="EJ103" i="24"/>
  <c r="T104" i="24"/>
  <c r="BP104" i="24"/>
  <c r="DL104" i="24"/>
  <c r="FH104" i="24"/>
  <c r="AR105" i="24"/>
  <c r="CN105" i="24"/>
  <c r="EJ105" i="24"/>
  <c r="T106" i="24"/>
  <c r="BP106" i="24"/>
  <c r="DL106" i="24"/>
  <c r="FH106" i="24"/>
  <c r="AR107" i="24"/>
  <c r="CN107" i="24"/>
  <c r="EJ107" i="24"/>
  <c r="T108" i="24"/>
  <c r="BP108" i="24"/>
  <c r="DL108" i="24"/>
  <c r="FH108" i="24"/>
  <c r="AR109" i="24"/>
  <c r="CN109" i="24"/>
  <c r="EJ109" i="24"/>
  <c r="T110" i="24"/>
  <c r="BP110" i="24"/>
  <c r="DL110" i="24"/>
  <c r="FH110" i="24"/>
  <c r="AR111" i="24"/>
  <c r="CN111" i="24"/>
  <c r="EJ111" i="24"/>
  <c r="T112" i="24"/>
  <c r="BP112" i="24"/>
  <c r="DL112" i="24"/>
  <c r="FH112" i="24"/>
  <c r="AR113" i="24"/>
  <c r="CN113" i="24"/>
  <c r="EJ113" i="24"/>
  <c r="T114" i="24"/>
  <c r="BP114" i="24"/>
  <c r="DL114" i="24"/>
  <c r="FH114" i="24"/>
  <c r="AR115" i="24"/>
  <c r="CN115" i="24"/>
  <c r="EJ115" i="24"/>
  <c r="T116" i="24"/>
  <c r="BP116" i="24"/>
  <c r="DL116" i="24"/>
  <c r="FH116" i="24"/>
  <c r="CG120" i="24"/>
  <c r="CB120" i="24"/>
  <c r="CA120" i="24"/>
  <c r="EI120" i="24"/>
  <c r="EH120" i="24"/>
  <c r="FM121" i="24"/>
  <c r="FH121" i="24"/>
  <c r="FG121" i="24"/>
  <c r="FF121" i="24"/>
  <c r="Y123" i="24"/>
  <c r="T123" i="24"/>
  <c r="S123" i="24"/>
  <c r="R123" i="24"/>
  <c r="BU123" i="24"/>
  <c r="BP123" i="24"/>
  <c r="BO123" i="24"/>
  <c r="BN123" i="24"/>
  <c r="DQ123" i="24"/>
  <c r="DL123" i="24"/>
  <c r="DK123" i="24"/>
  <c r="DJ123" i="24"/>
  <c r="EO146" i="24"/>
  <c r="EH146" i="24"/>
  <c r="FM146" i="24"/>
  <c r="FF146" i="24"/>
  <c r="GK146" i="24"/>
  <c r="GD146" i="24"/>
  <c r="HI146" i="24"/>
  <c r="HB146" i="24"/>
  <c r="IG146" i="24"/>
  <c r="HZ146" i="24"/>
  <c r="JE146" i="24"/>
  <c r="IX146" i="24"/>
  <c r="KC146" i="24"/>
  <c r="JV146" i="24"/>
  <c r="AO147" i="24"/>
  <c r="AW147" i="24"/>
  <c r="AP147" i="24"/>
  <c r="CK147" i="24"/>
  <c r="CS147" i="24"/>
  <c r="CL147" i="24"/>
  <c r="EG147" i="24"/>
  <c r="EO147" i="24"/>
  <c r="EH147" i="24"/>
  <c r="GC147" i="24"/>
  <c r="GK147" i="24"/>
  <c r="GD147" i="24"/>
  <c r="HY147" i="24"/>
  <c r="IG147" i="24"/>
  <c r="HZ147" i="24"/>
  <c r="JU147" i="24"/>
  <c r="KC147" i="24"/>
  <c r="JV147" i="24"/>
  <c r="FT14" i="24"/>
  <c r="FT34" i="24"/>
  <c r="FT40" i="24"/>
  <c r="FT46" i="24"/>
  <c r="FT18" i="24"/>
  <c r="EJ119" i="24"/>
  <c r="T120" i="24"/>
  <c r="BP120" i="24"/>
  <c r="DL120" i="24"/>
  <c r="FH120" i="24"/>
  <c r="G121" i="24"/>
  <c r="AR121" i="24"/>
  <c r="BC121" i="24"/>
  <c r="CN121" i="24"/>
  <c r="CY121" i="24"/>
  <c r="EJ121" i="24"/>
  <c r="EU121" i="24"/>
  <c r="T122" i="24"/>
  <c r="AE122" i="24"/>
  <c r="BP122" i="24"/>
  <c r="CA122" i="24"/>
  <c r="DL122" i="24"/>
  <c r="DW122" i="24"/>
  <c r="FH122" i="24"/>
  <c r="G123" i="24"/>
  <c r="BC123" i="24"/>
  <c r="CY123" i="24"/>
  <c r="EU123" i="24"/>
  <c r="AE124" i="24"/>
  <c r="CA124" i="24"/>
  <c r="DW124" i="24"/>
  <c r="G125" i="24"/>
  <c r="BC125" i="24"/>
  <c r="CY125" i="24"/>
  <c r="EU125" i="24"/>
  <c r="AE126" i="24"/>
  <c r="AP126" i="24"/>
  <c r="CA126" i="24"/>
  <c r="CL126" i="24"/>
  <c r="DW126" i="24"/>
  <c r="EH126" i="24"/>
  <c r="G127" i="24"/>
  <c r="R127" i="24"/>
  <c r="BC127" i="24"/>
  <c r="BN127" i="24"/>
  <c r="CY127" i="24"/>
  <c r="DJ127" i="24"/>
  <c r="EU127" i="24"/>
  <c r="FF127" i="24"/>
  <c r="E141" i="24"/>
  <c r="Q141" i="24"/>
  <c r="AC141" i="24"/>
  <c r="AO141" i="24"/>
  <c r="BA141" i="24"/>
  <c r="BM141" i="24"/>
  <c r="BY141" i="24"/>
  <c r="CK141" i="24"/>
  <c r="CW141" i="24"/>
  <c r="DI141" i="24"/>
  <c r="DU141" i="24"/>
  <c r="EG141" i="24"/>
  <c r="ES141" i="24"/>
  <c r="FE141" i="24"/>
  <c r="FQ141" i="24"/>
  <c r="GC141" i="24"/>
  <c r="GO141" i="24"/>
  <c r="HA141" i="24"/>
  <c r="HM141" i="24"/>
  <c r="HY141" i="24"/>
  <c r="IK141" i="24"/>
  <c r="IW141" i="24"/>
  <c r="JI141" i="24"/>
  <c r="JU141" i="24"/>
  <c r="E142" i="24"/>
  <c r="Q142" i="24"/>
  <c r="AC142" i="24"/>
  <c r="AO142" i="24"/>
  <c r="BA142" i="24"/>
  <c r="BM142" i="24"/>
  <c r="BY142" i="24"/>
  <c r="CK142" i="24"/>
  <c r="CW142" i="24"/>
  <c r="DI142" i="24"/>
  <c r="DU142" i="24"/>
  <c r="EG142" i="24"/>
  <c r="ES142" i="24"/>
  <c r="FE142" i="24"/>
  <c r="FQ142" i="24"/>
  <c r="GC142" i="24"/>
  <c r="GO142" i="24"/>
  <c r="HA142" i="24"/>
  <c r="HM142" i="24"/>
  <c r="HY142" i="24"/>
  <c r="IK142" i="24"/>
  <c r="IW142" i="24"/>
  <c r="JI142" i="24"/>
  <c r="JU142" i="24"/>
  <c r="E143" i="24"/>
  <c r="Q143" i="24"/>
  <c r="AC143" i="24"/>
  <c r="AO143" i="24"/>
  <c r="BA143" i="24"/>
  <c r="BM143" i="24"/>
  <c r="BY143" i="24"/>
  <c r="CK143" i="24"/>
  <c r="CW143" i="24"/>
  <c r="DI143" i="24"/>
  <c r="DU143" i="24"/>
  <c r="EG143" i="24"/>
  <c r="ES143" i="24"/>
  <c r="FE143" i="24"/>
  <c r="FQ143" i="24"/>
  <c r="GC143" i="24"/>
  <c r="GO143" i="24"/>
  <c r="HA143" i="24"/>
  <c r="HM143" i="24"/>
  <c r="HY143" i="24"/>
  <c r="IK143" i="24"/>
  <c r="IW143" i="24"/>
  <c r="JI143" i="24"/>
  <c r="JU143" i="24"/>
  <c r="E144" i="24"/>
  <c r="Q144" i="24"/>
  <c r="AC144" i="24"/>
  <c r="AO144" i="24"/>
  <c r="BA144" i="24"/>
  <c r="BM144" i="24"/>
  <c r="BY144" i="24"/>
  <c r="CK144" i="24"/>
  <c r="CW144" i="24"/>
  <c r="DI144" i="24"/>
  <c r="DU146" i="24"/>
  <c r="E147" i="24"/>
  <c r="M147" i="24"/>
  <c r="F147" i="24"/>
  <c r="BA147" i="24"/>
  <c r="BI147" i="24"/>
  <c r="BB147" i="24"/>
  <c r="CW147" i="24"/>
  <c r="DE147" i="24"/>
  <c r="CX147" i="24"/>
  <c r="ES147" i="24"/>
  <c r="FA147" i="24"/>
  <c r="ET147" i="24"/>
  <c r="GO147" i="24"/>
  <c r="GW147" i="24"/>
  <c r="GP147" i="24"/>
  <c r="IK147" i="24"/>
  <c r="IS147" i="24"/>
  <c r="IL147" i="24"/>
  <c r="H121" i="24"/>
  <c r="BD121" i="24"/>
  <c r="CZ121" i="24"/>
  <c r="EV121" i="24"/>
  <c r="AF122" i="24"/>
  <c r="CB122" i="24"/>
  <c r="DX122" i="24"/>
  <c r="H123" i="24"/>
  <c r="BD123" i="24"/>
  <c r="CZ123" i="24"/>
  <c r="EV123" i="24"/>
  <c r="AF124" i="24"/>
  <c r="CB124" i="24"/>
  <c r="DX124" i="24"/>
  <c r="H125" i="24"/>
  <c r="BD125" i="24"/>
  <c r="CZ125" i="24"/>
  <c r="EV125" i="24"/>
  <c r="AF126" i="24"/>
  <c r="AQ126" i="24"/>
  <c r="CB126" i="24"/>
  <c r="CM126" i="24"/>
  <c r="DX126" i="24"/>
  <c r="EI126" i="24"/>
  <c r="H127" i="24"/>
  <c r="S127" i="24"/>
  <c r="BD127" i="24"/>
  <c r="BO127" i="24"/>
  <c r="CZ127" i="24"/>
  <c r="DK127" i="24"/>
  <c r="EV127" i="24"/>
  <c r="FG127" i="24"/>
  <c r="F141" i="24"/>
  <c r="R141" i="24"/>
  <c r="AD141" i="24"/>
  <c r="AP141" i="24"/>
  <c r="BB141" i="24"/>
  <c r="BN141" i="24"/>
  <c r="BZ141" i="24"/>
  <c r="CL141" i="24"/>
  <c r="CX141" i="24"/>
  <c r="DJ141" i="24"/>
  <c r="DV141" i="24"/>
  <c r="EH141" i="24"/>
  <c r="ET141" i="24"/>
  <c r="FF141" i="24"/>
  <c r="FR141" i="24"/>
  <c r="GD141" i="24"/>
  <c r="GP141" i="24"/>
  <c r="HB141" i="24"/>
  <c r="HN141" i="24"/>
  <c r="HZ141" i="24"/>
  <c r="IL141" i="24"/>
  <c r="IX141" i="24"/>
  <c r="JJ141" i="24"/>
  <c r="JV141" i="24"/>
  <c r="F142" i="24"/>
  <c r="R142" i="24"/>
  <c r="AD142" i="24"/>
  <c r="AP142" i="24"/>
  <c r="BB142" i="24"/>
  <c r="BN142" i="24"/>
  <c r="BZ142" i="24"/>
  <c r="CL142" i="24"/>
  <c r="CX142" i="24"/>
  <c r="DJ142" i="24"/>
  <c r="DV142" i="24"/>
  <c r="EH142" i="24"/>
  <c r="ET142" i="24"/>
  <c r="FF142" i="24"/>
  <c r="FR142" i="24"/>
  <c r="GD142" i="24"/>
  <c r="GP142" i="24"/>
  <c r="HB142" i="24"/>
  <c r="HN142" i="24"/>
  <c r="HZ142" i="24"/>
  <c r="IL142" i="24"/>
  <c r="IX142" i="24"/>
  <c r="JJ142" i="24"/>
  <c r="JV142" i="24"/>
  <c r="F143" i="24"/>
  <c r="R143" i="24"/>
  <c r="AD143" i="24"/>
  <c r="AP143" i="24"/>
  <c r="BB143" i="24"/>
  <c r="BN143" i="24"/>
  <c r="BZ143" i="24"/>
  <c r="CL143" i="24"/>
  <c r="CX143" i="24"/>
  <c r="DJ143" i="24"/>
  <c r="DV143" i="24"/>
  <c r="EH143" i="24"/>
  <c r="ET143" i="24"/>
  <c r="FF143" i="24"/>
  <c r="FR143" i="24"/>
  <c r="GD143" i="24"/>
  <c r="GP143" i="24"/>
  <c r="HB143" i="24"/>
  <c r="HN143" i="24"/>
  <c r="HZ143" i="24"/>
  <c r="IL143" i="24"/>
  <c r="IX143" i="24"/>
  <c r="JJ143" i="24"/>
  <c r="JV143" i="24"/>
  <c r="F144" i="24"/>
  <c r="R144" i="24"/>
  <c r="AD144" i="24"/>
  <c r="AP144" i="24"/>
  <c r="BB144" i="24"/>
  <c r="BN144" i="24"/>
  <c r="BZ144" i="24"/>
  <c r="CL144" i="24"/>
  <c r="CX144" i="24"/>
  <c r="DJ144" i="24"/>
  <c r="FA146" i="24"/>
  <c r="ET146" i="24"/>
  <c r="FY146" i="24"/>
  <c r="FR146" i="24"/>
  <c r="GW146" i="24"/>
  <c r="GP146" i="24"/>
  <c r="HU146" i="24"/>
  <c r="HN146" i="24"/>
  <c r="IS146" i="24"/>
  <c r="IL146" i="24"/>
  <c r="JQ146" i="24"/>
  <c r="JJ146" i="24"/>
  <c r="Q147" i="24"/>
  <c r="Y147" i="24"/>
  <c r="R147" i="24"/>
  <c r="BM147" i="24"/>
  <c r="BU147" i="24"/>
  <c r="BN147" i="24"/>
  <c r="DI147" i="24"/>
  <c r="DQ147" i="24"/>
  <c r="DJ147" i="24"/>
  <c r="FE147" i="24"/>
  <c r="FM147" i="24"/>
  <c r="FF147" i="24"/>
  <c r="HA147" i="24"/>
  <c r="HI147" i="24"/>
  <c r="HB147" i="24"/>
  <c r="IW147" i="24"/>
  <c r="JE147" i="24"/>
  <c r="IX147" i="24"/>
  <c r="FS11" i="24"/>
  <c r="FT11" i="24"/>
  <c r="FS15" i="24"/>
  <c r="FT15" i="24"/>
  <c r="FS38" i="24"/>
  <c r="FT38" i="24"/>
  <c r="FS41" i="24"/>
  <c r="FT41" i="24"/>
  <c r="FS48" i="24"/>
  <c r="FT48" i="24"/>
  <c r="AR126" i="24"/>
  <c r="CN126" i="24"/>
  <c r="EJ126" i="24"/>
  <c r="T127" i="24"/>
  <c r="BP127" i="24"/>
  <c r="DL127" i="24"/>
  <c r="FH127" i="24"/>
  <c r="AC147" i="24"/>
  <c r="AK147" i="24"/>
  <c r="AD147" i="24"/>
  <c r="BY147" i="24"/>
  <c r="CG147" i="24"/>
  <c r="BZ147" i="24"/>
  <c r="DU147" i="24"/>
  <c r="EC147" i="24"/>
  <c r="DV147" i="24"/>
  <c r="FQ147" i="24"/>
  <c r="FY147" i="24"/>
  <c r="FR147" i="24"/>
  <c r="HM147" i="24"/>
  <c r="HU147" i="24"/>
  <c r="HN147" i="24"/>
  <c r="JI147" i="24"/>
  <c r="JQ147" i="24"/>
  <c r="JJ147" i="24"/>
  <c r="FT20" i="24"/>
  <c r="FS54" i="24"/>
  <c r="FT55" i="24"/>
  <c r="FS59" i="24"/>
  <c r="FT60" i="24"/>
  <c r="FS65" i="24"/>
  <c r="FT21" i="24"/>
  <c r="FS25" i="24"/>
  <c r="FT26" i="24"/>
  <c r="FS68" i="24"/>
  <c r="FT69" i="24"/>
  <c r="FS84" i="24"/>
  <c r="FT85" i="24"/>
  <c r="FS56" i="24"/>
  <c r="FT33" i="24"/>
  <c r="FS90" i="24"/>
  <c r="FT91" i="24"/>
  <c r="FS94" i="24"/>
  <c r="FT95" i="24"/>
  <c r="FS98" i="24"/>
  <c r="FT99" i="24"/>
  <c r="FS102" i="24"/>
  <c r="FT103" i="24"/>
  <c r="FS106" i="24"/>
  <c r="FT107" i="24"/>
  <c r="FS110" i="24"/>
  <c r="FT111" i="24"/>
  <c r="FS114" i="24"/>
  <c r="FT115" i="24"/>
  <c r="FS118" i="24"/>
  <c r="FT119" i="24"/>
  <c r="FS122" i="24"/>
  <c r="FT123" i="24"/>
  <c r="FS126" i="24"/>
  <c r="FT127" i="24"/>
  <c r="GE13" i="24"/>
  <c r="GF14" i="24"/>
  <c r="GE37" i="24"/>
  <c r="GF34" i="24"/>
  <c r="GE17" i="24"/>
  <c r="GF40" i="24"/>
  <c r="GE47" i="24"/>
  <c r="GF46" i="24"/>
  <c r="GE50" i="24"/>
  <c r="GF18" i="24"/>
  <c r="GE53" i="24"/>
  <c r="GF54" i="24"/>
  <c r="GE58" i="24"/>
  <c r="GF59" i="24"/>
  <c r="GE64" i="24"/>
  <c r="GF65" i="24"/>
  <c r="GE24" i="24"/>
  <c r="GF25" i="24"/>
  <c r="GE28" i="24"/>
  <c r="GF68" i="24"/>
  <c r="GE30" i="24"/>
  <c r="GF84" i="24"/>
  <c r="GE87" i="24"/>
  <c r="GF56" i="24"/>
  <c r="GE89" i="24"/>
  <c r="GF90" i="24"/>
  <c r="GE93" i="24"/>
  <c r="GF94" i="24"/>
  <c r="GE97" i="24"/>
  <c r="GF98" i="24"/>
  <c r="GE101" i="24"/>
  <c r="GF102" i="24"/>
  <c r="GF106" i="24"/>
  <c r="GF110" i="24"/>
  <c r="GF114" i="24"/>
  <c r="GF117" i="24"/>
  <c r="GE119" i="24"/>
  <c r="GF122" i="24"/>
  <c r="GF125" i="24"/>
  <c r="GE127" i="24"/>
  <c r="GR13" i="24"/>
  <c r="GR36" i="24"/>
  <c r="GQ34" i="24"/>
  <c r="GR17" i="24"/>
  <c r="GR46" i="24"/>
  <c r="GQ46" i="24"/>
  <c r="GR53" i="24"/>
  <c r="GR65" i="24"/>
  <c r="GQ65" i="24"/>
  <c r="GR56" i="24"/>
  <c r="GQ56" i="24"/>
  <c r="GR102" i="24"/>
  <c r="GQ102" i="24"/>
  <c r="GR118" i="24"/>
  <c r="GQ118" i="24"/>
  <c r="HD37" i="24"/>
  <c r="HC37" i="24"/>
  <c r="GR18" i="24"/>
  <c r="GQ18" i="24"/>
  <c r="GR25" i="24"/>
  <c r="GQ25" i="24"/>
  <c r="GR90" i="24"/>
  <c r="GQ90" i="24"/>
  <c r="GR106" i="24"/>
  <c r="GQ106" i="24"/>
  <c r="GR122" i="24"/>
  <c r="GQ122" i="24"/>
  <c r="GR54" i="24"/>
  <c r="GQ54" i="24"/>
  <c r="GR68" i="24"/>
  <c r="GQ68" i="24"/>
  <c r="GR94" i="24"/>
  <c r="GQ94" i="24"/>
  <c r="GR110" i="24"/>
  <c r="GQ110" i="24"/>
  <c r="GR126" i="24"/>
  <c r="GQ126" i="24"/>
  <c r="GR59" i="24"/>
  <c r="GQ59" i="24"/>
  <c r="GR84" i="24"/>
  <c r="GQ84" i="24"/>
  <c r="GR98" i="24"/>
  <c r="GQ98" i="24"/>
  <c r="GR114" i="24"/>
  <c r="GQ114" i="24"/>
  <c r="HD13" i="24"/>
  <c r="HC13" i="24"/>
  <c r="IB24" i="24"/>
  <c r="IA24" i="24"/>
  <c r="IB28" i="24"/>
  <c r="IA28" i="24"/>
  <c r="IB30" i="24"/>
  <c r="IA30" i="24"/>
  <c r="IB87" i="24"/>
  <c r="IA87" i="24"/>
  <c r="IB89" i="24"/>
  <c r="IA89" i="24"/>
  <c r="IB93" i="24"/>
  <c r="IA93" i="24"/>
  <c r="IB97" i="24"/>
  <c r="IA97" i="24"/>
  <c r="IB101" i="24"/>
  <c r="IA101" i="24"/>
  <c r="IB105" i="24"/>
  <c r="IA105" i="24"/>
  <c r="IB109" i="24"/>
  <c r="IA109" i="24"/>
  <c r="IB113" i="24"/>
  <c r="IA113" i="24"/>
  <c r="IB117" i="24"/>
  <c r="IA117" i="24"/>
  <c r="IB121" i="24"/>
  <c r="IA121" i="24"/>
  <c r="IB125" i="24"/>
  <c r="IA125" i="24"/>
  <c r="IN12" i="24"/>
  <c r="IM12" i="24"/>
  <c r="IN36" i="24"/>
  <c r="IM36" i="24"/>
  <c r="IN39" i="24"/>
  <c r="IM39" i="24"/>
  <c r="IN45" i="24"/>
  <c r="IM45" i="24"/>
  <c r="IN49" i="24"/>
  <c r="IM49" i="24"/>
  <c r="IN29" i="24"/>
  <c r="IM29" i="24"/>
  <c r="IN92" i="24"/>
  <c r="IM92" i="24"/>
  <c r="IN96" i="24"/>
  <c r="IM96" i="24"/>
  <c r="HC17" i="24"/>
  <c r="HC47" i="24"/>
  <c r="HC50" i="24"/>
  <c r="HC53" i="24"/>
  <c r="HC58" i="24"/>
  <c r="HC64" i="24"/>
  <c r="HC24" i="24"/>
  <c r="HC28" i="24"/>
  <c r="HC30" i="24"/>
  <c r="HC87" i="24"/>
  <c r="HC89" i="24"/>
  <c r="HC93" i="24"/>
  <c r="HC97" i="24"/>
  <c r="HC101" i="24"/>
  <c r="HC105" i="24"/>
  <c r="HC109" i="24"/>
  <c r="HC113" i="24"/>
  <c r="HC117" i="24"/>
  <c r="HC121" i="24"/>
  <c r="HC125" i="24"/>
  <c r="HO12" i="24"/>
  <c r="HO36" i="24"/>
  <c r="HO39" i="24"/>
  <c r="HO45" i="24"/>
  <c r="HO49" i="24"/>
  <c r="HO29" i="24"/>
  <c r="HO57" i="24"/>
  <c r="HO63" i="24"/>
  <c r="HO22" i="24"/>
  <c r="HO27" i="24"/>
  <c r="HO79" i="24"/>
  <c r="HO86" i="24"/>
  <c r="HO88" i="24"/>
  <c r="HO92" i="24"/>
  <c r="HO96" i="24"/>
  <c r="HO100" i="24"/>
  <c r="HO104" i="24"/>
  <c r="HO108" i="24"/>
  <c r="HO112" i="24"/>
  <c r="HO116" i="24"/>
  <c r="HO120" i="24"/>
  <c r="HO124" i="24"/>
  <c r="IA11" i="24"/>
  <c r="IA39" i="24"/>
  <c r="IA49" i="24"/>
  <c r="IA57" i="24"/>
  <c r="IA22" i="24"/>
  <c r="IN88" i="24"/>
  <c r="IM88" i="24"/>
  <c r="IA14" i="24"/>
  <c r="IB37" i="24"/>
  <c r="IA40" i="24"/>
  <c r="IB47" i="24"/>
  <c r="IA18" i="24"/>
  <c r="IB53" i="24"/>
  <c r="IA59" i="24"/>
  <c r="IB64" i="24"/>
  <c r="IB27" i="24"/>
  <c r="IB79" i="24"/>
  <c r="IB86" i="24"/>
  <c r="IB88" i="24"/>
  <c r="IB92" i="24"/>
  <c r="IB96" i="24"/>
  <c r="IB100" i="24"/>
  <c r="IB104" i="24"/>
  <c r="IB108" i="24"/>
  <c r="IB112" i="24"/>
  <c r="IB116" i="24"/>
  <c r="IB120" i="24"/>
  <c r="IB124" i="24"/>
  <c r="IN11" i="24"/>
  <c r="IN15" i="24"/>
  <c r="IN38" i="24"/>
  <c r="IN63" i="24"/>
  <c r="IM63" i="24"/>
  <c r="IN22" i="24"/>
  <c r="IM22" i="24"/>
  <c r="IN27" i="24"/>
  <c r="IM27" i="24"/>
  <c r="IN79" i="24"/>
  <c r="IM79" i="24"/>
  <c r="IN86" i="24"/>
  <c r="IM86" i="24"/>
  <c r="IN57" i="24"/>
  <c r="IM57" i="24"/>
  <c r="IN100" i="24"/>
  <c r="IM100" i="24"/>
  <c r="IN104" i="24"/>
  <c r="IM104" i="24"/>
  <c r="IN53" i="24"/>
  <c r="IN58" i="24"/>
  <c r="IN64" i="24"/>
  <c r="IN24" i="24"/>
  <c r="IN28" i="24"/>
  <c r="IN30" i="24"/>
  <c r="IN87" i="24"/>
  <c r="IN89" i="24"/>
  <c r="IN93" i="24"/>
  <c r="IN97" i="24"/>
  <c r="IN101" i="24"/>
  <c r="IN105" i="24"/>
  <c r="IM108" i="24"/>
  <c r="IN109" i="24"/>
  <c r="IM112" i="24"/>
  <c r="IN113" i="24"/>
  <c r="IM116" i="24"/>
  <c r="IN117" i="24"/>
  <c r="IM120" i="24"/>
  <c r="IN121" i="24"/>
  <c r="IM124" i="24"/>
  <c r="IN125" i="24"/>
  <c r="IY11" i="24"/>
  <c r="IZ12" i="24"/>
  <c r="IY15" i="24"/>
  <c r="IZ36" i="24"/>
  <c r="IY38" i="24"/>
  <c r="IZ39" i="24"/>
  <c r="IY41" i="24"/>
  <c r="IZ45" i="24"/>
  <c r="IY48" i="24"/>
  <c r="IZ49" i="24"/>
  <c r="IY20" i="24"/>
  <c r="IZ29" i="24"/>
  <c r="IY55" i="24"/>
  <c r="IZ57" i="24"/>
  <c r="IY60" i="24"/>
  <c r="IZ63" i="24"/>
  <c r="IY21" i="24"/>
  <c r="IZ22" i="24"/>
  <c r="IY26" i="24"/>
  <c r="IZ27" i="24"/>
  <c r="IY69" i="24"/>
  <c r="IZ79" i="24"/>
  <c r="IY85" i="24"/>
  <c r="IZ86" i="24"/>
  <c r="IY33" i="24"/>
  <c r="IZ88" i="24"/>
  <c r="IY91" i="24"/>
  <c r="IZ92" i="24"/>
  <c r="IY95" i="24"/>
  <c r="IZ96" i="24"/>
  <c r="IY99" i="24"/>
  <c r="IZ100" i="24"/>
  <c r="IY103" i="24"/>
  <c r="IZ104" i="24"/>
  <c r="IY107" i="24"/>
  <c r="IZ108" i="24"/>
  <c r="IY111" i="24"/>
  <c r="IZ112" i="24"/>
  <c r="IY115" i="24"/>
  <c r="IZ116" i="24"/>
  <c r="IY119" i="24"/>
  <c r="IZ120" i="24"/>
  <c r="IY123" i="24"/>
  <c r="IZ124" i="24"/>
  <c r="IY127" i="24"/>
  <c r="JL11" i="24"/>
  <c r="JK14" i="24"/>
  <c r="JL15" i="24"/>
  <c r="JK34" i="24"/>
  <c r="JK17" i="24"/>
  <c r="JL54" i="24"/>
  <c r="JK21" i="24"/>
  <c r="JL21" i="24"/>
  <c r="JL68" i="24"/>
  <c r="JK33" i="24"/>
  <c r="JL33" i="24"/>
  <c r="JK41" i="24"/>
  <c r="JL46" i="24"/>
  <c r="JK20" i="24"/>
  <c r="JL20" i="24"/>
  <c r="JL59" i="24"/>
  <c r="JK26" i="24"/>
  <c r="JL26" i="24"/>
  <c r="JK55" i="24"/>
  <c r="JL55" i="24"/>
  <c r="JK69" i="24"/>
  <c r="JL69" i="24"/>
  <c r="JK38" i="24"/>
  <c r="JK60" i="24"/>
  <c r="JL60" i="24"/>
  <c r="JK85" i="24"/>
  <c r="JL85" i="24"/>
  <c r="JL91" i="24"/>
  <c r="JL95" i="24"/>
  <c r="JL99" i="24"/>
  <c r="JL103" i="24"/>
  <c r="JL107" i="24"/>
  <c r="JL111" i="24"/>
  <c r="JL115" i="24"/>
  <c r="JL119" i="24"/>
  <c r="JL123" i="24"/>
  <c r="JL127" i="24"/>
  <c r="JX14" i="24"/>
  <c r="JX34" i="24"/>
  <c r="JX40" i="24"/>
  <c r="JX46" i="24"/>
  <c r="JX18" i="24"/>
  <c r="JX54" i="24"/>
  <c r="JX59" i="24"/>
  <c r="JX65" i="24"/>
  <c r="JX25" i="24"/>
  <c r="JX68" i="24"/>
  <c r="JX84" i="24"/>
  <c r="JX56" i="24"/>
  <c r="JX90" i="24"/>
  <c r="JX94" i="24"/>
  <c r="JX98" i="24"/>
  <c r="JX102" i="24"/>
  <c r="JX106" i="24"/>
  <c r="JX110" i="24"/>
  <c r="JX114" i="24"/>
  <c r="JX118" i="24"/>
  <c r="JX122" i="24"/>
  <c r="JX126" i="24"/>
  <c r="B4" i="23"/>
  <c r="B22" i="23"/>
</calcChain>
</file>

<file path=xl/sharedStrings.xml><?xml version="1.0" encoding="utf-8"?>
<sst xmlns="http://schemas.openxmlformats.org/spreadsheetml/2006/main" count="5496" uniqueCount="1220">
  <si>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</si>
  <si>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</si>
  <si>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</si>
  <si>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</si>
  <si>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</si>
  <si>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</si>
  <si>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</si>
  <si>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</si>
  <si>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</si>
  <si>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</si>
  <si>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</si>
  <si>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</si>
  <si>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</si>
  <si>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</si>
  <si>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</si>
  <si>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</si>
  <si>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</si>
  <si>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</si>
  <si>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</si>
  <si>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</si>
  <si>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</si>
  <si>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</si>
  <si>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</si>
  <si>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</si>
  <si>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</si>
  <si>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</si>
  <si>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</si>
  <si>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</si>
  <si>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</si>
  <si>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</si>
  <si>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</si>
  <si>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</si>
  <si>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</si>
  <si>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</si>
  <si>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</si>
  <si>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</si>
  <si>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</si>
  <si>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</si>
  <si>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</si>
  <si>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</si>
  <si>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</si>
  <si>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</si>
  <si>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</si>
  <si>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</si>
  <si>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</si>
  <si>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</si>
  <si>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</si>
  <si>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</si>
  <si>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</si>
  <si>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</si>
  <si>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</si>
  <si>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</si>
  <si>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</si>
  <si>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</si>
  <si>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</si>
  <si>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</si>
  <si>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</si>
  <si>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</si>
  <si>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</si>
  <si>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</si>
  <si>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</si>
  <si>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</si>
  <si>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</si>
  <si>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</si>
  <si>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</si>
  <si>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</si>
  <si>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</si>
  <si>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</si>
  <si>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</si>
  <si>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</si>
  <si>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</si>
  <si>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</si>
  <si>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</si>
  <si>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</si>
  <si>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</si>
  <si>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</si>
  <si>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</si>
  <si>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</si>
  <si>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</si>
  <si>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</si>
  <si>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</si>
  <si>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</si>
  <si>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</si>
  <si>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</si>
  <si>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</si>
  <si>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</si>
  <si>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</si>
  <si>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</si>
  <si>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</si>
  <si>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</si>
  <si>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</si>
  <si>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</si>
  <si>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</si>
  <si>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</si>
  <si>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</si>
  <si>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</si>
  <si>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</si>
  <si>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</si>
  <si>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</si>
  <si>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</si>
  <si>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</si>
  <si>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</si>
  <si>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</si>
  <si>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</si>
  <si>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</si>
  <si>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</si>
  <si>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</si>
  <si>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</si>
  <si>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</si>
  <si>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</si>
  <si>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</si>
  <si>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</si>
  <si>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</si>
  <si>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</si>
  <si>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</si>
  <si>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</si>
  <si>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</si>
  <si>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</si>
  <si>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</si>
  <si>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</si>
  <si>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</si>
  <si>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</si>
  <si>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</si>
  <si>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</si>
  <si>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</si>
  <si>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</si>
  <si>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</si>
  <si>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</si>
  <si>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</si>
  <si>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</si>
  <si>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</si>
  <si>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</si>
  <si>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</si>
  <si>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</si>
  <si>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</si>
  <si>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</si>
  <si>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</si>
  <si>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</si>
  <si>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</si>
  <si>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</si>
  <si>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</si>
  <si>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</si>
  <si>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</si>
  <si>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</si>
  <si>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</si>
  <si>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</si>
  <si>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</si>
  <si>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</si>
  <si>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</si>
  <si>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</si>
  <si>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</si>
  <si>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</si>
  <si>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</si>
  <si>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</si>
  <si>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</si>
  <si>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</si>
  <si>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</si>
  <si>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</si>
  <si>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</si>
  <si>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</si>
  <si>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</si>
  <si>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</si>
  <si>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</si>
  <si>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</si>
  <si>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</si>
  <si>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</si>
  <si>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</si>
  <si>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</si>
  <si>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</si>
  <si>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</si>
  <si>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</si>
  <si>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</si>
  <si>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</si>
  <si>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</si>
  <si>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</si>
  <si>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</si>
  <si>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</si>
  <si>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</si>
  <si>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</si>
  <si>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</si>
  <si>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</si>
  <si>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</si>
  <si>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</si>
  <si>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</si>
  <si>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</si>
  <si>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</si>
  <si>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</si>
  <si>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</si>
  <si>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</si>
  <si>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</si>
  <si>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</si>
  <si>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</si>
  <si>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</si>
  <si>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</si>
  <si>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</si>
  <si>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</si>
  <si>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</si>
  <si>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</si>
  <si>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</si>
  <si>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</si>
  <si>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</si>
  <si>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</si>
  <si>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</si>
  <si>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</si>
  <si>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</si>
  <si>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</si>
  <si>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</si>
  <si>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</si>
  <si>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</si>
  <si>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</si>
  <si>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</si>
  <si>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</si>
  <si>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</si>
  <si>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</si>
  <si>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</si>
  <si>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</si>
  <si>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</si>
  <si>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</si>
  <si>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</si>
  <si>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The full data file in xlsx format contains information on referendums</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</si>
  <si>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</si>
  <si>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</si>
  <si>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</si>
  <si>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</si>
  <si>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</si>
  <si>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</si>
  <si>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</si>
  <si>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</si>
  <si>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</si>
  <si>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</si>
  <si>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</si>
  <si>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</si>
  <si>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</si>
  <si>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</si>
  <si>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</si>
  <si>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</si>
  <si>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</si>
  <si>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</si>
  <si>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</si>
  <si>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</si>
  <si>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</si>
  <si>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</si>
  <si>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</si>
  <si>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</si>
  <si>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</si>
  <si>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</si>
  <si>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</si>
  <si>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</si>
  <si>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</si>
  <si>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</si>
  <si>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</si>
  <si>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</si>
  <si>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</si>
  <si>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</si>
  <si>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</si>
  <si>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</si>
  <si>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</si>
  <si>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</si>
  <si>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</si>
  <si>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</si>
  <si>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</si>
  <si>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</si>
  <si>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</si>
  <si>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</si>
  <si>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</si>
  <si>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</si>
  <si>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</si>
  <si>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</si>
  <si>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</si>
  <si>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</si>
  <si>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</si>
  <si>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</si>
  <si>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</si>
  <si>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</si>
  <si>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</si>
  <si>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</si>
  <si>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</si>
  <si>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</si>
  <si>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</si>
  <si>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</si>
  <si>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</si>
  <si>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</si>
  <si>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</si>
  <si>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</si>
  <si>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</si>
  <si>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</si>
  <si>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</si>
  <si>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</si>
  <si>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</si>
  <si>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</si>
  <si>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</si>
  <si>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</si>
  <si>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</si>
  <si>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</si>
  <si>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</si>
  <si>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</si>
  <si>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Netherlands</t>
  </si>
  <si>
    <t>nl_cda01</t>
  </si>
  <si>
    <t>teal</t>
  </si>
  <si>
    <t>nl_pvda01</t>
  </si>
  <si>
    <t>red</t>
  </si>
  <si>
    <t>nl_vvd01</t>
  </si>
  <si>
    <t>blue</t>
  </si>
  <si>
    <t>orange</t>
  </si>
  <si>
    <t>nl_d6601</t>
  </si>
  <si>
    <t>green</t>
  </si>
  <si>
    <t>nl_lpf01</t>
  </si>
  <si>
    <t>yellow</t>
  </si>
  <si>
    <t>blue (dark)</t>
  </si>
  <si>
    <t>nl_cu01</t>
  </si>
  <si>
    <t>blue (light)</t>
  </si>
  <si>
    <t>nl_gl01</t>
  </si>
  <si>
    <t>green (light)</t>
  </si>
  <si>
    <t>nl_sgp01</t>
  </si>
  <si>
    <t>nl_gpb01</t>
  </si>
  <si>
    <t>nl_rpf01</t>
  </si>
  <si>
    <t>nl_aov01</t>
  </si>
  <si>
    <t>nl_sp01</t>
  </si>
  <si>
    <t>red (dark)</t>
  </si>
  <si>
    <t>nl_u5501</t>
  </si>
  <si>
    <t>nl_u50plus01</t>
  </si>
  <si>
    <t>purple (dark)</t>
  </si>
  <si>
    <t>nl_aov-u5501</t>
  </si>
  <si>
    <t>nl_ln01</t>
  </si>
  <si>
    <t>nl_pvv01</t>
  </si>
  <si>
    <t>nl_pvdd01</t>
  </si>
  <si>
    <t>olive</t>
  </si>
  <si>
    <t>nl_gpv01</t>
  </si>
  <si>
    <t>nl_cd01</t>
  </si>
  <si>
    <t>nl_pogg01</t>
  </si>
  <si>
    <t>nl_gpv-rpf01</t>
  </si>
  <si>
    <t>nl_osf01</t>
  </si>
  <si>
    <t>nl_sgp-gpf-rpf01</t>
  </si>
  <si>
    <t>nl_ebt01</t>
  </si>
  <si>
    <t>nl_ldg01</t>
  </si>
  <si>
    <t>nl_dep01</t>
  </si>
  <si>
    <t>nl_evpn01</t>
  </si>
  <si>
    <t>nl_ls01</t>
  </si>
  <si>
    <t>nl_et01</t>
  </si>
  <si>
    <t>nl_cu-sgp01</t>
  </si>
  <si>
    <t>Christian Democratic Appeal</t>
  </si>
  <si>
    <t>Labour Party</t>
  </si>
  <si>
    <t>People’s Party for Freedom and Democracy</t>
  </si>
  <si>
    <t>Democrats 66</t>
  </si>
  <si>
    <t>Lijst Pim Fortuyn</t>
  </si>
  <si>
    <t>Political Reformed Party</t>
  </si>
  <si>
    <t>Reformed Political Union</t>
  </si>
  <si>
    <t>Reformed Political Federation</t>
  </si>
  <si>
    <t>Socialist Party</t>
  </si>
  <si>
    <t>Union 55+</t>
  </si>
  <si>
    <t>50+</t>
  </si>
  <si>
    <t>Livable Netherlands</t>
  </si>
  <si>
    <t>Freedom Party/Group Wilders</t>
  </si>
  <si>
    <t>Centre Democrats</t>
  </si>
  <si>
    <t>Other</t>
  </si>
  <si>
    <t>Platform Independent Groups-The Greens</t>
  </si>
  <si>
    <t>Reformed Political Union-Reformed Political Federation</t>
  </si>
  <si>
    <t>Independent Senate Group</t>
  </si>
  <si>
    <t>Political Reformed Party-Reformed Political Union-Reformed Political Federation</t>
  </si>
  <si>
    <t>A better future</t>
  </si>
  <si>
    <t>List of the Greens</t>
  </si>
  <si>
    <t>The European Party</t>
  </si>
  <si>
    <t>European Voters Platform of the Netherlands</t>
  </si>
  <si>
    <t>List Sala</t>
  </si>
  <si>
    <t>Transparent Europe (ET)</t>
  </si>
  <si>
    <t>Christen Unie-Staatkundig Gereformeerde Partij</t>
  </si>
  <si>
    <t>CDA</t>
  </si>
  <si>
    <t>PvdA</t>
  </si>
  <si>
    <t>VVD</t>
  </si>
  <si>
    <t>D66</t>
  </si>
  <si>
    <t>LPF</t>
  </si>
  <si>
    <t>CU</t>
  </si>
  <si>
    <t>GL</t>
  </si>
  <si>
    <t>SGP</t>
  </si>
  <si>
    <t>GPB</t>
  </si>
  <si>
    <t>RPF</t>
  </si>
  <si>
    <t>AOV</t>
  </si>
  <si>
    <t>U55+</t>
  </si>
  <si>
    <t>AOV-U55+</t>
  </si>
  <si>
    <t>LN</t>
  </si>
  <si>
    <t>PvdD</t>
  </si>
  <si>
    <t>GPV</t>
  </si>
  <si>
    <t>CD</t>
  </si>
  <si>
    <t>POG-G</t>
  </si>
  <si>
    <t>GPV-RPF</t>
  </si>
  <si>
    <t>OSF</t>
  </si>
  <si>
    <t xml:space="preserve"> SGP-GPV-RPF</t>
  </si>
  <si>
    <t>EBT</t>
  </si>
  <si>
    <t>LdG</t>
  </si>
  <si>
    <t>DEP</t>
  </si>
  <si>
    <t>EVPN</t>
  </si>
  <si>
    <t>LS</t>
  </si>
  <si>
    <t>ET</t>
  </si>
  <si>
    <t>CU-SGP</t>
  </si>
  <si>
    <t>Christen Democratisch Appèl</t>
  </si>
  <si>
    <t>Partij van de Arbeid</t>
  </si>
  <si>
    <t>Volkspartij voor Vrijheid en Democratie</t>
  </si>
  <si>
    <t>Democraten 66</t>
  </si>
  <si>
    <t>List Pim Fortuyn</t>
  </si>
  <si>
    <t>ChristenUnie</t>
  </si>
  <si>
    <t xml:space="preserve"> Staatkundig Gereformeerde Partij</t>
  </si>
  <si>
    <t xml:space="preserve"> Gereformeerd Politiek Verbond</t>
  </si>
  <si>
    <t xml:space="preserve"> Gereformeerde Politieke Federatie</t>
  </si>
  <si>
    <t>Algemeen Ouderen Verbond</t>
  </si>
  <si>
    <t xml:space="preserve"> Socialistische Partij</t>
  </si>
  <si>
    <t xml:space="preserve"> Unie 55+</t>
  </si>
  <si>
    <t>Algemeen Ouderenverbond &amp; Unie 55+</t>
  </si>
  <si>
    <t>Leefbaar Nederlands</t>
  </si>
  <si>
    <t>Partij voor de Vrijheid</t>
  </si>
  <si>
    <t>Partij voor de Dieren</t>
  </si>
  <si>
    <t>Platform Onafhankelijke Groeperingen-De Groenen</t>
  </si>
  <si>
    <t>Gereformeerd Politiek Verbond &amp; Reformatorische Politieke Federatie</t>
  </si>
  <si>
    <t>Onafhankelijke Senaats Fractie</t>
  </si>
  <si>
    <t>/Staatkundig Gereformeerde Partij- Gereformeerd Politiek Verbond-Gereformeerde Politieke Federatie</t>
  </si>
  <si>
    <t>Een betere toekomst</t>
  </si>
  <si>
    <t>Lijst de Groen</t>
  </si>
  <si>
    <t>De Europese Partij</t>
  </si>
  <si>
    <t xml:space="preserve">Europees Verkiezers Platform Nederland </t>
  </si>
  <si>
    <t>Lijst Sala</t>
  </si>
  <si>
    <t>Europa Transparant</t>
  </si>
  <si>
    <t xml:space="preserve"> Christian Union-Political Reformed Party</t>
  </si>
  <si>
    <t xml:space="preserve"> Lubbers III</t>
  </si>
  <si>
    <t>Kok I</t>
  </si>
  <si>
    <t>Kok II</t>
  </si>
  <si>
    <t>Balkenende I</t>
  </si>
  <si>
    <t>Balkenende II</t>
  </si>
  <si>
    <t>Balkenende III</t>
  </si>
  <si>
    <t>Balkenende IV</t>
  </si>
  <si>
    <t xml:space="preserve"> 27 May 2003</t>
  </si>
  <si>
    <t>Christian Democratic Appeal/Christen Democratisch Appèl (CDA)</t>
  </si>
  <si>
    <t>Labour Party/ Partij van de Arbeid (PvdA)</t>
  </si>
  <si>
    <t>People’s Party for Freedom and Democracy/Volkspartij voor Vrijheid en Democratie (VVD)</t>
  </si>
  <si>
    <t>Democrats 66/ Democraten 66 (D66)</t>
  </si>
  <si>
    <t>Lijst Pim Fortuyn – List Pim Fortuyn (LPF)</t>
  </si>
  <si>
    <t>ChristenUnie – Christian Union</t>
  </si>
  <si>
    <t>Rutte I</t>
  </si>
  <si>
    <t>Rutte II</t>
  </si>
  <si>
    <t>Prime minister</t>
  </si>
  <si>
    <t>Minister-president</t>
  </si>
  <si>
    <t>Ruud Lubbers</t>
  </si>
  <si>
    <t>male</t>
  </si>
  <si>
    <t>Lubbers_Ruud_1939</t>
  </si>
  <si>
    <t>Wim Kok</t>
  </si>
  <si>
    <t>Kok_Wim_1938</t>
  </si>
  <si>
    <t>Jan Peter Balkenende</t>
  </si>
  <si>
    <t>Balkenende_Jan_1956</t>
  </si>
  <si>
    <t>Gerrit Zalm</t>
  </si>
  <si>
    <t>Zalm_Gerrit_1952</t>
  </si>
  <si>
    <t>Mark Rutte</t>
  </si>
  <si>
    <t>1967</t>
  </si>
  <si>
    <t>Rutte_Mark_1967</t>
  </si>
  <si>
    <t>Mark Rutte (1967 male, nl_vvd01)</t>
  </si>
  <si>
    <t>Vice prime minister/Deputy Prime Minister</t>
  </si>
  <si>
    <t>Vice-minister-president</t>
  </si>
  <si>
    <t>Hans Dijkstal</t>
  </si>
  <si>
    <t>Dijkstal_Hans_1943</t>
  </si>
  <si>
    <t>Annemarie Jorritsma-Lebbink</t>
  </si>
  <si>
    <t>female</t>
  </si>
  <si>
    <t>Jorritsma-Lebbink_Annemarie_1950</t>
  </si>
  <si>
    <t>Johan Remkes</t>
  </si>
  <si>
    <t>Remkes_Johan_1951</t>
  </si>
  <si>
    <t>Wouter Bos</t>
  </si>
  <si>
    <t>Bos_Wouter_1963</t>
  </si>
  <si>
    <t>Maxime Verhagen</t>
  </si>
  <si>
    <t>1956</t>
  </si>
  <si>
    <t>Verhagen_Maxime_1956</t>
  </si>
  <si>
    <t>Maxime Verhagen (1956 male, nl_cda01)</t>
  </si>
  <si>
    <t>Lodewijk Asscher (1974 male, nl_pvda01)</t>
  </si>
  <si>
    <t>Hans van Mierlo</t>
  </si>
  <si>
    <t>Mierlo_Hans_1931</t>
  </si>
  <si>
    <t>Els Borst-Eilers</t>
  </si>
  <si>
    <t>Borst-Eilers_Els_1932</t>
  </si>
  <si>
    <t>Eduard Bomhoff</t>
  </si>
  <si>
    <t>Bomhoff_Eduard_1944</t>
  </si>
  <si>
    <t>resigned</t>
  </si>
  <si>
    <t>Hans Hoogervorst</t>
  </si>
  <si>
    <t>Hoogervorst_Hans_1956</t>
  </si>
  <si>
    <t>André Rouvoet</t>
  </si>
  <si>
    <t>Rouvoet_André_1962</t>
  </si>
  <si>
    <t>Thom de Graaf</t>
  </si>
  <si>
    <t>Graaf_Thom_1957</t>
  </si>
  <si>
    <t>Laurens Jan Brinkhorst</t>
  </si>
  <si>
    <t>Brinkhorst_Laurens_1937</t>
  </si>
  <si>
    <t>Minister of Agriculture, Nature Management and Fisheries</t>
  </si>
  <si>
    <t>Minister van Landbouw, Natuurbeheer en Visserij</t>
  </si>
  <si>
    <t>Piet Bukman</t>
  </si>
  <si>
    <t>Bukman_Piet_1934</t>
  </si>
  <si>
    <t>Jozias van Aartsen</t>
  </si>
  <si>
    <t>Aartsen_Jozias_1947</t>
  </si>
  <si>
    <t>Hayo Apotheker</t>
  </si>
  <si>
    <t>Apotheker_Hayo_1950</t>
  </si>
  <si>
    <t>Cees Veerman</t>
  </si>
  <si>
    <t>Veerman_Cees_1949</t>
  </si>
  <si>
    <t>Laurens-Jan Brinkhorst</t>
  </si>
  <si>
    <t>Brinkhorst_Laurens-Jan_1937</t>
  </si>
  <si>
    <t>Minister van Landbouw, Natuur en Voedselkwaliteit</t>
  </si>
  <si>
    <t>Henk Kamp</t>
  </si>
  <si>
    <t>Kamp_Henk_1952</t>
  </si>
  <si>
    <t>Gerda Verburg</t>
  </si>
  <si>
    <t>Verburg_Gerda_1957</t>
  </si>
  <si>
    <t>Minister of Defence</t>
  </si>
  <si>
    <t>Minister van Defensie</t>
  </si>
  <si>
    <t>A.L. ter Beek</t>
  </si>
  <si>
    <t>Beek_A.L._1944</t>
  </si>
  <si>
    <t>Joris Voorhoeve</t>
  </si>
  <si>
    <t>Voorhoeve_Joris_1945</t>
  </si>
  <si>
    <t>Frank de Grave</t>
  </si>
  <si>
    <t>Grave_Frank_1955</t>
  </si>
  <si>
    <t>Benk Korthals</t>
  </si>
  <si>
    <t>Korthals_Benk_1944</t>
  </si>
  <si>
    <t>Eimert van Middelkoop</t>
  </si>
  <si>
    <t>Middelkoop_Eimert_1949</t>
  </si>
  <si>
    <t>Hans Hillen</t>
  </si>
  <si>
    <t>1947</t>
  </si>
  <si>
    <t>Hillen_Hans_1947</t>
  </si>
  <si>
    <t>Hans Hillen (1947 male, nl_cda01)</t>
  </si>
  <si>
    <t>Jeannine Hennis-Plasschaert (1973 female, nl_vvd01)</t>
  </si>
  <si>
    <t>Agnes van Ardenne</t>
  </si>
  <si>
    <t>Ardenne_Agnes_1950</t>
  </si>
  <si>
    <t>Minister for Development Cooperation</t>
  </si>
  <si>
    <t>Minister van Ontwikkelingssamenwerking</t>
  </si>
  <si>
    <t>J.P. Pronk</t>
  </si>
  <si>
    <t>Pronk_J.P._1940</t>
  </si>
  <si>
    <t>Jan Pronk</t>
  </si>
  <si>
    <t>Pronk_Jan_1940</t>
  </si>
  <si>
    <t>Evelien Herfkens</t>
  </si>
  <si>
    <t>Herfkens_Evelien_1952</t>
  </si>
  <si>
    <t>Joop Wijn</t>
  </si>
  <si>
    <t>Wijn_Joop_1969</t>
  </si>
  <si>
    <t>Bert Koenders</t>
  </si>
  <si>
    <t>Koenders_Bert_1958</t>
  </si>
  <si>
    <t>Minister of Economic Affairs</t>
  </si>
  <si>
    <t>Minister van Economische Zaken</t>
  </si>
  <si>
    <t>J.E. Andriessen</t>
  </si>
  <si>
    <t>Andriessen_J.E._1928</t>
  </si>
  <si>
    <t>Hans Wijers</t>
  </si>
  <si>
    <t>Wijers_Hans_1951</t>
  </si>
  <si>
    <t>Herman Heinsbroek</t>
  </si>
  <si>
    <t>Heinsbroek_Herman_1951</t>
  </si>
  <si>
    <t>Maria van der Hoeven</t>
  </si>
  <si>
    <t>Hoeven_Maria_1949</t>
  </si>
  <si>
    <t>1952</t>
  </si>
  <si>
    <t>Henk Kamp (1952 male, nl_vvd01)</t>
  </si>
  <si>
    <t>Minister of Economic Affairs, Agriculture and Innovation</t>
  </si>
  <si>
    <t>Minister van Economische Zaken, Landbouw en Innovatie</t>
  </si>
  <si>
    <t>Minister of Education, Culture and Science</t>
  </si>
  <si>
    <t>Minister van Onderwijs, Cultuur en Wetenschappen</t>
  </si>
  <si>
    <t>Jo Ritzen</t>
  </si>
  <si>
    <t>Ritzen_Jo_1945</t>
  </si>
  <si>
    <t>Loek Hermans</t>
  </si>
  <si>
    <t>Hermans_Loek_1951</t>
  </si>
  <si>
    <t>Ronald Plasterk</t>
  </si>
  <si>
    <t>Plasterk_Ronald_1957</t>
  </si>
  <si>
    <t>Marja van Bijsterveldt</t>
  </si>
  <si>
    <t>1961</t>
  </si>
  <si>
    <t>Bijsterveldt_Marja_1961</t>
  </si>
  <si>
    <t>Marja van Bijsterveldt (1961 female, nl_cda01)</t>
  </si>
  <si>
    <t>Jet Bussemaker (1961 female, nl_pvda01)</t>
  </si>
  <si>
    <t>Minister of Education and Science</t>
  </si>
  <si>
    <t>Minister van Ondenvijs en Wetenschappen</t>
  </si>
  <si>
    <t>J.M.J. Ritzen</t>
  </si>
  <si>
    <t>Ritzen_J.M.J._1945</t>
  </si>
  <si>
    <t>Minister of Finance</t>
  </si>
  <si>
    <t>Minister van Financien</t>
  </si>
  <si>
    <t>W. Kok</t>
  </si>
  <si>
    <t>Kok_W._1938</t>
  </si>
  <si>
    <t>Ben Bot</t>
  </si>
  <si>
    <t>Bot_Ben_1937</t>
  </si>
  <si>
    <t>Jan Kees de Jager</t>
  </si>
  <si>
    <t>1969</t>
  </si>
  <si>
    <t>Jager_Jan_1969</t>
  </si>
  <si>
    <t>Jan Kees de Jager (1969 male, nl_cda01)</t>
  </si>
  <si>
    <t>1966</t>
  </si>
  <si>
    <t>Jeroen Dijsselbloem (1966 male, nl_pvda01)</t>
  </si>
  <si>
    <t>Minister of Foreign Affairs</t>
  </si>
  <si>
    <t>Minister van Buitenlandse Zaken</t>
  </si>
  <si>
    <t>H. van den Broek</t>
  </si>
  <si>
    <t>Broek_H._1936</t>
  </si>
  <si>
    <t>Jaap de Hoop Scheffer</t>
  </si>
  <si>
    <t>Scheffer_Jaap_1948</t>
  </si>
  <si>
    <t>replaced</t>
  </si>
  <si>
    <t>Uri Rosenthal</t>
  </si>
  <si>
    <t>1945</t>
  </si>
  <si>
    <t>Rosenthal_Uri_1945</t>
  </si>
  <si>
    <t>Uri Rosenthal (1945 male, nl_vvd01)</t>
  </si>
  <si>
    <t>Frans Timmermans (1961 male, nl_pvda01)</t>
  </si>
  <si>
    <t>Pieter Kooijmans</t>
  </si>
  <si>
    <t>Kooijmans_Pieter_1933</t>
  </si>
  <si>
    <t>Rita Verdonk</t>
  </si>
  <si>
    <t>Verdonk_Rita_1955</t>
  </si>
  <si>
    <t>Minister for Foreign Trade and Development Cooperation</t>
  </si>
  <si>
    <t>Minister voor Buitenlandse Handel en Ontwikkelingssamenwerking</t>
  </si>
  <si>
    <t>Lilianne Ploumen (1962 female, nl_pvda01)</t>
  </si>
  <si>
    <t>Minister for Foreigners and Integration</t>
  </si>
  <si>
    <t>Minister van Vreemdelingenzaken en Integratie</t>
  </si>
  <si>
    <t>Hilbrand Nawijn</t>
  </si>
  <si>
    <t>Nawijn_Hilbrand_1948</t>
  </si>
  <si>
    <t>Ministry is renamed.</t>
  </si>
  <si>
    <t>Minister for Integration, Prevention, Youth Protection and Rehabilitation</t>
  </si>
  <si>
    <t>Minister voor Integratie, Preventie, Jeugdbescherming en Reclassering</t>
  </si>
  <si>
    <t xml:space="preserve">Minister of General Affairs </t>
  </si>
  <si>
    <t>Minister van Algemene Zaken</t>
  </si>
  <si>
    <t>R.F.M. Lubbers</t>
  </si>
  <si>
    <t>Lubbers_R.F.M._1939</t>
  </si>
  <si>
    <t>Minister of Health, Welfare and Sport</t>
  </si>
  <si>
    <t>Minister van Volksgezondheid, Welzijn en Sport</t>
  </si>
  <si>
    <t>Ab Klink</t>
  </si>
  <si>
    <t>Klink_Ab_1958</t>
  </si>
  <si>
    <t>Oct-16-02</t>
  </si>
  <si>
    <t>Aart Jan de Geus</t>
  </si>
  <si>
    <t>Geus_Aart_1955</t>
  </si>
  <si>
    <t>Minister of Home Affairs</t>
  </si>
  <si>
    <t>Minister van Binnenlandse Zaken</t>
  </si>
  <si>
    <t>Ien Dales</t>
  </si>
  <si>
    <t>Dales_Ien_1931</t>
  </si>
  <si>
    <t>died</t>
  </si>
  <si>
    <t>Ed van Thijn</t>
  </si>
  <si>
    <t>Thijn_Ed_1934</t>
  </si>
  <si>
    <t>Minister of Home Affairs and Relations with the Dutch Antilles</t>
  </si>
  <si>
    <t>Minister van Binnenlandse Zaken en Koninkrijksrelaties</t>
  </si>
  <si>
    <t>Bram Peper</t>
  </si>
  <si>
    <t>Peper_Bram_1940</t>
  </si>
  <si>
    <t>Guusje Ter Horst</t>
  </si>
  <si>
    <t>Horst_Guusje_1952</t>
  </si>
  <si>
    <t>Piet Hein Donner</t>
  </si>
  <si>
    <t>1948</t>
  </si>
  <si>
    <t>Donner_Piet_1948</t>
  </si>
  <si>
    <t>Piet Hein Donner (1948 male, nl_cda01)</t>
  </si>
  <si>
    <t>Ronald Plasterk (1957 male, nl_pvda01)</t>
  </si>
  <si>
    <t>Klaas de Vries</t>
  </si>
  <si>
    <t>Vries_Klaas_1943</t>
  </si>
  <si>
    <t>Sybilla Dekker</t>
  </si>
  <si>
    <t>Dekker_Sybilla_1942</t>
  </si>
  <si>
    <t>Liesbeth Spies</t>
  </si>
  <si>
    <t>Spies_Liesbeth_1966</t>
  </si>
  <si>
    <t>Liesbeth Spies (1966 female, nl_cda01)</t>
  </si>
  <si>
    <t>Minister of Housing, Planning, and the Environment</t>
  </si>
  <si>
    <t>Minister van Volkshuisvesting, Ruimtelijke Ordening en Milieu</t>
  </si>
  <si>
    <t>J.G.M. Alders</t>
  </si>
  <si>
    <t>Alders_J.G.M._1952</t>
  </si>
  <si>
    <t>Margreeth de Boer</t>
  </si>
  <si>
    <t>Boer_Margreeth_1939</t>
  </si>
  <si>
    <t xml:space="preserve"> Pieter Winsemius</t>
  </si>
  <si>
    <t>Winsemius__1942</t>
  </si>
  <si>
    <t>Jacqueline Cramer</t>
  </si>
  <si>
    <t>Cramer_Jacqueline_1951</t>
  </si>
  <si>
    <t>Minister of Infrastructure and Environment Management</t>
  </si>
  <si>
    <t>Minister van Infrastructuur en Milieu</t>
  </si>
  <si>
    <t>Melanie Schultz van Haegen</t>
  </si>
  <si>
    <t>1970</t>
  </si>
  <si>
    <t>Haegen_Melanie_1970</t>
  </si>
  <si>
    <t>Melanie Schultz van Haegen (1970 female, nl_vvd01)</t>
  </si>
  <si>
    <t>Minister for Housing and the Central Government Sector</t>
  </si>
  <si>
    <t>Minister voor Wonen en Rijksdienst</t>
  </si>
  <si>
    <t>1964</t>
  </si>
  <si>
    <t>Stef Blok (1964 male, nl_vvd01)</t>
  </si>
  <si>
    <t>Minister for Housing, Urban Areas and Integration</t>
  </si>
  <si>
    <t>Minister voor Wonen, Wijken en Integratie</t>
  </si>
  <si>
    <t>Ella Vogelaar</t>
  </si>
  <si>
    <t>Vogelaar_Ella_1949</t>
  </si>
  <si>
    <t>Atzo Nicolaï</t>
  </si>
  <si>
    <t>Nicolaï_Atzo_1960</t>
  </si>
  <si>
    <t>Eberhard van der Laan</t>
  </si>
  <si>
    <t>Laan_Eberhard_1955</t>
  </si>
  <si>
    <t>Minister for Immigration, Integration and Asylum Affairs</t>
  </si>
  <si>
    <t>Minister voor Immigratie, Integratie en Asiel</t>
  </si>
  <si>
    <t>Gerd Leers</t>
  </si>
  <si>
    <t>1951</t>
  </si>
  <si>
    <t>Leers_Gerd_1951</t>
  </si>
  <si>
    <t>Gerd Leers (1951 male, nl_cda01)</t>
  </si>
  <si>
    <t xml:space="preserve">Minister for Institutional Reform and Relations with the Dutch Antilles  [nl_min_01] </t>
  </si>
  <si>
    <t>Minister van Bestuurlijke Vernieuwing en Koninkrijksrelaties</t>
  </si>
  <si>
    <t>Alexander Pechtold</t>
  </si>
  <si>
    <t>Pechtold_Alexander_1965</t>
  </si>
  <si>
    <t>Atzo Nicolaï</t>
  </si>
  <si>
    <t>Nicolaï_Atzo_1960</t>
  </si>
  <si>
    <t>Minister of Justice</t>
  </si>
  <si>
    <t>Minister van Justitie</t>
  </si>
  <si>
    <t xml:space="preserve">E.H.M. Hirsch Ballin </t>
  </si>
  <si>
    <t>_E.H.M._1950</t>
  </si>
  <si>
    <t>Winnie Sorgdrager</t>
  </si>
  <si>
    <t>Sorgdrager_Winnie_1948</t>
  </si>
  <si>
    <t>Ernst Hirsch Ballin</t>
  </si>
  <si>
    <t>Ballin_Ernst_1950</t>
  </si>
  <si>
    <t>Minister of Security and Justice</t>
  </si>
  <si>
    <t>Minister van Veiligheid en Justitie</t>
  </si>
  <si>
    <t>Ivo Opstelten (1944 male, nl_vvd01)</t>
  </si>
  <si>
    <t>Minister for Large Cities and Integration Policy</t>
  </si>
  <si>
    <t>Minister belast met Grote Steden- en Integratiebeleid</t>
  </si>
  <si>
    <t>Roger van Boxtel</t>
  </si>
  <si>
    <t>Boxtel_Roger_1954</t>
  </si>
  <si>
    <t>Minister of Social Security and Employment</t>
  </si>
  <si>
    <t>Minister van Sociale Zaken en Werkgelegenheid</t>
  </si>
  <si>
    <t>B. de Vries</t>
  </si>
  <si>
    <t>Vries_B._1938</t>
  </si>
  <si>
    <t>Ad Melkert</t>
  </si>
  <si>
    <t>Melkert_Ad_1956</t>
  </si>
  <si>
    <t>Willem Vermeend</t>
  </si>
  <si>
    <t>Vermeend_Willem_1948</t>
  </si>
  <si>
    <t>Karla Peijs</t>
  </si>
  <si>
    <t>Peijs_Karla_1944</t>
  </si>
  <si>
    <t>Minister of Transport and Public Works</t>
  </si>
  <si>
    <t>Minister van Verkeer en Waterstaat</t>
  </si>
  <si>
    <t>J.R.H. Maij-Weggen</t>
  </si>
  <si>
    <t>Maij-Weggen_J.R.H._1943</t>
  </si>
  <si>
    <t>Tineke Netelenbos-Koomen</t>
  </si>
  <si>
    <t>Netelenbos-Koomen_Tineke_1944</t>
  </si>
  <si>
    <t>Roelf de Boer</t>
  </si>
  <si>
    <t>Boer_Roelf_1949</t>
  </si>
  <si>
    <t>Camiel Eurlings</t>
  </si>
  <si>
    <t>Eurlings_Camiel_1973</t>
  </si>
  <si>
    <t>Minister of Welfare, Wealth and Cultural Affairs</t>
  </si>
  <si>
    <t>Minister van Welzjin, Volksgezondheid en Cultuur</t>
  </si>
  <si>
    <t>H. d’Ancona</t>
  </si>
  <si>
    <t>d’Ancona_H._1937</t>
  </si>
  <si>
    <t>Minister of Health,Welfare and Sport</t>
  </si>
  <si>
    <t>Minister van Volksgezondheid,Welzijn en Sport</t>
  </si>
  <si>
    <t>Edith Schippers</t>
  </si>
  <si>
    <t>Schippers_Edith_1964</t>
  </si>
  <si>
    <t>Edith Schippers (1964 female, nl_vvd01)</t>
  </si>
  <si>
    <t>Minister for Youth and Family</t>
  </si>
  <si>
    <t>Minister voor Jeugd en Gezin</t>
  </si>
  <si>
    <t>9,462,223</t>
  </si>
  <si>
    <t>74.6%</t>
  </si>
  <si>
    <t>9,424,235</t>
  </si>
  <si>
    <t>99.6%</t>
  </si>
  <si>
    <t>Christen Democratisch Appel –Christian Democratic Appeal(CDA)</t>
  </si>
  <si>
    <t>801,620</t>
  </si>
  <si>
    <t>13</t>
  </si>
  <si>
    <t>Partij van de Arbeid – LabourParty (PvdA)</t>
  </si>
  <si>
    <t>2,340,750</t>
  </si>
  <si>
    <t>38</t>
  </si>
  <si>
    <t>People’s Party for Freedom and Democracy/ Volkspartij voor Vrijheid en Democratie (VVD)</t>
  </si>
  <si>
    <t>Volkspartij voor Vrijheid en Democratie– Liberal Party (VVD)</t>
  </si>
  <si>
    <t>Volkspartij voor Vrijheid enDemocratie– Liberal Party(VVD)</t>
  </si>
  <si>
    <t>2,504,948</t>
  </si>
  <si>
    <t>41</t>
  </si>
  <si>
    <t>Democraten 66 – Democrats 66(D66)</t>
  </si>
  <si>
    <t>757,091</t>
  </si>
  <si>
    <t>12</t>
  </si>
  <si>
    <t>Green Left/ GroenLinks</t>
  </si>
  <si>
    <t>Groen Links – Green Left</t>
  </si>
  <si>
    <t>219,896</t>
  </si>
  <si>
    <t>4</t>
  </si>
  <si>
    <t>Political Reformed Party/ Staatkundig Gereformeerde Partij (SGP)</t>
  </si>
  <si>
    <t>Staatkundig GereformeerdePartij – Political ReformedParty (SGP)</t>
  </si>
  <si>
    <t>196,780</t>
  </si>
  <si>
    <t>3</t>
  </si>
  <si>
    <t>Reformed Political Union/ Gereformeerd Politiek Verbond (GPV)</t>
  </si>
  <si>
    <t>Reformed Political Federation/ Gereformeerde Politieke Federatie (RPF)</t>
  </si>
  <si>
    <t>Centre Democrats/ Centrumdemocraten (CD)</t>
  </si>
  <si>
    <t>General Association of Elderly People (AOV)</t>
  </si>
  <si>
    <t>General Association of Elderly People (AOV) [nl_pvoteslh_01]</t>
  </si>
  <si>
    <t>Socialist Party/ Socialistische Partij (SP)</t>
  </si>
  <si>
    <t>Socialistische Partij – SocialistParty (SP)</t>
  </si>
  <si>
    <t>909,853</t>
  </si>
  <si>
    <t>15</t>
  </si>
  <si>
    <t>Union 55+/ Unie 55+ (U55+)</t>
  </si>
  <si>
    <t>Union 55+/ Unie 55+ (U55+) [nl_pvoteslh_02]</t>
  </si>
  <si>
    <t>50Plus/50Plus</t>
  </si>
  <si>
    <t>177,631</t>
  </si>
  <si>
    <t>2</t>
  </si>
  <si>
    <t>General Assocciation of Elderly People &amp; Union 55+/Algemeen Ouderenverbond &amp; Unie 55+ (AOV/Unie 55+)</t>
  </si>
  <si>
    <t>Fortuyn/Fortuyn</t>
  </si>
  <si>
    <t>ChristenUnie– Christian Union (CU)</t>
  </si>
  <si>
    <t>Christen Unie – Christian Union</t>
  </si>
  <si>
    <t>294,586</t>
  </si>
  <si>
    <t>5</t>
  </si>
  <si>
    <t>Leefbaar Nederlands– Livable Netherlands</t>
  </si>
  <si>
    <t>Partij voor de Vrijheid/Groep Wilders– Freedom Party/Group Wilders (PVV)</t>
  </si>
  <si>
    <t>Partij voor de Vrijheid –Freedom Party (PVV)</t>
  </si>
  <si>
    <t>950,263</t>
  </si>
  <si>
    <t>Partij voor de Dieren– Animal Rights Party (PvdD)</t>
  </si>
  <si>
    <t>Partij voor de Dieren – AnimalRights Party (PvdD)</t>
  </si>
  <si>
    <t>182,162</t>
  </si>
  <si>
    <t>Others</t>
  </si>
  <si>
    <t>ChristenUnie– Christian Union</t>
  </si>
  <si>
    <t>The Eerste Kamer is indirectly elected by the Members of the Provincial Councils.</t>
  </si>
  <si>
    <t>Liberal Party/ Volkspartij voor Vrijheid en Democratie (VVD)</t>
  </si>
  <si>
    <t>Democrats '66/ Democraten '66 (D66)</t>
  </si>
  <si>
    <t>Green Left/Groen Links (GL)</t>
  </si>
  <si>
    <t>Reformed Political Union &amp; Reformed Political Federation/ Gereformeerd Politiek Verbond (GPV) &amp; Reformatorische Politieke Federatie (RPF)</t>
  </si>
  <si>
    <t>Reformed Political Federation/Reformatorische Politieke Federatie (RPF)</t>
  </si>
  <si>
    <t>General League of Elderly People/ Algemeen Ouderenverbond (AOV)</t>
  </si>
  <si>
    <t>Platform Independent Groups-The Greens/ Platform Onafhankelijke Groeperingen-De Groenen (POG/Groenen)</t>
  </si>
  <si>
    <t>Platform Independent Groups-The Greens/ Platform Onafhankelijke Groeperingen-De Groenen (POG/G)</t>
  </si>
  <si>
    <t>Independent Senate Group/ Onafhankelijke SenaatsFractie (OSF)</t>
  </si>
  <si>
    <t>Lijst Pim Fortuyn– List Pim Fortuyn (LPF)</t>
  </si>
  <si>
    <t>Onafhankelijke Senaats Fractie– Independent Senate Group (OSF)</t>
  </si>
  <si>
    <t>Partij voor de Dieren – Animal Rights Party (PvdD)</t>
  </si>
  <si>
    <t>Liberal Party/ Volkspartij voor Vrijheid en Democratie (VVD)
Democratie (VVD)</t>
  </si>
  <si>
    <t>Liberal Party/ Volkspartij voor Vrijheid en
Democratie (VVD)</t>
  </si>
  <si>
    <t>Democrats '661/ Democraten '66 (D66)</t>
  </si>
  <si>
    <t>Green Left/ Groen Links (GL)</t>
  </si>
  <si>
    <t>Reformed Political Federation/ Reformatorische Politieke Federatie (RPF)</t>
  </si>
  <si>
    <t>Christian Democratic Appeal/ Christen Democratisch Appèl</t>
  </si>
  <si>
    <t>Christian Democratic Appeal/ Christen Democratisch Appèl (CDA)</t>
  </si>
  <si>
    <t>Labour Party-Party of European Social Democrats/ Partij van de Arbeid (PvdA)</t>
  </si>
  <si>
    <t>Labour Party/Partij van de Arbeid (PvdA)</t>
  </si>
  <si>
    <t>Political Reformed Party-Reformed Political Union-Reformed Political Federation/Staatkundig Gereformeerde Partij- Gereformeerd Politiek Verbond-Gereformeerde Politieke Federatie (SGP-GPV-RPF)</t>
  </si>
  <si>
    <t>Centre Democrats/ Centrumdemocraten(CD)</t>
  </si>
  <si>
    <t>A better future/ Een betere toekomst</t>
  </si>
  <si>
    <t>List de Groen/ Lijst de Groen</t>
  </si>
  <si>
    <t>The European Party/ De Europese Partij</t>
  </si>
  <si>
    <t>European Voters Platform form Netherlands/Europees Verkiezers Platform Nederland (EVPN)</t>
  </si>
  <si>
    <t>List Sala/Lijst Sala</t>
  </si>
  <si>
    <t>Europa Transparant– Transparent Europe (ET)</t>
  </si>
  <si>
    <t>Christen Unie/Staatkundig Gereformeerde Partij– Christian Union/Political Reformed Party (CU/SGP)</t>
  </si>
  <si>
    <t>Referendum on the European Constitution</t>
  </si>
  <si>
    <t>Are you for or against approval by the Netherlands of the Treaty establishing a Constitution for Europe?</t>
  </si>
  <si>
    <t>yes</t>
  </si>
  <si>
    <t>no</t>
  </si>
  <si>
    <t>nl_ref_2005_01</t>
  </si>
  <si>
    <t>TY  - JOUR</t>
  </si>
  <si>
    <t>AU  - Voerman, Gerrit</t>
  </si>
  <si>
    <t>AU  - Lucardie, Paul</t>
  </si>
  <si>
    <t>TI  - THE NETHERLANDS</t>
  </si>
  <si>
    <t>TI  - NETHERLANDS</t>
  </si>
  <si>
    <t>TI  - The Netheralands</t>
  </si>
  <si>
    <t>TI  - The Netherlands</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</si>
  <si>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</si>
  <si>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</si>
  <si>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</si>
  <si>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</si>
  <si>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</si>
  <si>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</si>
  <si>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</si>
  <si>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</si>
  <si>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</si>
  <si>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</si>
  <si>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</si>
  <si>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</si>
  <si>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</si>
  <si>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</si>
  <si>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</si>
  <si>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</si>
  <si>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</si>
  <si>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</si>
  <si>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</si>
  <si>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</si>
  <si>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</si>
  <si>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</si>
  <si>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</si>
  <si>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</si>
  <si>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</si>
  <si>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</si>
  <si>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</si>
  <si>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</si>
  <si>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</si>
  <si>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</si>
  <si>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</si>
  <si>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http://dx.doi.org/10.1111/j.1475-6765.1992.tb00336.x</t>
  </si>
  <si>
    <t>UR  - http://dx.doi.org/10.1111/j.1475-6765.1993.tb00404.x</t>
  </si>
  <si>
    <t>UR  - http://dx.doi.org/10.1111/j.1475-6765.1994.tb00460.x</t>
  </si>
  <si>
    <t>UR  - http://dx.doi.org/10.1111/j.1475-6765.1995.tb00509.x</t>
  </si>
  <si>
    <t>UR  - http://dx.doi.org/10.1111/j.1475-6765.1996.tb00696.x</t>
  </si>
  <si>
    <t>UR  - http://dx.doi.org/10.1111/1475-6765.00363</t>
  </si>
  <si>
    <t>UR  - http://dx.doi.org/10.1111/1475-6765.00060</t>
  </si>
  <si>
    <t>UR  - http://dx.doi.org/10.1111/j.1475-6765.1999.tb00726.x</t>
  </si>
  <si>
    <t>UR  - http://dx.doi.org/10.1111/j.1475-6765.2000.tb01155.x</t>
  </si>
  <si>
    <t>UR  - http://dx.doi.org/10.1111/1475-6765.00060-i2</t>
  </si>
  <si>
    <t>UR  - http://dx.doi.org/10.1111/1475-6765.t01-1-00060</t>
  </si>
  <si>
    <t>UR  - http://dx.doi.org/10.1111/j.0304-4130.2003.00131.x</t>
  </si>
  <si>
    <t>UR  - http://dx.doi.org/10.1111/j.1475-6765.2004.00204.x</t>
  </si>
  <si>
    <t>UR  - http://dx.doi.org/10.1111/j.1475-6765.2005.00276.x</t>
  </si>
  <si>
    <t>UR  - http://dx.doi.org/10.1111/j.1475-6765.2006.00676.x</t>
  </si>
  <si>
    <t>UR  - http://dx.doi.org/10.1111/j.1475-6765.2007.00749.x</t>
  </si>
  <si>
    <t>UR  - http://dx.doi.org/10.1111/j.1475-6765.2008.00802.x</t>
  </si>
  <si>
    <t>UR  - http://dx.doi.org/10.1111/j.1475-6765.2009.01863.x</t>
  </si>
  <si>
    <t>UR  - http://dx.doi.org/10.1111/j.1475-6765.2010.01965.x</t>
  </si>
  <si>
    <t>UR  - http://dx.doi.org/10.1111/j.1475-6765.2011.02034.x</t>
  </si>
  <si>
    <t>UR  - http://dx.doi.org/10.1111/j.2047-8852.2012.00024.x</t>
  </si>
  <si>
    <t>DO  - 10.1111/j.1475-6765.1992.tb00336.x</t>
  </si>
  <si>
    <t>DO  - 10.1111/j.1475-6765.1993.tb00404.x</t>
  </si>
  <si>
    <t>DO  - 10.1111/j.1475-6765.1994.tb00460.x</t>
  </si>
  <si>
    <t>DO  - 10.1111/j.1475-6765.1995.tb00509.x</t>
  </si>
  <si>
    <t>DO  - 10.1111/j.1475-6765.1996.tb00696.x</t>
  </si>
  <si>
    <t>DO  - 10.1111/1475-6765.00363</t>
  </si>
  <si>
    <t>DO  - 10.1111/1475-6765.00060</t>
  </si>
  <si>
    <t>DO  - 10.1111/j.1475-6765.1999.tb00726.x</t>
  </si>
  <si>
    <t>DO  - 10.1111/j.1475-6765.2000.tb01155.x</t>
  </si>
  <si>
    <t>DO  - 10.1111/1475-6765.00060-i2</t>
  </si>
  <si>
    <t>DO  - 10.1111/1475-6765.t01-1-00060</t>
  </si>
  <si>
    <t>DO  - 10.1111/j.0304-4130.2003.00131.x</t>
  </si>
  <si>
    <t>DO  - 10.1111/j.1475-6765.2004.00204.x</t>
  </si>
  <si>
    <t>DO  - 10.1111/j.1475-6765.2005.00276.x</t>
  </si>
  <si>
    <t>DO  - 10.1111/j.1475-6765.2006.00676.x</t>
  </si>
  <si>
    <t>DO  - 10.1111/j.1475-6765.2007.00749.x</t>
  </si>
  <si>
    <t>DO  - 10.1111/j.1475-6765.2008.00802.x</t>
  </si>
  <si>
    <t>DO  - 10.1111/j.1475-6765.2009.01863.x</t>
  </si>
  <si>
    <t>DO  - 10.1111/j.1475-6765.2010.01965.x</t>
  </si>
  <si>
    <t>DO  - 10.1111/j.1475-6765.2011.02034.x</t>
  </si>
  <si>
    <t>DO  - 10.1111/j.2047-8852.2012.00024.x</t>
  </si>
  <si>
    <t>SP  - 475</t>
  </si>
  <si>
    <t>SP  - 501</t>
  </si>
  <si>
    <t>SP  - 369</t>
  </si>
  <si>
    <t>SP  - 427</t>
  </si>
  <si>
    <t>SP  - 415</t>
  </si>
  <si>
    <t>SP  - 447</t>
  </si>
  <si>
    <t>SP  - 471</t>
  </si>
  <si>
    <t>SP  - 465</t>
  </si>
  <si>
    <t>SP  - 462</t>
  </si>
  <si>
    <t>SP  - 365</t>
  </si>
  <si>
    <t>SP  - 1037</t>
  </si>
  <si>
    <t>SP  - 1029</t>
  </si>
  <si>
    <t>SP  - 1084</t>
  </si>
  <si>
    <t>SP  - 1124</t>
  </si>
  <si>
    <t>SP  - 1201</t>
  </si>
  <si>
    <t>SP  - 1041</t>
  </si>
  <si>
    <t>SP  - 1074</t>
  </si>
  <si>
    <t>SP  - 1130</t>
  </si>
  <si>
    <t>SP  - 1095</t>
  </si>
  <si>
    <t>SP  - 1070</t>
  </si>
  <si>
    <t>SP  - 215</t>
  </si>
  <si>
    <t>EP  - 478</t>
  </si>
  <si>
    <t>EP  - 503</t>
  </si>
  <si>
    <t>EP  - 373</t>
  </si>
  <si>
    <t>EP  - 436</t>
  </si>
  <si>
    <t>EP  - 419</t>
  </si>
  <si>
    <t>EP  - 449</t>
  </si>
  <si>
    <t>EP  - 473</t>
  </si>
  <si>
    <t>EP  - 471</t>
  </si>
  <si>
    <t>EP  - 469</t>
  </si>
  <si>
    <t>EP  - 369</t>
  </si>
  <si>
    <t>EP  - 1040</t>
  </si>
  <si>
    <t>EP  - 1036</t>
  </si>
  <si>
    <t>EP  - 1092</t>
  </si>
  <si>
    <t>EP  - 1133</t>
  </si>
  <si>
    <t>EP  - 1206</t>
  </si>
  <si>
    <t>EP  - 1048</t>
  </si>
  <si>
    <t>EP  - 1078</t>
  </si>
  <si>
    <t>EP  - 1132</t>
  </si>
  <si>
    <t>EP  - 1101</t>
  </si>
  <si>
    <t>EP  - 1076</t>
  </si>
  <si>
    <t>EP  - 220</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</si>
  <si>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</si>
  <si>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</si>
  <si>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</si>
  <si>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</si>
  <si>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</si>
  <si>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</si>
  <si>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</si>
  <si>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</si>
  <si>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</si>
  <si>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</si>
  <si>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</si>
  <si>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</si>
  <si>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</si>
  <si>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</si>
  <si>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</si>
  <si>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</si>
  <si>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</si>
  <si>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</si>
  <si>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</si>
  <si>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</si>
  <si>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</si>
  <si>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</si>
  <si>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http://en.wikipedia.org/wiki/Politics_of_Netherlands</t>
  </si>
  <si>
    <t>http://parlgov.org/stable/data/nld.html</t>
  </si>
  <si>
    <t>http://www.nsd.uib.no/european_election_database/country/netherlands</t>
  </si>
  <si>
    <t>http://www.ipu.org/parline-e/reports/2231_A.htm</t>
  </si>
  <si>
    <t>http://data.un.org/CountryProfile.aspx?crname=Netherlands</t>
  </si>
  <si>
    <t>https://www.cia.gov/library/publications/the-world-factbook/geos/nl.html</t>
  </si>
  <si>
    <t>nl_other01</t>
  </si>
  <si>
    <t>Failed but nonbinding</t>
  </si>
  <si>
    <t>Sources: www.verkiezingsuitslagen.nl/Na1918/Verkiezingsuitslagen.aspx?VerkiezingsTypeId=5</t>
  </si>
  <si>
    <t>Christian Democratic Appeal; Christen-Democratisch Appèl (CDA)</t>
  </si>
  <si>
    <t>Party for Freedom; Partij voor de Vrijheid (PVV)</t>
  </si>
  <si>
    <t>Party for the Animals; Partij voor de Dieren (PvdD)</t>
  </si>
  <si>
    <t xml:space="preserve">50PLUS; 50PLUS </t>
  </si>
  <si>
    <t>Pirate Party; Piratenpartij</t>
  </si>
  <si>
    <t>Article 50; Artikel 50</t>
  </si>
  <si>
    <t>-</t>
  </si>
  <si>
    <t>gray (dark)</t>
  </si>
  <si>
    <t>purple</t>
  </si>
  <si>
    <t>Pirate Party</t>
  </si>
  <si>
    <t>PPNL</t>
  </si>
  <si>
    <t>Piratenpartij</t>
  </si>
  <si>
    <t>Article 50</t>
  </si>
  <si>
    <t>a50</t>
  </si>
  <si>
    <t>Artikel 50</t>
  </si>
  <si>
    <t>orange (dark)</t>
  </si>
  <si>
    <t>nl_pp01</t>
  </si>
  <si>
    <t>nl_a5001</t>
  </si>
  <si>
    <t>NI</t>
  </si>
  <si>
    <t>EPP</t>
  </si>
  <si>
    <t>ALDE</t>
  </si>
  <si>
    <t>G-EFA</t>
  </si>
  <si>
    <t>GUE/NGL</t>
  </si>
  <si>
    <t>S&amp;D</t>
  </si>
  <si>
    <t>PY  - 2013</t>
  </si>
  <si>
    <t>SP  - 162</t>
  </si>
  <si>
    <t>EP  - 169</t>
  </si>
  <si>
    <t>VL  - 52</t>
  </si>
  <si>
    <t>Bert Koenders (1958 male, PvDA)</t>
  </si>
  <si>
    <t>Country</t>
  </si>
  <si>
    <t>Name_english</t>
  </si>
  <si>
    <t>Name_short</t>
  </si>
  <si>
    <t>First_PDY_Year</t>
  </si>
  <si>
    <t>Last_PDY_Year</t>
  </si>
  <si>
    <t>Max_Vote</t>
  </si>
  <si>
    <t>Year_of_max_vote</t>
  </si>
  <si>
    <t>Calculations for integration with other databases</t>
  </si>
  <si>
    <t>Last Updated:</t>
  </si>
  <si>
    <t>Update Notes:</t>
  </si>
  <si>
    <t>New Data: ministers after 2014, parlseats_lh after 2013, parlseats_uh after 2013
Legacy Data: None
Format: Needs new parlseats_lh and parlseats_uh formats, new info_parties
Additional data: Could use party logo, party website, party founding, name, merge/split, leader data</t>
  </si>
  <si>
    <t>Info_parties2</t>
  </si>
  <si>
    <t>This sheet contains calculations for integrating databases.</t>
  </si>
  <si>
    <t>Ard van der Steur (1969 male, nl_vvd01)</t>
  </si>
  <si>
    <t>ad interim</t>
  </si>
  <si>
    <t>ad interim during Plasterk's surgery</t>
  </si>
  <si>
    <t>nl_denk01</t>
  </si>
  <si>
    <t>nl_fvd01</t>
  </si>
  <si>
    <t>Denk</t>
  </si>
  <si>
    <t>FvD</t>
  </si>
  <si>
    <t>Think</t>
  </si>
  <si>
    <t>Forum voor Democratie</t>
  </si>
  <si>
    <t>Maroon</t>
  </si>
  <si>
    <t>#800000</t>
  </si>
  <si>
    <t>maroon</t>
  </si>
  <si>
    <t>Forum for Democracy</t>
  </si>
  <si>
    <t>General Seniors' League</t>
  </si>
  <si>
    <t>General Seniors' League &amp; Union 55+</t>
  </si>
  <si>
    <t>ChristianUnion</t>
  </si>
  <si>
    <t>GreenLeft</t>
  </si>
  <si>
    <t>GroenLinks</t>
  </si>
  <si>
    <t>Reformed Political League</t>
  </si>
  <si>
    <t>Gereformeerd Politiek Verbond</t>
  </si>
  <si>
    <t>Party for the Animals</t>
  </si>
  <si>
    <t>PVV</t>
  </si>
  <si>
    <t>VL  - 56</t>
  </si>
  <si>
    <t>PY  - 2017</t>
  </si>
  <si>
    <t>AU  - OTJES, SIMON</t>
  </si>
  <si>
    <t>AU  - VOERMAN, GERRIT</t>
  </si>
  <si>
    <t>DO  - 10.1111/2047-8852.12159</t>
  </si>
  <si>
    <t>SP  - 197</t>
  </si>
  <si>
    <t>EP  - 203</t>
  </si>
  <si>
    <t>Partij voor de Vrijheid-Freedom Party (PVV)</t>
  </si>
  <si>
    <t>50Plus</t>
  </si>
  <si>
    <t>nl_ref_2016_01</t>
  </si>
  <si>
    <t>EU-Ukraine Association Agreement</t>
  </si>
  <si>
    <t>Are you in favour or against the law to approve the Association Agreement betweent he European Union and Ukraine?</t>
  </si>
  <si>
    <t>nl_ref_2018_01</t>
  </si>
  <si>
    <t>Dutch Intelligence and Security Services Act</t>
  </si>
  <si>
    <t>Are you in favour or against the law to approve Dutch Intelligence and Security Act?</t>
  </si>
  <si>
    <t>failed</t>
  </si>
  <si>
    <t>Kiesraad 2019</t>
  </si>
  <si>
    <t>Forum for Democracy; Forum voor Democratie</t>
  </si>
  <si>
    <t>Forum voor Democratie; Forum for Democracy (FVD)</t>
  </si>
  <si>
    <t>Think; Equal</t>
  </si>
  <si>
    <t>post abolished</t>
  </si>
  <si>
    <t>Klaas Dijkhoff (1981 male, nl_vvd01)</t>
  </si>
  <si>
    <t>Rutte III</t>
  </si>
  <si>
    <t>Hugo de Jonge (1977 male, nl_cda01)</t>
  </si>
  <si>
    <t>Kajsa Ollongren (1967 female, nl_d6601)</t>
  </si>
  <si>
    <t>Carola Schouten (1977 female, nl_cu01)</t>
  </si>
  <si>
    <t>Halbe Zijlstra (1969 male, nl_vvd01)</t>
  </si>
  <si>
    <t>Ferdinand Grapperhaus (1959 male, nl_cda01)</t>
  </si>
  <si>
    <t>Ingrid van Engelshoven (1966 female, nl_d6601)</t>
  </si>
  <si>
    <t>Wopke Hoekstra (1975 male, nl_cda01)</t>
  </si>
  <si>
    <t>Ank Bijleveld (1962 female, nl_cda01)</t>
  </si>
  <si>
    <t>Minister of Infrastructure and Water Management</t>
  </si>
  <si>
    <t>Cora van Nieuwenhuizen (1963 female, nl_vvd01)</t>
  </si>
  <si>
    <t>Minister of Economic Affairs and Climate Policy</t>
  </si>
  <si>
    <t>Eric Wiebes (1963 male, nl_vvd01)</t>
  </si>
  <si>
    <t>Minister of Social Affairs and Employment</t>
  </si>
  <si>
    <t>Wouter Koolmees (1977 male, nl_d6601)</t>
  </si>
  <si>
    <t>Sigrid Kaag (1961 female, nl_d6601)</t>
  </si>
  <si>
    <t>Sander Dekker (1975 male, nl_vvd01)</t>
  </si>
  <si>
    <t>Minister of Primary and Secondary Eduaction and Media</t>
  </si>
  <si>
    <t>Arie Slob (1961 male, nl_cu01)</t>
  </si>
  <si>
    <t>Minister of Medical Care</t>
  </si>
  <si>
    <t>Bruno Bruins (1963 male, nl_vvd01)</t>
  </si>
  <si>
    <t>She stepped down temporarilty for health reasons; portfolio distributed between Knops, van Veldhoven, and Bijleveld.</t>
  </si>
  <si>
    <t>Martin van Rijn (1956 male, nl_pvda01)</t>
  </si>
  <si>
    <t>Tamara van Ark (1974 female, nl_vvd01)</t>
  </si>
  <si>
    <t>Raymond Knops (1971 male, nl_cda01)</t>
  </si>
  <si>
    <t>She returned to office, restoring her full portfolio</t>
  </si>
  <si>
    <t>nl_v01</t>
  </si>
  <si>
    <t>Volt</t>
  </si>
  <si>
    <t xml:space="preserve">V </t>
  </si>
  <si>
    <t xml:space="preserve">Volt </t>
  </si>
  <si>
    <t>nl_j01</t>
  </si>
  <si>
    <t>Yes 21</t>
  </si>
  <si>
    <t>Ja 21</t>
  </si>
  <si>
    <t>J</t>
  </si>
  <si>
    <t>Yes21/JA21</t>
  </si>
  <si>
    <t>nl_bbb01</t>
  </si>
  <si>
    <t>Farmer Citizen Movement</t>
  </si>
  <si>
    <t>BBB</t>
  </si>
  <si>
    <t>BoerBurgerBeweging</t>
  </si>
  <si>
    <t>nl_bj01</t>
  </si>
  <si>
    <t>AsOne</t>
  </si>
  <si>
    <t>B1J1</t>
  </si>
  <si>
    <t>AsOne/B1J1</t>
  </si>
  <si>
    <t>Bas Van‘t Wout (1979 male, nl_vvd01)</t>
  </si>
  <si>
    <t>position abolished</t>
  </si>
  <si>
    <t>Tom De Bruijn (1948 male, nl_d6601)</t>
  </si>
  <si>
    <t>position reopened</t>
  </si>
  <si>
    <t>Barbara Visser (1977 female, nl_vvd01)</t>
  </si>
  <si>
    <t>Ben Knapen (1951 male, nl_cda01)</t>
  </si>
  <si>
    <t>AU  - Otjes, Simon</t>
  </si>
  <si>
    <t>TI  - The Netherlands: Political development and data for 2017</t>
  </si>
  <si>
    <t>TI  - The Netherlands: Political developments and data in 2018</t>
  </si>
  <si>
    <t>TI  - The Netherlands: Political Developments and Data in 2019</t>
  </si>
  <si>
    <t>TI  - The Netherlands: Political Developments and Data in 2020</t>
  </si>
  <si>
    <t>TI  - The Netherlands: Political Developments and Data in 2021</t>
  </si>
  <si>
    <t>JO  - EUROPEAN JOURNAL OF POLITICAL RESEARCH POLITICAL DATA YEARBOOK</t>
  </si>
  <si>
    <t>VL  - 53</t>
  </si>
  <si>
    <t>VL  - 54</t>
  </si>
  <si>
    <t>VL  - 55</t>
  </si>
  <si>
    <t>VL  - 57</t>
  </si>
  <si>
    <t>VL  - 58</t>
  </si>
  <si>
    <t>VL  - 59</t>
  </si>
  <si>
    <t>VL  - 60</t>
  </si>
  <si>
    <t>PB  - John Wiley &amp; Sons, Ltd</t>
  </si>
  <si>
    <t>SN  - 2047-8844</t>
  </si>
  <si>
    <t>UR  - https://doi.org/10.1111/2047-8852.12023</t>
  </si>
  <si>
    <t>UR  - https://doi.org/10.1111/2047-8852.12060</t>
  </si>
  <si>
    <t>UR  - https://doi.org/10.1111/2047-8852.12100</t>
  </si>
  <si>
    <t>UR  - https://doi.org/10.1111/2047-8852.12139</t>
  </si>
  <si>
    <t>UR  - https://doi.org/10.1111/2047-8852.12159</t>
  </si>
  <si>
    <t>UR  - https://doi.org/10.1111/2047-8852.12216</t>
  </si>
  <si>
    <t>UR  - https://doi.org/10.1111/2047-8852.12261</t>
  </si>
  <si>
    <t>UR  - https://doi.org/10.1111/2047-8852.12277</t>
  </si>
  <si>
    <t>UR  - https://doi.org/10.1111/2047-8852.12310</t>
  </si>
  <si>
    <t>UR  - https://doi.org/10.1111/2047-8852.12351</t>
  </si>
  <si>
    <t>DO  - 10.1111/2047-8852.12023</t>
  </si>
  <si>
    <t>DO  - 10.1111/2047-8852.12060</t>
  </si>
  <si>
    <t>DO  - 10.1111/2047-8852.12100</t>
  </si>
  <si>
    <t>DO  - 10.1111/2047-8852.12139</t>
  </si>
  <si>
    <t>DO  - 10.1111/2047-8852.12216</t>
  </si>
  <si>
    <t>DO  - 10.1111/2047-8852.12261</t>
  </si>
  <si>
    <t>DO  - 10.1111/2047-8852.12277</t>
  </si>
  <si>
    <t>DO  - 10.1111/2047-8852.12310</t>
  </si>
  <si>
    <t>DO  - 10.1111/2047-8852.12351</t>
  </si>
  <si>
    <t>SP  - 229</t>
  </si>
  <si>
    <t>SP  - 213</t>
  </si>
  <si>
    <t>SP  - 188</t>
  </si>
  <si>
    <t>SP  - 203</t>
  </si>
  <si>
    <t>SP  - 198</t>
  </si>
  <si>
    <t>SP  - 261</t>
  </si>
  <si>
    <t>SP  - 273</t>
  </si>
  <si>
    <t>EP  - 234</t>
  </si>
  <si>
    <t>EP  - 193</t>
  </si>
  <si>
    <t>EP  - 211</t>
  </si>
  <si>
    <t>EP  - 204</t>
  </si>
  <si>
    <t>EP  - 271</t>
  </si>
  <si>
    <t>EP  - 282</t>
  </si>
  <si>
    <t>PY  - 2014</t>
  </si>
  <si>
    <t>PY  - 2015</t>
  </si>
  <si>
    <t>PY  - 2016</t>
  </si>
  <si>
    <t>PY  - 2018</t>
  </si>
  <si>
    <t>PY  - 2019</t>
  </si>
  <si>
    <t>PY  - 2020</t>
  </si>
  <si>
    <t>PY  - 2021</t>
  </si>
  <si>
    <t>PY  - 2022</t>
  </si>
  <si>
    <t>Rutte IV</t>
  </si>
  <si>
    <t>Hanke Bruins Slot (1977 female, nl_cda01)</t>
  </si>
  <si>
    <t>Micky Adriaansens (1964 female, nl_vvd01)</t>
  </si>
  <si>
    <t>Mark Harbers (1969 male, nl_vvd01)</t>
  </si>
  <si>
    <t>Minister van Justitie en Veiligheid</t>
  </si>
  <si>
    <t>Minister of Justice and Security</t>
  </si>
  <si>
    <t>Dilan Ye¸silgöz (1977 female, nl_vvd01)</t>
  </si>
  <si>
    <t>Henk Staghouwer (1962 male, nl_cu01)</t>
  </si>
  <si>
    <t>Robbert Dijkgraaf (1960 male, nl_d6601)</t>
  </si>
  <si>
    <t>Karien VanGennip (1968 female, nl_cda01)</t>
  </si>
  <si>
    <t>Ernst Kuipers (1959 male, nl_d6601)</t>
  </si>
  <si>
    <t>Minister of Poverty Policy, Participation, and Pensions</t>
  </si>
  <si>
    <t>Liesje Schreinemacher (1983 female, nl_vvd01)</t>
  </si>
  <si>
    <t>Minister for Climate Policy and Energy</t>
  </si>
  <si>
    <t>Minister voor Klimaat en Energie</t>
  </si>
  <si>
    <t>Rob Jetten (1987 male, nl_d6601)</t>
  </si>
  <si>
    <t>Minister for Long-term Care and Sport</t>
  </si>
  <si>
    <t>Minister voor Langdurige Zorg en Sport</t>
  </si>
  <si>
    <t>Conny Helder (1958 female, nl_vvd01)</t>
  </si>
  <si>
    <t>Minister for Nature and Nitrogen Policy</t>
  </si>
  <si>
    <t>Minister voor Natuur en Stikstof</t>
  </si>
  <si>
    <t>Christianne VanderWal (1973 female, nl_vvd01)</t>
  </si>
  <si>
    <t>Minister of Primary and Secondary Eduaction</t>
  </si>
  <si>
    <t>Minister voor Primair en Voorgezet Onderwijs</t>
  </si>
  <si>
    <t>Dennis Wiersma (1986 male, nl_vvd01)</t>
  </si>
  <si>
    <t>Minister for Legal Protection</t>
  </si>
  <si>
    <t>Minister voor Rechtsbescherming</t>
  </si>
  <si>
    <t>Franc Weerwind (1964 male, nl_d6601)</t>
  </si>
  <si>
    <t>Minister for Housing and Spatial Planning</t>
  </si>
  <si>
    <t>Minister voor Volkshuisvesting en Ruimtelijke Ordening</t>
  </si>
  <si>
    <t>Minister of Agriculture, Nature, and Food Quality</t>
  </si>
  <si>
    <t>Piet Adema (1964 male, nl_cu01)</t>
  </si>
  <si>
    <t>AU1  - Otjes, Simon</t>
  </si>
  <si>
    <t>AU2  - Hansma, Laurien</t>
  </si>
  <si>
    <t>AU2  - Voerman, Gerrit</t>
  </si>
  <si>
    <t>AU2  - De Jonge, Léonie</t>
  </si>
  <si>
    <t>TI  - The Netherlands: Political Developments and Data in 2022</t>
  </si>
  <si>
    <t>TI  - The Netherlands: Political Developments and Data in 2023</t>
  </si>
  <si>
    <t>VL  - 61</t>
  </si>
  <si>
    <t>VL  - 62</t>
  </si>
  <si>
    <t>VL  - 63</t>
  </si>
  <si>
    <t>PB - John Wiley &amp; Sons, Ltd</t>
  </si>
  <si>
    <t>UR  - https://doi.org/10.1111/2047-8852.12392</t>
  </si>
  <si>
    <t>UR  - https://doi.org/10.1111/2047-8852.12436</t>
  </si>
  <si>
    <t>DO  - 10.1111/2047-8852.12392</t>
  </si>
  <si>
    <t>DO  - 10.1111/2047-8852.12436</t>
  </si>
  <si>
    <t>SP  - 323</t>
  </si>
  <si>
    <t>SP  - 359</t>
  </si>
  <si>
    <t>SP  - 317</t>
  </si>
  <si>
    <t>EP  - 338</t>
  </si>
  <si>
    <t>EP  - 374</t>
  </si>
  <si>
    <t>EP  - 336</t>
  </si>
  <si>
    <t>PY  - 2023</t>
  </si>
  <si>
    <t>PY  - 2024</t>
  </si>
  <si>
    <t>nl_nsc01</t>
  </si>
  <si>
    <t>New Social Contract</t>
  </si>
  <si>
    <t>NSC</t>
  </si>
  <si>
    <t>Nieuw Sociaal Contract</t>
  </si>
  <si>
    <t>GL-PvdA</t>
  </si>
  <si>
    <t>OPNL</t>
  </si>
  <si>
    <t>Mariëlle Paul (1966 female, nl_vvd01)</t>
  </si>
  <si>
    <t>Minister of Home Affairs and Kingdom Relations</t>
  </si>
  <si>
    <t>Geoffrey Van Leeuwen (1971 male, nl_vvd01)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</si>
</sst>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yyyy"/>
    <numFmt numFmtId="171" formatCode="0.000%"/>
    <numFmt numFmtId="172" formatCode="yyyy\-mm\-dd"/>
    <numFmt numFmtId="173" formatCode="[$-409]d\-mmm\-yyyy;@"/>
  </numFmts>
  <fonts count="44">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3"/>
      <name val="Calibri"/>
      <family val="3"/>
      <charset val="134"/>
    </font>
    <font>
      <sz val="11"/>
      <name val="Calibri"/>
      <family val="3"/>
      <charset val="134"/>
    </font>
    <font>
      <b/>
      <sz val="11"/>
      <name val="Calibri"/>
      <family val="3"/>
      <charset val="134"/>
    </font>
    <font>
      <sz val="8"/>
      <color rgb="FF333333"/>
      <name val="Verdana"/>
      <family val="2"/>
    </font>
    <font>
      <sz val="8"/>
      <color rgb="FF222222"/>
      <name val="Consolas"/>
      <family val="3"/>
    </font>
    <font>
      <i/>
      <sz val="11"/>
      <color rgb="FF222222"/>
      <name val="Arial"/>
      <family val="2"/>
    </font>
    <font>
      <sz val="8"/>
      <color indexed="8"/>
      <name val="Calibri"/>
      <family val="2"/>
    </font>
  </fonts>
  <fills count="42">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49">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43" fontId="3" fillId="0" borderId="0" applyFont="0" applyFill="0" applyBorder="0" applyAlignment="0" applyProtection="0"/>
  </cellStyleXfs>
  <cellXfs count="218">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0" borderId="0" xfId="0" applyNumberFormat="1" applyFont="1">
      <alignment horizontal="left" vertical="top"/>
    </xf>
    <xf numFmtId="164" fontId="6" fillId="26" borderId="0" xfId="0" applyNumberFormat="1" applyFont="1" applyFill="1">
      <alignment horizontal="left" vertical="top"/>
    </xf>
    <xf numFmtId="15" fontId="6" fillId="0" borderId="2" xfId="0" applyNumberFormat="1" applyFont="1" applyBorder="1">
      <alignment horizontal="left" vertical="top"/>
    </xf>
    <xf numFmtId="164" fontId="6" fillId="26" borderId="14" xfId="0" applyNumberFormat="1" applyFont="1" applyFill="1" applyBorder="1">
      <alignment horizontal="left" vertical="top"/>
    </xf>
    <xf numFmtId="15" fontId="6" fillId="26" borderId="2" xfId="0" applyNumberFormat="1" applyFont="1" applyFill="1" applyBorder="1">
      <alignment horizontal="left" vertical="top"/>
    </xf>
    <xf numFmtId="15" fontId="6" fillId="26" borderId="0" xfId="0" applyNumberFormat="1" applyFont="1" applyFill="1">
      <alignment horizontal="left" vertical="top"/>
    </xf>
    <xf numFmtId="0" fontId="6" fillId="25" borderId="14" xfId="0" applyFont="1" applyFill="1" applyBorder="1" applyAlignment="1">
      <alignment horizontal="left" vertical="top" wrapText="1"/>
    </xf>
    <xf numFmtId="0" fontId="6" fillId="29" borderId="0" xfId="0" applyFont="1" applyFill="1">
      <alignment horizontal="left" vertical="top"/>
    </xf>
    <xf numFmtId="0" fontId="6" fillId="0" borderId="14" xfId="0" applyFont="1" applyBorder="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0" fontId="26" fillId="0" borderId="0" xfId="0" applyFont="1" applyAlignment="1"/>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3" fontId="6" fillId="25" borderId="0" xfId="0" applyNumberFormat="1" applyFont="1" applyFill="1" applyAlignment="1">
      <alignment horizontal="left" vertical="top" wrapText="1"/>
    </xf>
    <xf numFmtId="166" fontId="6" fillId="0" borderId="0" xfId="45" applyNumberFormat="1" applyFont="1" applyFill="1" applyBorder="1" applyAlignment="1" applyProtection="1">
      <alignment horizontal="left" vertical="top" wrapText="1"/>
      <protection locked="0"/>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0" fontId="6" fillId="26" borderId="2" xfId="0" applyFont="1" applyFill="1" applyBorder="1">
      <alignment horizontal="left" vertical="top"/>
    </xf>
    <xf numFmtId="166" fontId="6" fillId="0" borderId="0" xfId="45" applyNumberFormat="1" applyFont="1" applyAlignment="1">
      <alignment horizontal="left" vertical="top"/>
    </xf>
    <xf numFmtId="166" fontId="6" fillId="0" borderId="2" xfId="45" applyNumberFormat="1" applyFont="1" applyFill="1" applyBorder="1" applyAlignment="1" applyProtection="1">
      <alignment horizontal="left" vertical="top" wrapText="1"/>
      <protection locked="0"/>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6" fillId="35" borderId="0" xfId="0" applyFont="1" applyFill="1" applyAlignment="1">
      <alignment horizontal="left" vertical="top" wrapText="1"/>
    </xf>
    <xf numFmtId="0" fontId="26" fillId="29"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26" fillId="25" borderId="0" xfId="2" applyFont="1" applyFill="1"/>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36" fillId="0" borderId="0" xfId="45" applyNumberFormat="1" applyFont="1" applyFill="1" applyBorder="1" applyAlignment="1">
      <alignment horizontal="left" vertical="top"/>
    </xf>
    <xf numFmtId="166" fontId="6" fillId="0" borderId="0" xfId="0" applyNumberFormat="1" applyFont="1" applyAlignment="1" applyProtection="1">
      <alignment horizontal="left" vertical="top" wrapText="1"/>
      <protection locked="0"/>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49" fontId="37" fillId="0" borderId="0" xfId="0" applyNumberFormat="1" applyFont="1" applyAlignment="1">
      <alignment vertical="center"/>
    </xf>
    <xf numFmtId="0" fontId="38" fillId="0" borderId="0" xfId="0" applyFont="1" applyAlignment="1">
      <alignment vertical="center"/>
    </xf>
    <xf numFmtId="0" fontId="39" fillId="0" borderId="0" xfId="0" applyFont="1" applyAlignment="1">
      <alignment vertical="center"/>
    </xf>
    <xf numFmtId="0" fontId="28" fillId="0" borderId="0" xfId="46" applyFont="1" applyAlignment="1">
      <alignment vertical="top"/>
    </xf>
    <xf numFmtId="0" fontId="31" fillId="36" borderId="0" xfId="2" applyFont="1" applyFill="1" applyAlignment="1">
      <alignment horizontal="left" vertical="top"/>
    </xf>
    <xf numFmtId="0" fontId="31" fillId="36" borderId="0" xfId="0" applyFont="1" applyFill="1">
      <alignment horizontal="left" vertical="top"/>
    </xf>
    <xf numFmtId="14" fontId="31" fillId="36" borderId="0" xfId="0" applyNumberFormat="1" applyFont="1" applyFill="1">
      <alignment horizontal="left" vertical="top"/>
    </xf>
    <xf numFmtId="0" fontId="6" fillId="0" borderId="0" xfId="2" applyFont="1" applyAlignment="1">
      <alignment horizontal="left" wrapText="1"/>
    </xf>
    <xf numFmtId="0" fontId="6" fillId="0" borderId="0" xfId="2" applyFont="1" applyAlignment="1">
      <alignment wrapText="1"/>
    </xf>
    <xf numFmtId="10" fontId="6" fillId="0" borderId="0" xfId="45" applyNumberFormat="1" applyFont="1" applyAlignment="1">
      <alignment horizontal="left" vertical="top"/>
    </xf>
    <xf numFmtId="10" fontId="6" fillId="0" borderId="0" xfId="45" applyNumberFormat="1" applyFont="1" applyFill="1" applyBorder="1" applyAlignment="1" applyProtection="1">
      <alignment horizontal="left" vertical="top"/>
      <protection locked="0"/>
    </xf>
    <xf numFmtId="10" fontId="6" fillId="0" borderId="0" xfId="45" applyNumberFormat="1" applyFont="1" applyFill="1" applyBorder="1" applyAlignment="1">
      <alignment horizontal="left" vertical="top"/>
    </xf>
    <xf numFmtId="0" fontId="6" fillId="37" borderId="0" xfId="0" applyFont="1" applyFill="1">
      <alignment horizontal="left" vertical="top"/>
    </xf>
    <xf numFmtId="0" fontId="6" fillId="37" borderId="2" xfId="0" applyFont="1" applyFill="1" applyBorder="1">
      <alignment horizontal="left" vertical="top"/>
    </xf>
    <xf numFmtId="3" fontId="6" fillId="37" borderId="0" xfId="0" applyNumberFormat="1" applyFont="1" applyFill="1" applyAlignment="1">
      <alignment horizontal="left" vertical="top" wrapText="1"/>
    </xf>
    <xf numFmtId="165" fontId="6" fillId="37" borderId="0" xfId="0" applyNumberFormat="1" applyFont="1" applyFill="1" applyProtection="1">
      <alignment horizontal="left" vertical="top"/>
      <protection locked="0"/>
    </xf>
    <xf numFmtId="0" fontId="6" fillId="37" borderId="0" xfId="2" applyFont="1" applyFill="1" applyAlignment="1">
      <alignment horizontal="left" vertical="top"/>
    </xf>
    <xf numFmtId="3" fontId="6" fillId="37" borderId="0" xfId="0" applyNumberFormat="1" applyFont="1" applyFill="1" applyProtection="1">
      <alignment horizontal="left" vertical="top"/>
      <protection locked="0"/>
    </xf>
    <xf numFmtId="3" fontId="6" fillId="37" borderId="0" xfId="0" applyNumberFormat="1" applyFont="1" applyFill="1">
      <alignment horizontal="left" vertical="top"/>
    </xf>
    <xf numFmtId="166" fontId="6" fillId="37" borderId="0" xfId="0" applyNumberFormat="1" applyFont="1" applyFill="1" applyProtection="1">
      <alignment horizontal="left" vertical="top"/>
      <protection locked="0"/>
    </xf>
    <xf numFmtId="166" fontId="6" fillId="37" borderId="0" xfId="0" applyNumberFormat="1" applyFont="1" applyFill="1">
      <alignment horizontal="left" vertical="top"/>
    </xf>
    <xf numFmtId="4" fontId="6" fillId="37" borderId="0" xfId="0" applyNumberFormat="1" applyFont="1" applyFill="1" applyProtection="1">
      <alignment horizontal="left" vertical="top"/>
      <protection locked="0"/>
    </xf>
    <xf numFmtId="0" fontId="6" fillId="37" borderId="0" xfId="0" applyFont="1" applyFill="1" applyAlignment="1">
      <alignment horizontal="left" vertical="top" wrapText="1"/>
    </xf>
    <xf numFmtId="0" fontId="6" fillId="37" borderId="2" xfId="0" applyFont="1" applyFill="1" applyBorder="1" applyAlignment="1">
      <alignment horizontal="left" vertical="top" wrapText="1"/>
    </xf>
    <xf numFmtId="4" fontId="6" fillId="37" borderId="0" xfId="0" applyNumberFormat="1" applyFont="1" applyFill="1" applyAlignment="1">
      <alignment horizontal="left" vertical="top" wrapText="1"/>
    </xf>
    <xf numFmtId="3" fontId="6" fillId="37" borderId="2" xfId="0" applyNumberFormat="1" applyFont="1" applyFill="1" applyBorder="1">
      <alignment horizontal="left" vertical="top"/>
    </xf>
    <xf numFmtId="166" fontId="6" fillId="37" borderId="0" xfId="3" applyNumberFormat="1" applyFont="1" applyFill="1" applyAlignment="1">
      <alignment horizontal="left" vertical="top"/>
    </xf>
    <xf numFmtId="166" fontId="6" fillId="37" borderId="0" xfId="0" applyNumberFormat="1" applyFont="1" applyFill="1" applyAlignment="1">
      <alignment horizontal="left" vertical="top" wrapText="1"/>
    </xf>
    <xf numFmtId="0" fontId="6" fillId="37" borderId="2" xfId="3" applyFont="1" applyFill="1" applyBorder="1" applyAlignment="1">
      <alignment horizontal="left" vertical="top"/>
    </xf>
    <xf numFmtId="0" fontId="26" fillId="37" borderId="0" xfId="0" applyFont="1" applyFill="1" applyAlignment="1"/>
    <xf numFmtId="3" fontId="6" fillId="37" borderId="2" xfId="3" applyNumberFormat="1" applyFont="1" applyFill="1" applyBorder="1" applyAlignment="1">
      <alignment horizontal="left" vertical="top"/>
    </xf>
    <xf numFmtId="10" fontId="36" fillId="0" borderId="0" xfId="45" applyNumberFormat="1" applyFont="1" applyFill="1" applyBorder="1" applyAlignment="1">
      <alignment horizontal="left" vertical="top"/>
    </xf>
    <xf numFmtId="10" fontId="6" fillId="0" borderId="2" xfId="0" applyNumberFormat="1" applyFont="1" applyBorder="1" applyProtection="1">
      <alignment horizontal="left" vertical="top"/>
      <protection locked="0"/>
    </xf>
    <xf numFmtId="0" fontId="6" fillId="38" borderId="0" xfId="46" applyFont="1" applyFill="1" applyAlignment="1">
      <alignment horizontal="left" vertical="top" wrapText="1"/>
    </xf>
    <xf numFmtId="0" fontId="6" fillId="25" borderId="0" xfId="46" applyFont="1" applyFill="1" applyAlignment="1">
      <alignment horizontal="left" vertical="top" wrapText="1"/>
    </xf>
    <xf numFmtId="170" fontId="6" fillId="39" borderId="0" xfId="46" applyNumberFormat="1" applyFont="1" applyFill="1">
      <alignment horizontal="left" vertical="top"/>
    </xf>
    <xf numFmtId="0" fontId="26" fillId="29" borderId="0" xfId="46" applyFont="1" applyFill="1">
      <alignment horizontal="left" vertical="top"/>
    </xf>
    <xf numFmtId="170" fontId="40" fillId="0" borderId="0" xfId="46" applyNumberFormat="1" applyFont="1">
      <alignment horizontal="left" vertical="top"/>
    </xf>
    <xf numFmtId="170" fontId="41" fillId="0" borderId="0" xfId="46" applyNumberFormat="1" applyFont="1">
      <alignment horizontal="left" vertical="top"/>
    </xf>
    <xf numFmtId="166" fontId="6" fillId="0" borderId="0" xfId="46" applyNumberFormat="1" applyFont="1">
      <alignment horizontal="left" vertical="top"/>
    </xf>
    <xf numFmtId="170" fontId="6" fillId="0" borderId="0" xfId="48" applyNumberFormat="1" applyFont="1" applyFill="1" applyAlignment="1">
      <alignment horizontal="left" vertical="top"/>
    </xf>
    <xf numFmtId="166" fontId="6" fillId="37" borderId="0" xfId="46" applyNumberFormat="1" applyFont="1" applyFill="1">
      <alignment horizontal="left" vertical="top"/>
    </xf>
    <xf numFmtId="171" fontId="6" fillId="37" borderId="0" xfId="46" applyNumberFormat="1" applyFont="1" applyFill="1">
      <alignment horizontal="left" vertical="top"/>
    </xf>
    <xf numFmtId="172" fontId="6" fillId="0" borderId="0" xfId="46" applyNumberFormat="1" applyFont="1">
      <alignment horizontal="left" vertical="top"/>
    </xf>
    <xf numFmtId="173" fontId="6" fillId="40" borderId="0" xfId="46" applyNumberFormat="1" applyFont="1" applyFill="1" applyAlignment="1">
      <alignment vertical="top"/>
    </xf>
    <xf numFmtId="173" fontId="6" fillId="37" borderId="0" xfId="46" applyNumberFormat="1" applyFont="1" applyFill="1">
      <alignment horizontal="left" vertical="top"/>
    </xf>
    <xf numFmtId="173" fontId="6" fillId="37" borderId="0" xfId="46" applyNumberFormat="1" applyFont="1" applyFill="1" applyAlignment="1">
      <alignment vertical="top"/>
    </xf>
    <xf numFmtId="0" fontId="6" fillId="40" borderId="0" xfId="46" applyFont="1" applyFill="1" applyAlignment="1">
      <alignment vertical="top" wrapText="1"/>
    </xf>
    <xf numFmtId="0" fontId="30" fillId="34" borderId="0" xfId="46" applyFont="1" applyFill="1" applyAlignment="1">
      <alignment horizontal="left" vertical="top" wrapText="1"/>
    </xf>
    <xf numFmtId="0" fontId="42" fillId="0" borderId="0" xfId="0" applyFont="1">
      <alignment horizontal="left" vertical="top"/>
    </xf>
    <xf numFmtId="166" fontId="6" fillId="0" borderId="0" xfId="45" applyNumberFormat="1" applyFont="1" applyFill="1" applyAlignment="1" applyProtection="1">
      <alignment horizontal="left" vertical="top"/>
      <protection locked="0"/>
    </xf>
    <xf numFmtId="3" fontId="6" fillId="0" borderId="0" xfId="0" applyNumberFormat="1" applyFont="1" applyAlignment="1">
      <alignment horizontal="right" vertical="center"/>
    </xf>
    <xf numFmtId="166" fontId="6" fillId="0" borderId="0" xfId="45" applyNumberFormat="1" applyFont="1" applyFill="1" applyBorder="1" applyAlignment="1">
      <alignment horizontal="right" vertical="center"/>
    </xf>
    <xf numFmtId="0" fontId="6" fillId="0" borderId="0" xfId="0" applyFont="1" applyAlignment="1">
      <alignment horizontal="right" vertical="center"/>
    </xf>
    <xf numFmtId="166" fontId="6" fillId="0" borderId="0" xfId="0" applyNumberFormat="1" applyFont="1" applyProtection="1">
      <alignment horizontal="left" vertical="top"/>
      <protection locked="0"/>
    </xf>
    <xf numFmtId="0" fontId="6" fillId="0" borderId="0" xfId="0" applyFont="1" applyAlignment="1"/>
    <xf numFmtId="0" fontId="6" fillId="0" borderId="0" xfId="0" applyFont="1" applyAlignment="1">
      <alignment horizontal="left" vertical="top" wrapText="1"/>
    </xf>
    <xf numFmtId="0" fontId="43" fillId="0" borderId="0" xfId="0" applyFont="1">
      <alignment horizontal="left" vertical="top"/>
    </xf>
    <xf numFmtId="0" fontId="8" fillId="0" borderId="0" xfId="46" applyFont="1" applyAlignment="1">
      <alignment horizontal="left" vertical="top" wrapText="1"/>
    </xf>
    <xf numFmtId="0" fontId="28" fillId="0" borderId="0" xfId="46" applyFont="1">
      <alignment horizontal="left" vertical="top"/>
    </xf>
    <xf numFmtId="0" fontId="6" fillId="37" borderId="0" xfId="46" applyFont="1" applyFill="1" applyAlignment="1">
      <alignment vertical="top" wrapText="1"/>
    </xf>
    <xf numFmtId="0" fontId="6" fillId="0" borderId="0" xfId="0" applyFont="1" applyAlignment="1">
      <alignment horizontal="left" vertical="top" wrapText="1"/>
    </xf>
    <xf numFmtId="0" fontId="6" fillId="0" borderId="0" xfId="0" applyNumberFormat="1" applyFont="1">
      <alignment horizontal="left" vertical="top"/>
    </xf>
    <xf numFmtId="166" fontId="6" fillId="41" borderId="0" xfId="45" applyNumberFormat="1" applyFont="1" applyFill="1" applyAlignment="1">
      <alignment horizontal="left" vertical="top"/>
    </xf>
    <xf numFmtId="0" fontId="6" fillId="0" borderId="0" xfId="2" applyFont="1" applyAlignment="1">
      <alignment horizontal="left"/>
    </xf>
  </cellXfs>
  <cellStyles count="49">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8"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Hyperlink" xfId="1" builtinId="8"/>
    <cellStyle name="Input 2" xfId="37" xr:uid="{00000000-0005-0000-0000-000023000000}"/>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_euro parl elect" xfId="3" xr:uid="{00000000-0005-0000-0000-00002A000000}"/>
    <cellStyle name="Note 2" xfId="40" xr:uid="{00000000-0005-0000-0000-00002B000000}"/>
    <cellStyle name="Output 2" xfId="41" xr:uid="{00000000-0005-0000-0000-00002C000000}"/>
    <cellStyle name="Percent" xfId="45" builtinId="5"/>
    <cellStyle name="Title 2" xfId="42" xr:uid="{00000000-0005-0000-0000-00002E000000}"/>
    <cellStyle name="Total 2" xfId="43" xr:uid="{00000000-0005-0000-0000-00002F000000}"/>
    <cellStyle name="Warning Text 2" xfId="44" xr:uid="{00000000-0005-0000-0000-000030000000}"/>
  </cellStyles>
  <dxfs count="35">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sqref="A1:XFD1048576"/>
    </sheetView>
  </sheetViews>
  <sheetFormatPr defaultColWidth="9.08984375" defaultRowHeight="10.5"/>
  <cols>
    <col min="1" max="1" width="11.90625" style="101" customWidth="1"/>
    <col min="2" max="3" width="16.08984375" style="101" customWidth="1"/>
    <col min="4" max="4" width="17.36328125" style="101" customWidth="1"/>
    <col min="5" max="11" width="16.08984375" style="101" customWidth="1"/>
    <col min="12" max="16" width="13.54296875" style="101" customWidth="1"/>
    <col min="17" max="17" width="27.36328125" style="101" customWidth="1"/>
    <col min="18" max="16384" width="9.08984375" style="101"/>
  </cols>
  <sheetData>
    <row r="1" spans="1:17" ht="26">
      <c r="A1" s="212" t="s">
        <v>296</v>
      </c>
      <c r="B1" s="212"/>
      <c r="C1" s="212"/>
      <c r="D1" s="212"/>
      <c r="E1" s="156"/>
      <c r="F1" s="156"/>
      <c r="G1" s="156"/>
      <c r="H1" s="156"/>
      <c r="I1" s="156"/>
      <c r="J1" s="156"/>
      <c r="K1" s="156"/>
      <c r="L1" s="197" t="s">
        <v>1003</v>
      </c>
      <c r="M1" s="198">
        <v>42253</v>
      </c>
      <c r="N1" s="199"/>
      <c r="O1" s="199"/>
      <c r="P1" s="199"/>
      <c r="Q1" s="199"/>
    </row>
    <row r="2" spans="1:17" ht="69" customHeight="1">
      <c r="A2" s="211"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Netherlands.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Netherlands,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Netherlands and during which periods, and provides additional information and information for editors and country authors.  If you have any questions, please email the PDY editors.  Contact information can be found at http://www.politicaldatayearbook.com/AboutUs.aspx</v>
      </c>
      <c r="B2" s="211"/>
      <c r="C2" s="211"/>
      <c r="D2" s="211"/>
      <c r="E2" s="211"/>
      <c r="F2" s="211"/>
      <c r="G2" s="211"/>
      <c r="H2" s="211"/>
      <c r="I2" s="211"/>
      <c r="J2" s="211"/>
      <c r="K2" s="211"/>
      <c r="L2" s="200" t="s">
        <v>1004</v>
      </c>
      <c r="M2" s="213" t="s">
        <v>1005</v>
      </c>
      <c r="N2" s="213"/>
      <c r="O2" s="213"/>
      <c r="P2" s="213"/>
      <c r="Q2" s="213"/>
    </row>
    <row r="3" spans="1:17">
      <c r="A3" s="118" t="s">
        <v>6</v>
      </c>
      <c r="B3" s="119" t="s">
        <v>1</v>
      </c>
      <c r="C3" s="120" t="s">
        <v>86</v>
      </c>
      <c r="D3" s="120" t="s">
        <v>295</v>
      </c>
      <c r="E3" s="120" t="s">
        <v>87</v>
      </c>
      <c r="F3" s="121" t="s">
        <v>141</v>
      </c>
      <c r="G3" s="121" t="s">
        <v>88</v>
      </c>
      <c r="H3" s="120" t="s">
        <v>89</v>
      </c>
      <c r="I3" s="120" t="s">
        <v>90</v>
      </c>
      <c r="J3" s="120" t="s">
        <v>91</v>
      </c>
      <c r="K3" s="120" t="s">
        <v>92</v>
      </c>
      <c r="L3" s="122" t="s">
        <v>2</v>
      </c>
      <c r="M3" s="123" t="s">
        <v>0</v>
      </c>
      <c r="N3" s="123" t="s">
        <v>85</v>
      </c>
      <c r="O3" s="122" t="s">
        <v>142</v>
      </c>
      <c r="P3" s="122" t="s">
        <v>1006</v>
      </c>
      <c r="Q3" s="201" t="s">
        <v>143</v>
      </c>
    </row>
    <row r="4" spans="1:17" ht="94.5">
      <c r="A4" s="124" t="s">
        <v>144</v>
      </c>
      <c r="B4" s="124" t="s">
        <v>145</v>
      </c>
      <c r="C4" s="124" t="s">
        <v>146</v>
      </c>
      <c r="D4" s="124" t="s">
        <v>147</v>
      </c>
      <c r="E4" s="124" t="s">
        <v>148</v>
      </c>
      <c r="F4" s="125" t="s">
        <v>149</v>
      </c>
      <c r="G4" s="125" t="s">
        <v>150</v>
      </c>
      <c r="H4" s="124" t="s">
        <v>151</v>
      </c>
      <c r="I4" s="124" t="s">
        <v>152</v>
      </c>
      <c r="J4" s="124" t="s">
        <v>153</v>
      </c>
      <c r="K4" s="124" t="s">
        <v>154</v>
      </c>
      <c r="L4" s="124" t="s">
        <v>155</v>
      </c>
      <c r="M4" s="124" t="s">
        <v>156</v>
      </c>
      <c r="N4" s="124" t="s">
        <v>157</v>
      </c>
      <c r="O4" s="124" t="s">
        <v>158</v>
      </c>
      <c r="P4" s="124" t="s">
        <v>1007</v>
      </c>
      <c r="Q4" s="124" t="s">
        <v>159</v>
      </c>
    </row>
    <row r="5" spans="1:17" ht="42">
      <c r="A5" s="124" t="str">
        <f>"Status for "&amp;A1</f>
        <v>Status for Netherlands</v>
      </c>
      <c r="B5" s="124" t="s">
        <v>160</v>
      </c>
      <c r="C5" s="124"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1991-2008</v>
      </c>
      <c r="D5" s="124"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1991-2023</v>
      </c>
      <c r="E5" s="124"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1994-2023</v>
      </c>
      <c r="F5" s="125" t="str">
        <f>IF(MAX(parlseats_lh!$A$1:$ZZ$1)&lt;1,"Tab is grey to indicate that this information is not collected for "&amp;$A$1,IF(MAX(parlseats_lh!$A$1:$ZZ$1)=MIN(parlseats_lh!$A$1:$ZZ$1),"Dataset includes only "&amp;YEAR(MAX(parlseats_lh!$A$1:$ZZ$1)),"Dataset includes years "&amp;YEAR(MIN(parlseats_lh!$A$1:$ZZ$1))&amp;"-"&amp;YEAR(MAX(parlseats_lh!$A$1:$ZZ$1))))</f>
        <v>Dataset includes years 1994-2003</v>
      </c>
      <c r="G5" s="125" t="str">
        <f>IF(MAX(parlvotes_uh!$A$2:$ZZ$2)&lt;1,"Tab is grey to indicate that this information is not collected for "&amp;$A$1,IF(MAX(parlvotes_uh!$A$2:$ZZ$2)=MIN(parlvotes_uh!$A$2:$ZZ$2),"Dataset includes only "&amp;YEAR(MAX(parlvotes_uh!$A$2:$ZZ$2)),"Dataset includes years "&amp;YEAR(MIN(parlvotes_uh!$A$2:$ZZ$2))&amp;"-"&amp;YEAR(MAX(parlvotes_uh!$A$2:$ZZ$2))))</f>
        <v>Dataset includes years 1991-2023</v>
      </c>
      <c r="H5" s="124" t="str">
        <f>IF(MAX(parlseats_uh!$A$1:$ZZ$1)&lt;1,"Tab is grey to indicate that this information is not collected for "&amp;$A$1,IF(MAX(parlseats_uh!$A$1:$ZZ$1)=MIN(parlseats_uh!$A$1:$ZZ$1),"Dataset includes only "&amp;YEAR(MAX(parlseats_uh!$A$1:$ZZ$1)),"Dataset includes years "&amp;YEAR(MIN(parlseats_uh!$A$1:$ZZ$1))&amp;"-"&amp;YEAR(MAX(parlseats_uh!$A$1:$ZZ$1))))</f>
        <v>Dataset includes years 1991-2003</v>
      </c>
      <c r="I5" s="124"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1994-2019</v>
      </c>
      <c r="J5" s="124"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Netherlands</v>
      </c>
      <c r="K5" s="124" t="str">
        <f>IF(MAX(refvotes!$A$2:$ZZ$2)&lt;1,"Tab is grey to indicate that this information is not collected for "&amp;$A$1,IF(MAX(refvotes!$A$2:$ZZ$2)=MIN(refvotes!$A$2:$ZZ$2),"Dataset includes only "&amp;YEAR(MAX(refvotes!$A$2:$ZZ$2)),"Dataset includes years "&amp;YEAR(MIN(refvotes!$A$2:$ZZ$2))&amp;"-"&amp;YEAR(MAX(refvotes!$A$2:$ZZ$2))))</f>
        <v>Dataset includes years 2005-2018</v>
      </c>
      <c r="L5" s="124" t="s">
        <v>160</v>
      </c>
      <c r="M5" s="124" t="s">
        <v>160</v>
      </c>
      <c r="N5" s="124" t="s">
        <v>160</v>
      </c>
      <c r="O5" s="124" t="s">
        <v>160</v>
      </c>
      <c r="P5" s="124" t="s">
        <v>160</v>
      </c>
      <c r="Q5" s="124" t="s">
        <v>161</v>
      </c>
    </row>
    <row r="6" spans="1:17" ht="21">
      <c r="A6" s="124" t="str">
        <f>"Special notes for "&amp;A1</f>
        <v>Special notes for Netherlands</v>
      </c>
      <c r="B6" s="124"/>
      <c r="C6" s="124"/>
      <c r="D6" s="124"/>
      <c r="E6" s="124"/>
      <c r="F6" s="124"/>
      <c r="G6" s="124"/>
      <c r="H6" s="124"/>
      <c r="I6" s="124"/>
      <c r="J6" s="124"/>
      <c r="K6" s="124"/>
      <c r="L6" s="124"/>
      <c r="M6" s="124"/>
      <c r="N6" s="124"/>
      <c r="Q6" s="124"/>
    </row>
    <row r="7" spans="1:17" ht="294">
      <c r="A7" s="126" t="s">
        <v>162</v>
      </c>
      <c r="B7" s="126" t="s">
        <v>163</v>
      </c>
      <c r="C7" s="126"/>
      <c r="D7" s="126" t="s">
        <v>110</v>
      </c>
      <c r="E7" s="126"/>
      <c r="F7" s="126" t="s">
        <v>164</v>
      </c>
      <c r="G7" s="126"/>
      <c r="H7" s="126" t="s">
        <v>164</v>
      </c>
      <c r="I7" s="126"/>
      <c r="J7" s="126"/>
      <c r="K7" s="126" t="s">
        <v>165</v>
      </c>
      <c r="L7" s="126" t="s">
        <v>84</v>
      </c>
      <c r="M7" s="126" t="s">
        <v>166</v>
      </c>
      <c r="N7" s="126" t="s">
        <v>167</v>
      </c>
      <c r="O7" s="126" t="s">
        <v>166</v>
      </c>
      <c r="P7" s="126"/>
      <c r="Q7" s="126" t="s">
        <v>168</v>
      </c>
    </row>
    <row r="8" spans="1:17">
      <c r="A8" s="124"/>
      <c r="B8" s="124"/>
      <c r="C8" s="124"/>
      <c r="D8" s="124"/>
      <c r="E8" s="124"/>
      <c r="F8" s="124"/>
      <c r="G8" s="124"/>
      <c r="H8" s="124"/>
      <c r="I8" s="124"/>
      <c r="J8" s="124"/>
      <c r="K8" s="124"/>
      <c r="L8" s="124"/>
      <c r="M8" s="124"/>
      <c r="N8" s="124"/>
    </row>
    <row r="13" spans="1:17">
      <c r="A13" s="127"/>
    </row>
  </sheetData>
  <mergeCells count="3">
    <mergeCell ref="A2:K2"/>
    <mergeCell ref="A1:D1"/>
    <mergeCell ref="M2:Q2"/>
  </mergeCells>
  <conditionalFormatting sqref="C4:C5">
    <cfRule type="expression" dxfId="34" priority="1">
      <formula>"(MAX(cabinetpos!$A$3:$YL$3)&lt;1"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DCDCDC"/>
  </sheetPr>
  <dimension ref="A1:BY100"/>
  <sheetViews>
    <sheetView zoomScaleNormal="100" workbookViewId="0">
      <pane xSplit="2" ySplit="10" topLeftCell="D11" activePane="bottomRight" state="frozen"/>
      <selection activeCell="I6" sqref="I6"/>
      <selection pane="topRight" activeCell="I6" sqref="I6"/>
      <selection pane="bottomLeft" activeCell="I6" sqref="I6"/>
      <selection pane="bottomRight"/>
    </sheetView>
  </sheetViews>
  <sheetFormatPr defaultColWidth="9.08984375" defaultRowHeight="13.5" customHeight="1"/>
  <cols>
    <col min="1" max="1" width="9.08984375" style="165"/>
    <col min="2" max="2" width="11" style="165" customWidth="1"/>
    <col min="3" max="3" width="16.90625" style="165" customWidth="1"/>
    <col min="4" max="4" width="10.36328125" style="165" customWidth="1"/>
    <col min="5" max="5" width="8.90625" style="165" customWidth="1"/>
    <col min="6" max="16384" width="9.08984375" style="165"/>
  </cols>
  <sheetData>
    <row r="1" spans="1:77" ht="46.5" customHeight="1">
      <c r="A1" s="165" t="s">
        <v>36</v>
      </c>
      <c r="C1" s="166"/>
      <c r="D1" s="167" t="s">
        <v>37</v>
      </c>
      <c r="F1" s="167" t="s">
        <v>40</v>
      </c>
      <c r="H1" s="166"/>
      <c r="I1" s="167" t="s">
        <v>37</v>
      </c>
      <c r="K1" s="167" t="s">
        <v>40</v>
      </c>
      <c r="M1" s="166"/>
      <c r="N1" s="167" t="s">
        <v>37</v>
      </c>
      <c r="P1" s="167" t="s">
        <v>40</v>
      </c>
      <c r="R1" s="166"/>
      <c r="S1" s="167" t="s">
        <v>37</v>
      </c>
      <c r="U1" s="167" t="s">
        <v>40</v>
      </c>
      <c r="W1" s="166"/>
      <c r="X1" s="167" t="s">
        <v>37</v>
      </c>
      <c r="Z1" s="167" t="s">
        <v>40</v>
      </c>
      <c r="AB1" s="166"/>
      <c r="AC1" s="167" t="s">
        <v>37</v>
      </c>
      <c r="AE1" s="167" t="s">
        <v>40</v>
      </c>
      <c r="AG1" s="166"/>
      <c r="AH1" s="167" t="s">
        <v>37</v>
      </c>
      <c r="AJ1" s="167" t="s">
        <v>40</v>
      </c>
      <c r="AL1" s="166"/>
      <c r="AM1" s="167" t="s">
        <v>37</v>
      </c>
      <c r="AO1" s="167" t="s">
        <v>40</v>
      </c>
      <c r="AQ1" s="166"/>
      <c r="AR1" s="167" t="s">
        <v>37</v>
      </c>
      <c r="AT1" s="167" t="s">
        <v>40</v>
      </c>
      <c r="AV1" s="166"/>
      <c r="AW1" s="167" t="s">
        <v>37</v>
      </c>
      <c r="AY1" s="167" t="s">
        <v>40</v>
      </c>
      <c r="BA1" s="166"/>
      <c r="BB1" s="167" t="s">
        <v>37</v>
      </c>
      <c r="BD1" s="167" t="s">
        <v>40</v>
      </c>
      <c r="BF1" s="166"/>
      <c r="BG1" s="167" t="s">
        <v>37</v>
      </c>
      <c r="BI1" s="167" t="s">
        <v>40</v>
      </c>
      <c r="BK1" s="166"/>
      <c r="BL1" s="167" t="s">
        <v>37</v>
      </c>
      <c r="BN1" s="167" t="s">
        <v>40</v>
      </c>
      <c r="BP1" s="166"/>
      <c r="BQ1" s="167" t="s">
        <v>37</v>
      </c>
      <c r="BS1" s="167" t="s">
        <v>40</v>
      </c>
      <c r="BU1" s="166"/>
      <c r="BV1" s="167" t="s">
        <v>37</v>
      </c>
      <c r="BX1" s="167" t="s">
        <v>40</v>
      </c>
    </row>
    <row r="2" spans="1:77" ht="13.5" customHeight="1">
      <c r="A2" s="165" t="s">
        <v>19</v>
      </c>
      <c r="C2" s="166"/>
      <c r="D2" s="168"/>
      <c r="F2" s="168"/>
      <c r="H2" s="166"/>
      <c r="I2" s="168"/>
      <c r="K2" s="168"/>
      <c r="M2" s="166"/>
      <c r="N2" s="168"/>
      <c r="P2" s="168"/>
      <c r="R2" s="166"/>
      <c r="S2" s="168"/>
      <c r="U2" s="168"/>
      <c r="W2" s="166"/>
      <c r="X2" s="168"/>
      <c r="Z2" s="168"/>
      <c r="AB2" s="166"/>
      <c r="AC2" s="168"/>
      <c r="AE2" s="168"/>
      <c r="AG2" s="166"/>
      <c r="AH2" s="168"/>
      <c r="AJ2" s="168"/>
      <c r="AL2" s="166"/>
      <c r="AM2" s="168"/>
      <c r="AO2" s="168"/>
      <c r="AQ2" s="166"/>
      <c r="AR2" s="168"/>
      <c r="AT2" s="168"/>
      <c r="AV2" s="166"/>
      <c r="AW2" s="168"/>
      <c r="AY2" s="168"/>
      <c r="BA2" s="166"/>
      <c r="BB2" s="168"/>
      <c r="BD2" s="168"/>
      <c r="BF2" s="166"/>
      <c r="BG2" s="168"/>
      <c r="BI2" s="168"/>
      <c r="BK2" s="166"/>
      <c r="BL2" s="168"/>
      <c r="BN2" s="168"/>
      <c r="BP2" s="166"/>
      <c r="BQ2" s="168"/>
      <c r="BS2" s="168"/>
      <c r="BU2" s="166"/>
      <c r="BV2" s="168"/>
      <c r="BX2" s="168"/>
    </row>
    <row r="3" spans="1:77" ht="13.5" customHeight="1">
      <c r="A3" s="165" t="s">
        <v>129</v>
      </c>
      <c r="C3" s="166"/>
      <c r="D3" s="168"/>
      <c r="F3" s="168"/>
      <c r="H3" s="166"/>
      <c r="I3" s="168"/>
      <c r="K3" s="168"/>
      <c r="M3" s="166"/>
      <c r="N3" s="168"/>
      <c r="P3" s="168"/>
      <c r="R3" s="166"/>
      <c r="S3" s="168"/>
      <c r="U3" s="168"/>
      <c r="W3" s="166"/>
      <c r="X3" s="168"/>
      <c r="Z3" s="168"/>
      <c r="AB3" s="166"/>
      <c r="AC3" s="168"/>
      <c r="AE3" s="168"/>
      <c r="AG3" s="166"/>
      <c r="AH3" s="168"/>
      <c r="AJ3" s="168"/>
      <c r="AL3" s="166"/>
      <c r="AM3" s="168"/>
      <c r="AO3" s="168"/>
      <c r="AQ3" s="166"/>
      <c r="AR3" s="168"/>
      <c r="AT3" s="168"/>
      <c r="AV3" s="166"/>
      <c r="AW3" s="168"/>
      <c r="AY3" s="168"/>
      <c r="BA3" s="166"/>
      <c r="BB3" s="168"/>
      <c r="BD3" s="168"/>
      <c r="BF3" s="166"/>
      <c r="BG3" s="168"/>
      <c r="BI3" s="168"/>
      <c r="BK3" s="166"/>
      <c r="BL3" s="168"/>
      <c r="BN3" s="168"/>
      <c r="BP3" s="166"/>
      <c r="BQ3" s="168"/>
      <c r="BS3" s="168"/>
      <c r="BU3" s="166"/>
      <c r="BV3" s="168"/>
      <c r="BX3" s="168"/>
    </row>
    <row r="4" spans="1:77" ht="13.5" customHeight="1">
      <c r="A4" s="169" t="s">
        <v>22</v>
      </c>
      <c r="C4" s="166"/>
      <c r="D4" s="170"/>
      <c r="E4" s="171"/>
      <c r="F4" s="170"/>
      <c r="H4" s="166"/>
      <c r="J4" s="171"/>
      <c r="K4" s="170"/>
      <c r="M4" s="166"/>
      <c r="N4" s="170"/>
      <c r="O4" s="171"/>
      <c r="P4" s="170"/>
      <c r="R4" s="166"/>
      <c r="S4" s="170"/>
      <c r="T4" s="171"/>
      <c r="U4" s="170"/>
      <c r="W4" s="166"/>
      <c r="X4" s="171"/>
      <c r="Y4" s="171"/>
      <c r="Z4" s="170"/>
      <c r="AB4" s="166"/>
      <c r="AC4" s="170"/>
      <c r="AD4" s="171"/>
      <c r="AE4" s="170"/>
      <c r="AG4" s="166"/>
      <c r="AH4" s="170"/>
      <c r="AI4" s="171"/>
      <c r="AJ4" s="170"/>
      <c r="AL4" s="166"/>
      <c r="AM4" s="170"/>
      <c r="AN4" s="171"/>
      <c r="AO4" s="170"/>
      <c r="AQ4" s="166"/>
      <c r="AR4" s="170"/>
      <c r="AS4" s="171"/>
      <c r="AT4" s="170"/>
      <c r="AV4" s="166"/>
      <c r="AW4" s="170"/>
      <c r="AX4" s="171"/>
      <c r="AY4" s="170"/>
      <c r="BA4" s="166"/>
      <c r="BB4" s="170"/>
      <c r="BC4" s="171"/>
      <c r="BD4" s="170"/>
      <c r="BF4" s="166"/>
      <c r="BG4" s="170"/>
      <c r="BH4" s="171"/>
      <c r="BI4" s="170"/>
      <c r="BK4" s="166"/>
      <c r="BL4" s="170"/>
      <c r="BM4" s="171"/>
      <c r="BN4" s="170"/>
      <c r="BP4" s="166"/>
      <c r="BQ4" s="170"/>
      <c r="BR4" s="171"/>
      <c r="BS4" s="170"/>
      <c r="BU4" s="166"/>
      <c r="BV4" s="170"/>
      <c r="BW4" s="171"/>
      <c r="BX4" s="170"/>
    </row>
    <row r="5" spans="1:77" ht="13.5" customHeight="1">
      <c r="A5" s="169" t="s">
        <v>23</v>
      </c>
      <c r="C5" s="166"/>
      <c r="D5" s="170"/>
      <c r="E5" s="171"/>
      <c r="F5" s="170"/>
      <c r="H5" s="166"/>
      <c r="J5" s="171"/>
      <c r="K5" s="170"/>
      <c r="M5" s="166"/>
      <c r="N5" s="170"/>
      <c r="O5" s="171"/>
      <c r="P5" s="170"/>
      <c r="R5" s="166"/>
      <c r="S5" s="170"/>
      <c r="T5" s="171"/>
      <c r="U5" s="170"/>
      <c r="W5" s="166"/>
      <c r="X5" s="171"/>
      <c r="Y5" s="171"/>
      <c r="Z5" s="170"/>
      <c r="AB5" s="166"/>
      <c r="AC5" s="170"/>
      <c r="AD5" s="171"/>
      <c r="AE5" s="170"/>
      <c r="AG5" s="166"/>
      <c r="AH5" s="170"/>
      <c r="AI5" s="171"/>
      <c r="AJ5" s="170"/>
      <c r="AL5" s="166"/>
      <c r="AM5" s="170"/>
      <c r="AN5" s="171"/>
      <c r="AO5" s="170"/>
      <c r="AQ5" s="166"/>
      <c r="AR5" s="170"/>
      <c r="AS5" s="171"/>
      <c r="AT5" s="170"/>
      <c r="AV5" s="166"/>
      <c r="AW5" s="170"/>
      <c r="AX5" s="171"/>
      <c r="AY5" s="170"/>
      <c r="BA5" s="166"/>
      <c r="BB5" s="170"/>
      <c r="BC5" s="171"/>
      <c r="BD5" s="170"/>
      <c r="BF5" s="166"/>
      <c r="BG5" s="170"/>
      <c r="BH5" s="171"/>
      <c r="BI5" s="170"/>
      <c r="BK5" s="166"/>
      <c r="BL5" s="170"/>
      <c r="BM5" s="171"/>
      <c r="BN5" s="170"/>
      <c r="BP5" s="166"/>
      <c r="BQ5" s="170"/>
      <c r="BR5" s="171"/>
      <c r="BS5" s="170"/>
      <c r="BU5" s="166"/>
      <c r="BV5" s="170"/>
      <c r="BW5" s="171"/>
      <c r="BX5" s="170"/>
    </row>
    <row r="6" spans="1:77" ht="13.5" customHeight="1">
      <c r="A6" s="169" t="s">
        <v>60</v>
      </c>
      <c r="C6" s="166"/>
      <c r="D6" s="172"/>
      <c r="E6" s="173"/>
      <c r="F6" s="172"/>
      <c r="H6" s="166"/>
      <c r="I6" s="172"/>
      <c r="J6" s="173"/>
      <c r="K6" s="172"/>
      <c r="M6" s="166"/>
      <c r="N6" s="172"/>
      <c r="O6" s="173"/>
      <c r="P6" s="172"/>
      <c r="R6" s="166"/>
      <c r="S6" s="172"/>
      <c r="T6" s="173"/>
      <c r="U6" s="172"/>
      <c r="W6" s="166"/>
      <c r="X6" s="172"/>
      <c r="Y6" s="173"/>
      <c r="Z6" s="172"/>
      <c r="AB6" s="166"/>
      <c r="AC6" s="172"/>
      <c r="AD6" s="173"/>
      <c r="AE6" s="172"/>
      <c r="AG6" s="166"/>
      <c r="AH6" s="172"/>
      <c r="AI6" s="173"/>
      <c r="AJ6" s="172"/>
      <c r="AL6" s="166"/>
      <c r="AM6" s="172"/>
      <c r="AN6" s="173"/>
      <c r="AO6" s="172"/>
      <c r="AQ6" s="166"/>
      <c r="AR6" s="172"/>
      <c r="AS6" s="173"/>
      <c r="AT6" s="172"/>
      <c r="AV6" s="166"/>
      <c r="AW6" s="172"/>
      <c r="AX6" s="173"/>
      <c r="AY6" s="172"/>
      <c r="BA6" s="166"/>
      <c r="BB6" s="172"/>
      <c r="BC6" s="173"/>
      <c r="BD6" s="172"/>
      <c r="BF6" s="166"/>
      <c r="BG6" s="172"/>
      <c r="BH6" s="173"/>
      <c r="BI6" s="172"/>
      <c r="BK6" s="166"/>
      <c r="BL6" s="172"/>
      <c r="BM6" s="173"/>
      <c r="BN6" s="172"/>
      <c r="BP6" s="166"/>
      <c r="BQ6" s="172"/>
      <c r="BR6" s="173"/>
      <c r="BS6" s="172"/>
      <c r="BU6" s="166"/>
      <c r="BV6" s="172"/>
      <c r="BW6" s="173"/>
      <c r="BX6" s="172"/>
    </row>
    <row r="7" spans="1:77" ht="13.5" customHeight="1">
      <c r="A7" s="169" t="s">
        <v>24</v>
      </c>
      <c r="C7" s="166"/>
      <c r="D7" s="170"/>
      <c r="E7" s="171"/>
      <c r="F7" s="170"/>
      <c r="H7" s="166"/>
      <c r="I7" s="170"/>
      <c r="J7" s="171"/>
      <c r="K7" s="170"/>
      <c r="M7" s="166"/>
      <c r="N7" s="170"/>
      <c r="O7" s="171"/>
      <c r="P7" s="170"/>
      <c r="R7" s="166"/>
      <c r="S7" s="170"/>
      <c r="T7" s="171"/>
      <c r="U7" s="170"/>
      <c r="W7" s="166"/>
      <c r="X7" s="171"/>
      <c r="Y7" s="171"/>
      <c r="Z7" s="170"/>
      <c r="AB7" s="166"/>
      <c r="AC7" s="170"/>
      <c r="AD7" s="171"/>
      <c r="AE7" s="170"/>
      <c r="AG7" s="166"/>
      <c r="AH7" s="170"/>
      <c r="AI7" s="171"/>
      <c r="AJ7" s="170"/>
      <c r="AL7" s="166"/>
      <c r="AM7" s="170"/>
      <c r="AN7" s="171"/>
      <c r="AO7" s="170"/>
      <c r="AQ7" s="166"/>
      <c r="AR7" s="170"/>
      <c r="AS7" s="171"/>
      <c r="AT7" s="170"/>
      <c r="AV7" s="166"/>
      <c r="AW7" s="170"/>
      <c r="AX7" s="171"/>
      <c r="AY7" s="170"/>
      <c r="BA7" s="166"/>
      <c r="BB7" s="170"/>
      <c r="BC7" s="171"/>
      <c r="BD7" s="170"/>
      <c r="BF7" s="166"/>
      <c r="BG7" s="170"/>
      <c r="BH7" s="171"/>
      <c r="BI7" s="170"/>
      <c r="BK7" s="166"/>
      <c r="BL7" s="170"/>
      <c r="BM7" s="171"/>
      <c r="BN7" s="170"/>
      <c r="BP7" s="166"/>
      <c r="BQ7" s="170"/>
      <c r="BR7" s="171"/>
      <c r="BS7" s="170"/>
      <c r="BU7" s="166"/>
      <c r="BV7" s="170"/>
      <c r="BW7" s="171"/>
      <c r="BX7" s="170"/>
    </row>
    <row r="8" spans="1:77" ht="13.5" customHeight="1">
      <c r="A8" s="169" t="s">
        <v>61</v>
      </c>
      <c r="C8" s="166"/>
      <c r="D8" s="172"/>
      <c r="E8" s="173"/>
      <c r="F8" s="172"/>
      <c r="H8" s="166"/>
      <c r="I8" s="172"/>
      <c r="J8" s="173"/>
      <c r="K8" s="172"/>
      <c r="M8" s="166"/>
      <c r="N8" s="172"/>
      <c r="O8" s="173"/>
      <c r="P8" s="172"/>
      <c r="R8" s="166"/>
      <c r="S8" s="172"/>
      <c r="T8" s="173"/>
      <c r="U8" s="172"/>
      <c r="W8" s="166"/>
      <c r="X8" s="172"/>
      <c r="Y8" s="173"/>
      <c r="Z8" s="172"/>
      <c r="AB8" s="166"/>
      <c r="AC8" s="172"/>
      <c r="AD8" s="173"/>
      <c r="AE8" s="172"/>
      <c r="AG8" s="166"/>
      <c r="AH8" s="172"/>
      <c r="AI8" s="173"/>
      <c r="AJ8" s="172"/>
      <c r="AL8" s="166"/>
      <c r="AM8" s="172"/>
      <c r="AN8" s="173"/>
      <c r="AO8" s="172"/>
      <c r="AQ8" s="166"/>
      <c r="AR8" s="172"/>
      <c r="AS8" s="173"/>
      <c r="AT8" s="172"/>
      <c r="AV8" s="166"/>
      <c r="AW8" s="172"/>
      <c r="AX8" s="173"/>
      <c r="AY8" s="172"/>
      <c r="BA8" s="166"/>
      <c r="BB8" s="172"/>
      <c r="BC8" s="173"/>
      <c r="BD8" s="172"/>
      <c r="BF8" s="166"/>
      <c r="BG8" s="172"/>
      <c r="BH8" s="173"/>
      <c r="BI8" s="172"/>
      <c r="BK8" s="166"/>
      <c r="BL8" s="172"/>
      <c r="BM8" s="173"/>
      <c r="BN8" s="172"/>
      <c r="BP8" s="166"/>
      <c r="BQ8" s="172"/>
      <c r="BR8" s="173"/>
      <c r="BS8" s="172"/>
      <c r="BU8" s="166"/>
      <c r="BV8" s="172"/>
      <c r="BW8" s="173"/>
      <c r="BX8" s="172"/>
    </row>
    <row r="9" spans="1:77" ht="13.5" customHeight="1">
      <c r="A9" s="165" t="s">
        <v>6</v>
      </c>
      <c r="C9" s="166"/>
      <c r="D9" s="174"/>
      <c r="E9" s="173"/>
      <c r="F9" s="170"/>
      <c r="H9" s="166"/>
      <c r="I9" s="172"/>
      <c r="J9" s="173"/>
      <c r="K9" s="170"/>
      <c r="M9" s="166"/>
      <c r="N9" s="172"/>
      <c r="O9" s="173"/>
      <c r="P9" s="170"/>
      <c r="R9" s="166"/>
      <c r="S9" s="172"/>
      <c r="T9" s="173"/>
      <c r="U9" s="170"/>
      <c r="W9" s="166"/>
      <c r="X9" s="174"/>
      <c r="Y9" s="173"/>
      <c r="Z9" s="170"/>
      <c r="AB9" s="166"/>
      <c r="AC9" s="174"/>
      <c r="AE9" s="170"/>
      <c r="AG9" s="166"/>
      <c r="AH9" s="174"/>
      <c r="AJ9" s="170"/>
      <c r="AL9" s="166"/>
      <c r="AM9" s="174"/>
      <c r="AO9" s="170"/>
      <c r="AQ9" s="166"/>
      <c r="AR9" s="174"/>
      <c r="AT9" s="170"/>
      <c r="AV9" s="166"/>
      <c r="AW9" s="174"/>
      <c r="AY9" s="170"/>
      <c r="BA9" s="166"/>
      <c r="BB9" s="174"/>
      <c r="BD9" s="170"/>
      <c r="BF9" s="166"/>
      <c r="BG9" s="174"/>
      <c r="BI9" s="170"/>
      <c r="BK9" s="166"/>
      <c r="BL9" s="174"/>
      <c r="BN9" s="170"/>
      <c r="BP9" s="166"/>
      <c r="BQ9" s="174"/>
      <c r="BS9" s="170"/>
      <c r="BU9" s="166"/>
      <c r="BV9" s="174"/>
      <c r="BX9" s="170"/>
    </row>
    <row r="10" spans="1:77" ht="31.5" customHeight="1">
      <c r="A10" s="175" t="s">
        <v>134</v>
      </c>
      <c r="B10" s="175" t="s">
        <v>38</v>
      </c>
      <c r="C10" s="176" t="s">
        <v>135</v>
      </c>
      <c r="D10" s="167" t="s">
        <v>111</v>
      </c>
      <c r="E10" s="177" t="s">
        <v>112</v>
      </c>
      <c r="F10" s="167" t="s">
        <v>113</v>
      </c>
      <c r="G10" s="177" t="s">
        <v>114</v>
      </c>
      <c r="H10" s="176" t="s">
        <v>39</v>
      </c>
      <c r="I10" s="167" t="s">
        <v>111</v>
      </c>
      <c r="J10" s="177" t="s">
        <v>112</v>
      </c>
      <c r="K10" s="167" t="s">
        <v>113</v>
      </c>
      <c r="L10" s="177" t="s">
        <v>114</v>
      </c>
      <c r="M10" s="176" t="s">
        <v>39</v>
      </c>
      <c r="N10" s="167" t="s">
        <v>111</v>
      </c>
      <c r="O10" s="177" t="s">
        <v>112</v>
      </c>
      <c r="P10" s="167" t="s">
        <v>113</v>
      </c>
      <c r="Q10" s="177" t="s">
        <v>114</v>
      </c>
      <c r="R10" s="176" t="s">
        <v>39</v>
      </c>
      <c r="S10" s="167" t="s">
        <v>111</v>
      </c>
      <c r="T10" s="177" t="s">
        <v>112</v>
      </c>
      <c r="U10" s="167" t="s">
        <v>113</v>
      </c>
      <c r="V10" s="177" t="s">
        <v>114</v>
      </c>
      <c r="W10" s="176" t="s">
        <v>39</v>
      </c>
      <c r="X10" s="167" t="s">
        <v>111</v>
      </c>
      <c r="Y10" s="177" t="s">
        <v>112</v>
      </c>
      <c r="Z10" s="167" t="s">
        <v>113</v>
      </c>
      <c r="AA10" s="177" t="s">
        <v>114</v>
      </c>
      <c r="AB10" s="176" t="s">
        <v>39</v>
      </c>
      <c r="AC10" s="167" t="s">
        <v>111</v>
      </c>
      <c r="AD10" s="177" t="s">
        <v>112</v>
      </c>
      <c r="AE10" s="167" t="s">
        <v>113</v>
      </c>
      <c r="AF10" s="177" t="s">
        <v>114</v>
      </c>
      <c r="AG10" s="176" t="s">
        <v>39</v>
      </c>
      <c r="AH10" s="167" t="s">
        <v>111</v>
      </c>
      <c r="AI10" s="177" t="s">
        <v>112</v>
      </c>
      <c r="AJ10" s="167" t="s">
        <v>113</v>
      </c>
      <c r="AK10" s="177" t="s">
        <v>114</v>
      </c>
      <c r="AL10" s="176" t="s">
        <v>39</v>
      </c>
      <c r="AM10" s="167" t="s">
        <v>111</v>
      </c>
      <c r="AN10" s="177" t="s">
        <v>112</v>
      </c>
      <c r="AO10" s="167" t="s">
        <v>113</v>
      </c>
      <c r="AP10" s="177" t="s">
        <v>114</v>
      </c>
      <c r="AQ10" s="176" t="s">
        <v>39</v>
      </c>
      <c r="AR10" s="167" t="s">
        <v>111</v>
      </c>
      <c r="AS10" s="177" t="s">
        <v>112</v>
      </c>
      <c r="AT10" s="167" t="s">
        <v>113</v>
      </c>
      <c r="AU10" s="177" t="s">
        <v>114</v>
      </c>
      <c r="AV10" s="176" t="s">
        <v>39</v>
      </c>
      <c r="AW10" s="167" t="s">
        <v>111</v>
      </c>
      <c r="AX10" s="177" t="s">
        <v>112</v>
      </c>
      <c r="AY10" s="167" t="s">
        <v>113</v>
      </c>
      <c r="AZ10" s="177" t="s">
        <v>114</v>
      </c>
      <c r="BA10" s="176" t="s">
        <v>39</v>
      </c>
      <c r="BB10" s="167" t="s">
        <v>111</v>
      </c>
      <c r="BC10" s="177" t="s">
        <v>112</v>
      </c>
      <c r="BD10" s="167" t="s">
        <v>113</v>
      </c>
      <c r="BE10" s="177" t="s">
        <v>114</v>
      </c>
      <c r="BF10" s="176" t="s">
        <v>39</v>
      </c>
      <c r="BG10" s="167" t="s">
        <v>111</v>
      </c>
      <c r="BH10" s="177" t="s">
        <v>112</v>
      </c>
      <c r="BI10" s="167" t="s">
        <v>113</v>
      </c>
      <c r="BJ10" s="177" t="s">
        <v>114</v>
      </c>
      <c r="BK10" s="176" t="s">
        <v>39</v>
      </c>
      <c r="BL10" s="167" t="s">
        <v>111</v>
      </c>
      <c r="BM10" s="177" t="s">
        <v>112</v>
      </c>
      <c r="BN10" s="167" t="s">
        <v>113</v>
      </c>
      <c r="BO10" s="177" t="s">
        <v>114</v>
      </c>
      <c r="BP10" s="176" t="s">
        <v>39</v>
      </c>
      <c r="BQ10" s="167" t="s">
        <v>111</v>
      </c>
      <c r="BR10" s="177" t="s">
        <v>112</v>
      </c>
      <c r="BS10" s="167" t="s">
        <v>113</v>
      </c>
      <c r="BT10" s="177" t="s">
        <v>114</v>
      </c>
      <c r="BU10" s="176" t="s">
        <v>39</v>
      </c>
      <c r="BV10" s="167" t="s">
        <v>111</v>
      </c>
      <c r="BW10" s="177" t="s">
        <v>112</v>
      </c>
      <c r="BX10" s="167" t="s">
        <v>113</v>
      </c>
      <c r="BY10" s="177" t="s">
        <v>114</v>
      </c>
    </row>
    <row r="11" spans="1:77" ht="13.5" customHeight="1">
      <c r="C11" s="178"/>
      <c r="D11" s="167"/>
      <c r="E11" s="179"/>
      <c r="F11" s="167"/>
      <c r="G11" s="179"/>
      <c r="H11" s="178"/>
      <c r="I11" s="167"/>
      <c r="J11" s="180"/>
      <c r="K11" s="167"/>
      <c r="L11" s="180"/>
      <c r="M11" s="178"/>
      <c r="N11" s="167"/>
      <c r="O11" s="180"/>
      <c r="P11" s="167"/>
      <c r="Q11" s="180"/>
      <c r="R11" s="178"/>
      <c r="S11" s="167"/>
      <c r="T11" s="180"/>
      <c r="U11" s="167"/>
      <c r="V11" s="180"/>
      <c r="W11" s="178"/>
      <c r="X11" s="167"/>
      <c r="Y11" s="180"/>
      <c r="Z11" s="167"/>
      <c r="AA11" s="180"/>
      <c r="AB11" s="178"/>
      <c r="AC11" s="167"/>
      <c r="AD11" s="180"/>
      <c r="AE11" s="167"/>
      <c r="AF11" s="180"/>
      <c r="AG11" s="178"/>
      <c r="AH11" s="167"/>
      <c r="AI11" s="180"/>
      <c r="AJ11" s="167"/>
      <c r="AK11" s="180"/>
      <c r="AL11" s="178"/>
      <c r="AM11" s="167"/>
      <c r="AN11" s="180"/>
      <c r="AO11" s="167"/>
      <c r="AP11" s="180"/>
      <c r="AQ11" s="178"/>
      <c r="AR11" s="167"/>
      <c r="AS11" s="180"/>
      <c r="AT11" s="167"/>
      <c r="AU11" s="180"/>
      <c r="AV11" s="178"/>
      <c r="AW11" s="167"/>
      <c r="AX11" s="180"/>
      <c r="AY11" s="167"/>
      <c r="AZ11" s="180"/>
      <c r="BA11" s="178"/>
      <c r="BB11" s="167"/>
      <c r="BC11" s="180"/>
      <c r="BD11" s="167"/>
      <c r="BE11" s="180"/>
      <c r="BF11" s="178"/>
      <c r="BG11" s="167"/>
      <c r="BH11" s="180"/>
      <c r="BI11" s="167"/>
      <c r="BJ11" s="180"/>
      <c r="BK11" s="178"/>
      <c r="BL11" s="167"/>
      <c r="BM11" s="180"/>
      <c r="BN11" s="167"/>
      <c r="BO11" s="180"/>
      <c r="BP11" s="178"/>
      <c r="BQ11" s="167"/>
      <c r="BR11" s="180"/>
      <c r="BS11" s="167"/>
      <c r="BT11" s="180"/>
      <c r="BU11" s="178"/>
      <c r="BV11" s="167"/>
      <c r="BW11" s="180"/>
      <c r="BX11" s="167"/>
      <c r="BY11" s="180"/>
    </row>
    <row r="12" spans="1:77" ht="13.5" customHeight="1">
      <c r="C12" s="178"/>
      <c r="D12" s="167"/>
      <c r="E12" s="179"/>
      <c r="F12" s="167"/>
      <c r="G12" s="179"/>
      <c r="H12" s="181"/>
      <c r="I12" s="167"/>
      <c r="J12" s="180"/>
      <c r="K12" s="167"/>
      <c r="L12" s="180"/>
      <c r="M12" s="178"/>
      <c r="N12" s="167"/>
      <c r="O12" s="180"/>
      <c r="P12" s="167"/>
      <c r="Q12" s="180"/>
      <c r="R12" s="178"/>
      <c r="S12" s="167"/>
      <c r="T12" s="180"/>
      <c r="U12" s="167"/>
      <c r="V12" s="180"/>
      <c r="W12" s="178"/>
      <c r="X12" s="167"/>
      <c r="Y12" s="180"/>
      <c r="Z12" s="167"/>
      <c r="AA12" s="180"/>
      <c r="AB12" s="178"/>
      <c r="AC12" s="167"/>
      <c r="AD12" s="180"/>
      <c r="AE12" s="167"/>
      <c r="AF12" s="180"/>
      <c r="AG12" s="178"/>
      <c r="AH12" s="167"/>
      <c r="AI12" s="180"/>
      <c r="AJ12" s="167"/>
      <c r="AK12" s="180"/>
      <c r="AL12" s="178"/>
      <c r="AM12" s="167"/>
      <c r="AN12" s="180"/>
      <c r="AO12" s="167"/>
      <c r="AP12" s="180"/>
      <c r="AQ12" s="178"/>
      <c r="AR12" s="167"/>
      <c r="AS12" s="180"/>
      <c r="AT12" s="167"/>
      <c r="AU12" s="180"/>
      <c r="AV12" s="178"/>
      <c r="AW12" s="167"/>
      <c r="AX12" s="180"/>
      <c r="AY12" s="167"/>
      <c r="AZ12" s="180"/>
      <c r="BA12" s="178"/>
      <c r="BB12" s="167"/>
      <c r="BC12" s="180"/>
      <c r="BD12" s="167"/>
      <c r="BE12" s="180"/>
      <c r="BF12" s="178"/>
      <c r="BG12" s="167"/>
      <c r="BH12" s="180"/>
      <c r="BI12" s="167"/>
      <c r="BJ12" s="180"/>
      <c r="BK12" s="178"/>
      <c r="BL12" s="167"/>
      <c r="BM12" s="180"/>
      <c r="BN12" s="167"/>
      <c r="BO12" s="180"/>
      <c r="BP12" s="178"/>
      <c r="BQ12" s="167"/>
      <c r="BR12" s="180"/>
      <c r="BS12" s="167"/>
      <c r="BT12" s="180"/>
      <c r="BU12" s="178"/>
      <c r="BV12" s="167"/>
      <c r="BW12" s="180"/>
      <c r="BX12" s="167"/>
      <c r="BY12" s="180"/>
    </row>
    <row r="13" spans="1:77" ht="13.5" customHeight="1">
      <c r="A13" s="182"/>
      <c r="C13" s="178"/>
      <c r="D13" s="167"/>
      <c r="E13" s="179"/>
      <c r="F13" s="167"/>
      <c r="G13" s="173"/>
      <c r="H13" s="178"/>
      <c r="I13" s="167"/>
      <c r="J13" s="180"/>
      <c r="K13" s="167"/>
      <c r="L13" s="173"/>
      <c r="M13" s="178"/>
      <c r="N13" s="167"/>
      <c r="O13" s="173"/>
      <c r="P13" s="167"/>
      <c r="Q13" s="173"/>
      <c r="R13" s="178"/>
      <c r="S13" s="167"/>
      <c r="T13" s="173"/>
      <c r="U13" s="167"/>
      <c r="V13" s="173"/>
      <c r="W13" s="178"/>
      <c r="X13" s="167"/>
      <c r="Y13" s="173"/>
      <c r="Z13" s="167"/>
      <c r="AA13" s="173"/>
      <c r="AB13" s="178"/>
      <c r="AC13" s="167"/>
      <c r="AD13" s="173"/>
      <c r="AE13" s="167"/>
      <c r="AF13" s="173"/>
      <c r="AG13" s="178"/>
      <c r="AH13" s="167"/>
      <c r="AI13" s="173"/>
      <c r="AJ13" s="167"/>
      <c r="AK13" s="173"/>
      <c r="AL13" s="178"/>
      <c r="AM13" s="167"/>
      <c r="AN13" s="173"/>
      <c r="AO13" s="167"/>
      <c r="AP13" s="173"/>
      <c r="AQ13" s="178"/>
      <c r="AR13" s="167"/>
      <c r="AS13" s="173"/>
      <c r="AT13" s="167"/>
      <c r="AU13" s="173"/>
      <c r="AV13" s="178"/>
      <c r="AW13" s="167"/>
      <c r="AX13" s="173"/>
      <c r="AY13" s="167"/>
      <c r="AZ13" s="173"/>
      <c r="BA13" s="178"/>
      <c r="BB13" s="167"/>
      <c r="BC13" s="173"/>
      <c r="BD13" s="167"/>
      <c r="BE13" s="173"/>
      <c r="BF13" s="178"/>
      <c r="BG13" s="167"/>
      <c r="BH13" s="173"/>
      <c r="BI13" s="167"/>
      <c r="BJ13" s="173"/>
      <c r="BK13" s="178"/>
      <c r="BL13" s="167"/>
      <c r="BM13" s="173"/>
      <c r="BN13" s="167"/>
      <c r="BO13" s="173"/>
      <c r="BP13" s="178"/>
      <c r="BQ13" s="167"/>
      <c r="BR13" s="173"/>
      <c r="BS13" s="167"/>
      <c r="BT13" s="173"/>
      <c r="BU13" s="178"/>
      <c r="BV13" s="167"/>
      <c r="BW13" s="173"/>
      <c r="BX13" s="167"/>
      <c r="BY13" s="173"/>
    </row>
    <row r="14" spans="1:77" ht="13.5" customHeight="1">
      <c r="C14" s="166"/>
      <c r="D14" s="167"/>
      <c r="E14" s="179"/>
      <c r="F14" s="167"/>
      <c r="G14" s="173"/>
      <c r="H14" s="166"/>
      <c r="I14" s="167"/>
      <c r="J14" s="180"/>
      <c r="K14" s="167"/>
      <c r="L14" s="173"/>
      <c r="M14" s="181"/>
      <c r="N14" s="167"/>
      <c r="O14" s="173"/>
      <c r="P14" s="167"/>
      <c r="Q14" s="173"/>
      <c r="R14" s="166"/>
      <c r="S14" s="167"/>
      <c r="T14" s="173"/>
      <c r="U14" s="167"/>
      <c r="V14" s="173"/>
      <c r="W14" s="166"/>
      <c r="X14" s="167"/>
      <c r="Y14" s="173"/>
      <c r="Z14" s="167"/>
      <c r="AA14" s="173"/>
      <c r="AB14" s="166"/>
      <c r="AC14" s="167"/>
      <c r="AD14" s="173"/>
      <c r="AE14" s="167"/>
      <c r="AF14" s="173"/>
      <c r="AG14" s="166"/>
      <c r="AH14" s="167"/>
      <c r="AI14" s="173"/>
      <c r="AJ14" s="167"/>
      <c r="AK14" s="173"/>
      <c r="AL14" s="166"/>
      <c r="AM14" s="167"/>
      <c r="AN14" s="173"/>
      <c r="AO14" s="167"/>
      <c r="AP14" s="173"/>
      <c r="AQ14" s="166"/>
      <c r="AR14" s="167"/>
      <c r="AS14" s="173"/>
      <c r="AT14" s="167"/>
      <c r="AU14" s="173"/>
      <c r="AV14" s="166"/>
      <c r="AW14" s="167"/>
      <c r="AX14" s="173"/>
      <c r="AY14" s="167"/>
      <c r="AZ14" s="173"/>
      <c r="BA14" s="166"/>
      <c r="BB14" s="167"/>
      <c r="BC14" s="173"/>
      <c r="BD14" s="167"/>
      <c r="BE14" s="173"/>
      <c r="BF14" s="166"/>
      <c r="BG14" s="167"/>
      <c r="BH14" s="173"/>
      <c r="BI14" s="167"/>
      <c r="BJ14" s="173"/>
      <c r="BK14" s="166"/>
      <c r="BL14" s="167"/>
      <c r="BM14" s="173"/>
      <c r="BN14" s="167"/>
      <c r="BO14" s="173"/>
      <c r="BP14" s="166"/>
      <c r="BQ14" s="167"/>
      <c r="BR14" s="173"/>
      <c r="BS14" s="167"/>
      <c r="BT14" s="173"/>
      <c r="BU14" s="166"/>
      <c r="BV14" s="167"/>
      <c r="BW14" s="173"/>
      <c r="BX14" s="167"/>
      <c r="BY14" s="173"/>
    </row>
    <row r="15" spans="1:77" ht="13.5" customHeight="1">
      <c r="C15" s="181"/>
      <c r="D15" s="167"/>
      <c r="E15" s="179"/>
      <c r="F15" s="167"/>
      <c r="G15" s="179"/>
      <c r="H15" s="181"/>
      <c r="I15" s="167"/>
      <c r="J15" s="180"/>
      <c r="K15" s="167"/>
      <c r="L15" s="179"/>
      <c r="M15" s="181"/>
      <c r="N15" s="167"/>
      <c r="O15" s="179"/>
      <c r="P15" s="167"/>
      <c r="Q15" s="179"/>
      <c r="R15" s="181"/>
      <c r="S15" s="167"/>
      <c r="T15" s="179"/>
      <c r="U15" s="167"/>
      <c r="V15" s="179"/>
      <c r="W15" s="181"/>
      <c r="X15" s="167"/>
      <c r="Y15" s="179"/>
      <c r="Z15" s="167"/>
      <c r="AA15" s="179"/>
      <c r="AB15" s="181"/>
      <c r="AC15" s="167"/>
      <c r="AD15" s="179"/>
      <c r="AE15" s="167"/>
      <c r="AF15" s="179"/>
      <c r="AG15" s="181"/>
      <c r="AH15" s="167"/>
      <c r="AI15" s="179"/>
      <c r="AJ15" s="167"/>
      <c r="AK15" s="179"/>
      <c r="AL15" s="181"/>
      <c r="AM15" s="167"/>
      <c r="AN15" s="179"/>
      <c r="AO15" s="167"/>
      <c r="AP15" s="179"/>
      <c r="AQ15" s="181"/>
      <c r="AR15" s="167"/>
      <c r="AS15" s="179"/>
      <c r="AT15" s="167"/>
      <c r="AU15" s="179"/>
      <c r="AV15" s="181"/>
      <c r="AW15" s="167"/>
      <c r="AX15" s="179"/>
      <c r="AY15" s="167"/>
      <c r="AZ15" s="179"/>
      <c r="BA15" s="181"/>
      <c r="BB15" s="167"/>
      <c r="BC15" s="179"/>
      <c r="BD15" s="167"/>
      <c r="BE15" s="179"/>
      <c r="BF15" s="181"/>
      <c r="BG15" s="167"/>
      <c r="BH15" s="179"/>
      <c r="BI15" s="167"/>
      <c r="BJ15" s="179"/>
      <c r="BK15" s="181"/>
      <c r="BL15" s="167"/>
      <c r="BM15" s="179"/>
      <c r="BN15" s="167"/>
      <c r="BO15" s="179"/>
      <c r="BP15" s="181"/>
      <c r="BQ15" s="167"/>
      <c r="BR15" s="179"/>
      <c r="BS15" s="167"/>
      <c r="BT15" s="179"/>
      <c r="BU15" s="181"/>
      <c r="BV15" s="167"/>
      <c r="BW15" s="179"/>
      <c r="BX15" s="167"/>
      <c r="BY15" s="179"/>
    </row>
    <row r="16" spans="1:77" ht="13.5" customHeight="1">
      <c r="C16" s="183"/>
      <c r="D16" s="167"/>
      <c r="E16" s="179"/>
      <c r="F16" s="167"/>
      <c r="G16" s="179"/>
      <c r="H16" s="183"/>
      <c r="I16" s="167"/>
      <c r="J16" s="180"/>
      <c r="K16" s="167"/>
      <c r="L16" s="179"/>
      <c r="M16" s="183"/>
      <c r="N16" s="167"/>
      <c r="O16" s="179"/>
      <c r="P16" s="167"/>
      <c r="Q16" s="179"/>
      <c r="R16" s="183"/>
      <c r="S16" s="167"/>
      <c r="T16" s="179"/>
      <c r="U16" s="167"/>
      <c r="V16" s="179"/>
      <c r="W16" s="183"/>
      <c r="X16" s="167"/>
      <c r="Y16" s="179"/>
      <c r="Z16" s="167"/>
      <c r="AA16" s="179"/>
      <c r="AB16" s="183"/>
      <c r="AC16" s="167"/>
      <c r="AD16" s="179"/>
      <c r="AE16" s="167"/>
      <c r="AF16" s="179"/>
      <c r="AG16" s="183"/>
      <c r="AH16" s="167"/>
      <c r="AI16" s="179"/>
      <c r="AJ16" s="167"/>
      <c r="AK16" s="179"/>
      <c r="AL16" s="183"/>
      <c r="AM16" s="167"/>
      <c r="AN16" s="179"/>
      <c r="AO16" s="167"/>
      <c r="AP16" s="179"/>
      <c r="AQ16" s="183"/>
      <c r="AR16" s="167"/>
      <c r="AS16" s="179"/>
      <c r="AT16" s="167"/>
      <c r="AU16" s="179"/>
      <c r="AV16" s="183"/>
      <c r="AW16" s="167"/>
      <c r="AX16" s="179"/>
      <c r="AY16" s="167"/>
      <c r="AZ16" s="179"/>
      <c r="BA16" s="183"/>
      <c r="BB16" s="167"/>
      <c r="BC16" s="179"/>
      <c r="BD16" s="167"/>
      <c r="BE16" s="179"/>
      <c r="BF16" s="183"/>
      <c r="BG16" s="167"/>
      <c r="BH16" s="179"/>
      <c r="BI16" s="167"/>
      <c r="BJ16" s="179"/>
      <c r="BK16" s="183"/>
      <c r="BL16" s="167"/>
      <c r="BM16" s="179"/>
      <c r="BN16" s="167"/>
      <c r="BO16" s="179"/>
      <c r="BP16" s="183"/>
      <c r="BQ16" s="167"/>
      <c r="BR16" s="179"/>
      <c r="BS16" s="167"/>
      <c r="BT16" s="179"/>
      <c r="BU16" s="183"/>
      <c r="BV16" s="167"/>
      <c r="BW16" s="179"/>
      <c r="BX16" s="167"/>
      <c r="BY16" s="179"/>
    </row>
    <row r="17" spans="3:77" ht="13.5" customHeight="1">
      <c r="C17" s="181"/>
      <c r="D17" s="167"/>
      <c r="E17" s="179"/>
      <c r="F17" s="167"/>
      <c r="G17" s="179"/>
      <c r="H17" s="181"/>
      <c r="I17" s="167"/>
      <c r="J17" s="180"/>
      <c r="K17" s="167"/>
      <c r="L17" s="179"/>
      <c r="M17" s="181"/>
      <c r="N17" s="167"/>
      <c r="O17" s="179"/>
      <c r="P17" s="167"/>
      <c r="Q17" s="179"/>
      <c r="R17" s="181"/>
      <c r="S17" s="167"/>
      <c r="T17" s="179"/>
      <c r="U17" s="167"/>
      <c r="V17" s="179"/>
      <c r="W17" s="181"/>
      <c r="X17" s="167"/>
      <c r="Y17" s="179"/>
      <c r="Z17" s="167"/>
      <c r="AA17" s="179"/>
      <c r="AB17" s="181"/>
      <c r="AC17" s="167"/>
      <c r="AD17" s="179"/>
      <c r="AE17" s="167"/>
      <c r="AF17" s="179"/>
      <c r="AG17" s="181"/>
      <c r="AH17" s="167"/>
      <c r="AI17" s="179"/>
      <c r="AJ17" s="167"/>
      <c r="AK17" s="179"/>
      <c r="AL17" s="181"/>
      <c r="AM17" s="167"/>
      <c r="AN17" s="179"/>
      <c r="AO17" s="167"/>
      <c r="AP17" s="179"/>
      <c r="AQ17" s="181"/>
      <c r="AR17" s="167"/>
      <c r="AS17" s="179"/>
      <c r="AT17" s="167"/>
      <c r="AU17" s="179"/>
      <c r="AV17" s="181"/>
      <c r="AW17" s="167"/>
      <c r="AX17" s="179"/>
      <c r="AY17" s="167"/>
      <c r="AZ17" s="179"/>
      <c r="BA17" s="181"/>
      <c r="BB17" s="167"/>
      <c r="BC17" s="179"/>
      <c r="BD17" s="167"/>
      <c r="BE17" s="179"/>
      <c r="BF17" s="181"/>
      <c r="BG17" s="167"/>
      <c r="BH17" s="179"/>
      <c r="BI17" s="167"/>
      <c r="BJ17" s="179"/>
      <c r="BK17" s="181"/>
      <c r="BL17" s="167"/>
      <c r="BM17" s="179"/>
      <c r="BN17" s="167"/>
      <c r="BO17" s="179"/>
      <c r="BP17" s="181"/>
      <c r="BQ17" s="167"/>
      <c r="BR17" s="179"/>
      <c r="BS17" s="167"/>
      <c r="BT17" s="179"/>
      <c r="BU17" s="181"/>
      <c r="BV17" s="167"/>
      <c r="BW17" s="179"/>
      <c r="BX17" s="167"/>
      <c r="BY17" s="179"/>
    </row>
    <row r="18" spans="3:77" ht="13.5" customHeight="1">
      <c r="C18" s="166"/>
      <c r="D18" s="167"/>
      <c r="E18" s="179"/>
      <c r="F18" s="167"/>
      <c r="G18" s="179"/>
      <c r="H18" s="166"/>
      <c r="I18" s="167"/>
      <c r="J18" s="179"/>
      <c r="K18" s="167"/>
      <c r="L18" s="179"/>
      <c r="M18" s="181"/>
      <c r="N18" s="167"/>
      <c r="O18" s="179"/>
      <c r="P18" s="167"/>
      <c r="Q18" s="179"/>
      <c r="R18" s="181"/>
      <c r="S18" s="167"/>
      <c r="T18" s="179"/>
      <c r="U18" s="167"/>
      <c r="V18" s="179"/>
      <c r="W18" s="166"/>
      <c r="X18" s="167"/>
      <c r="Y18" s="179"/>
      <c r="Z18" s="167"/>
      <c r="AA18" s="179"/>
      <c r="AB18" s="166"/>
      <c r="AC18" s="167"/>
      <c r="AD18" s="179"/>
      <c r="AE18" s="167"/>
      <c r="AF18" s="179"/>
      <c r="AG18" s="166"/>
      <c r="AH18" s="167"/>
      <c r="AI18" s="179"/>
      <c r="AJ18" s="167"/>
      <c r="AK18" s="179"/>
      <c r="AL18" s="166"/>
      <c r="AM18" s="167"/>
      <c r="AN18" s="179"/>
      <c r="AO18" s="167"/>
      <c r="AP18" s="179"/>
      <c r="AQ18" s="166"/>
      <c r="AR18" s="167"/>
      <c r="AS18" s="179"/>
      <c r="AT18" s="167"/>
      <c r="AU18" s="179"/>
      <c r="AV18" s="166"/>
      <c r="AW18" s="167"/>
      <c r="AX18" s="179"/>
      <c r="AY18" s="167"/>
      <c r="AZ18" s="179"/>
      <c r="BA18" s="166"/>
      <c r="BB18" s="167"/>
      <c r="BC18" s="179"/>
      <c r="BD18" s="167"/>
      <c r="BE18" s="179"/>
      <c r="BF18" s="166"/>
      <c r="BG18" s="167"/>
      <c r="BH18" s="179"/>
      <c r="BI18" s="167"/>
      <c r="BJ18" s="179"/>
      <c r="BK18" s="166"/>
      <c r="BL18" s="167"/>
      <c r="BM18" s="179"/>
      <c r="BN18" s="167"/>
      <c r="BO18" s="179"/>
      <c r="BP18" s="166"/>
      <c r="BQ18" s="167"/>
      <c r="BR18" s="179"/>
      <c r="BS18" s="167"/>
      <c r="BT18" s="179"/>
      <c r="BU18" s="166"/>
      <c r="BV18" s="167"/>
      <c r="BW18" s="179"/>
      <c r="BX18" s="167"/>
      <c r="BY18" s="179"/>
    </row>
    <row r="19" spans="3:77" ht="13.5" customHeight="1">
      <c r="C19" s="181"/>
      <c r="D19" s="167"/>
      <c r="E19" s="179"/>
      <c r="F19" s="167"/>
      <c r="G19" s="179"/>
      <c r="H19" s="181"/>
      <c r="I19" s="167"/>
      <c r="J19" s="179"/>
      <c r="K19" s="167"/>
      <c r="L19" s="179"/>
      <c r="M19" s="181"/>
      <c r="N19" s="167"/>
      <c r="O19" s="179"/>
      <c r="P19" s="167"/>
      <c r="Q19" s="179"/>
      <c r="R19" s="181"/>
      <c r="S19" s="167"/>
      <c r="T19" s="179"/>
      <c r="U19" s="167"/>
      <c r="V19" s="179"/>
      <c r="W19" s="181"/>
      <c r="X19" s="167"/>
      <c r="Y19" s="179"/>
      <c r="Z19" s="167"/>
      <c r="AA19" s="179"/>
      <c r="AB19" s="181"/>
      <c r="AC19" s="167"/>
      <c r="AD19" s="179"/>
      <c r="AE19" s="167"/>
      <c r="AF19" s="179"/>
      <c r="AG19" s="181"/>
      <c r="AH19" s="167"/>
      <c r="AI19" s="179"/>
      <c r="AJ19" s="167"/>
      <c r="AK19" s="179"/>
      <c r="AL19" s="181"/>
      <c r="AM19" s="167"/>
      <c r="AN19" s="179"/>
      <c r="AO19" s="167"/>
      <c r="AP19" s="179"/>
      <c r="AQ19" s="181"/>
      <c r="AR19" s="167"/>
      <c r="AS19" s="179"/>
      <c r="AT19" s="167"/>
      <c r="AU19" s="179"/>
      <c r="AV19" s="181"/>
      <c r="AW19" s="167"/>
      <c r="AX19" s="179"/>
      <c r="AY19" s="167"/>
      <c r="AZ19" s="179"/>
      <c r="BA19" s="181"/>
      <c r="BB19" s="167"/>
      <c r="BC19" s="179"/>
      <c r="BD19" s="167"/>
      <c r="BE19" s="179"/>
      <c r="BF19" s="181"/>
      <c r="BG19" s="167"/>
      <c r="BH19" s="179"/>
      <c r="BI19" s="167"/>
      <c r="BJ19" s="179"/>
      <c r="BK19" s="181"/>
      <c r="BL19" s="167"/>
      <c r="BM19" s="179"/>
      <c r="BN19" s="167"/>
      <c r="BO19" s="179"/>
      <c r="BP19" s="181"/>
      <c r="BQ19" s="167"/>
      <c r="BR19" s="179"/>
      <c r="BS19" s="167"/>
      <c r="BT19" s="179"/>
      <c r="BU19" s="181"/>
      <c r="BV19" s="167"/>
      <c r="BW19" s="179"/>
      <c r="BX19" s="167"/>
      <c r="BY19" s="179"/>
    </row>
    <row r="20" spans="3:77" ht="13.5" customHeight="1">
      <c r="C20" s="181"/>
      <c r="D20" s="167"/>
      <c r="E20" s="179"/>
      <c r="F20" s="167"/>
      <c r="G20" s="179"/>
      <c r="H20" s="181"/>
      <c r="I20" s="167"/>
      <c r="J20" s="179"/>
      <c r="K20" s="167"/>
      <c r="L20" s="179"/>
      <c r="M20" s="181"/>
      <c r="N20" s="167"/>
      <c r="O20" s="179"/>
      <c r="P20" s="167"/>
      <c r="Q20" s="179"/>
      <c r="R20" s="181"/>
      <c r="S20" s="167"/>
      <c r="T20" s="179"/>
      <c r="U20" s="167"/>
      <c r="V20" s="179"/>
      <c r="W20" s="181"/>
      <c r="X20" s="167"/>
      <c r="Y20" s="179"/>
      <c r="Z20" s="167"/>
      <c r="AA20" s="179"/>
      <c r="AB20" s="181"/>
      <c r="AC20" s="167"/>
      <c r="AD20" s="179"/>
      <c r="AE20" s="167"/>
      <c r="AF20" s="179"/>
      <c r="AG20" s="181"/>
      <c r="AH20" s="167"/>
      <c r="AI20" s="179"/>
      <c r="AJ20" s="167"/>
      <c r="AK20" s="179"/>
      <c r="AL20" s="181"/>
      <c r="AM20" s="167"/>
      <c r="AN20" s="179"/>
      <c r="AO20" s="167"/>
      <c r="AP20" s="179"/>
      <c r="AQ20" s="181"/>
      <c r="AR20" s="167"/>
      <c r="AS20" s="179"/>
      <c r="AT20" s="167"/>
      <c r="AU20" s="179"/>
      <c r="AV20" s="181"/>
      <c r="AW20" s="167"/>
      <c r="AX20" s="179"/>
      <c r="AY20" s="167"/>
      <c r="AZ20" s="179"/>
      <c r="BA20" s="181"/>
      <c r="BB20" s="167"/>
      <c r="BC20" s="179"/>
      <c r="BD20" s="167"/>
      <c r="BE20" s="179"/>
      <c r="BF20" s="181"/>
      <c r="BG20" s="167"/>
      <c r="BH20" s="179"/>
      <c r="BI20" s="167"/>
      <c r="BJ20" s="179"/>
      <c r="BK20" s="181"/>
      <c r="BL20" s="167"/>
      <c r="BM20" s="179"/>
      <c r="BN20" s="167"/>
      <c r="BO20" s="179"/>
      <c r="BP20" s="181"/>
      <c r="BQ20" s="167"/>
      <c r="BR20" s="179"/>
      <c r="BS20" s="167"/>
      <c r="BT20" s="179"/>
      <c r="BU20" s="181"/>
      <c r="BV20" s="167"/>
      <c r="BW20" s="179"/>
      <c r="BX20" s="167"/>
      <c r="BY20" s="179"/>
    </row>
    <row r="21" spans="3:77" ht="13.5" customHeight="1">
      <c r="C21" s="166"/>
      <c r="D21" s="167"/>
      <c r="E21" s="173"/>
      <c r="F21" s="167"/>
      <c r="G21" s="173"/>
      <c r="H21" s="166"/>
      <c r="I21" s="167"/>
      <c r="J21" s="173"/>
      <c r="K21" s="167"/>
      <c r="L21" s="173"/>
      <c r="M21" s="166"/>
      <c r="N21" s="167"/>
      <c r="O21" s="173"/>
      <c r="P21" s="167"/>
      <c r="Q21" s="173"/>
      <c r="R21" s="166"/>
      <c r="S21" s="167"/>
      <c r="T21" s="173"/>
      <c r="U21" s="167"/>
      <c r="V21" s="173"/>
      <c r="W21" s="166"/>
      <c r="X21" s="167"/>
      <c r="Y21" s="173"/>
      <c r="Z21" s="167"/>
      <c r="AA21" s="173"/>
      <c r="AB21" s="166"/>
      <c r="AC21" s="167"/>
      <c r="AD21" s="173"/>
      <c r="AE21" s="167"/>
      <c r="AF21" s="173"/>
      <c r="AG21" s="166"/>
      <c r="AH21" s="167"/>
      <c r="AI21" s="173"/>
      <c r="AJ21" s="167"/>
      <c r="AK21" s="173"/>
      <c r="AL21" s="166"/>
      <c r="AM21" s="167"/>
      <c r="AN21" s="173"/>
      <c r="AO21" s="167"/>
      <c r="AP21" s="173"/>
      <c r="AQ21" s="166"/>
      <c r="AR21" s="167"/>
      <c r="AS21" s="173"/>
      <c r="AT21" s="167"/>
      <c r="AU21" s="173"/>
      <c r="AV21" s="166"/>
      <c r="AW21" s="167"/>
      <c r="AX21" s="173"/>
      <c r="AY21" s="167"/>
      <c r="AZ21" s="173"/>
      <c r="BA21" s="166"/>
      <c r="BB21" s="167"/>
      <c r="BC21" s="173"/>
      <c r="BD21" s="167"/>
      <c r="BE21" s="173"/>
      <c r="BF21" s="166"/>
      <c r="BG21" s="167"/>
      <c r="BH21" s="173"/>
      <c r="BI21" s="167"/>
      <c r="BJ21" s="173"/>
      <c r="BK21" s="166"/>
      <c r="BL21" s="167"/>
      <c r="BM21" s="173"/>
      <c r="BN21" s="167"/>
      <c r="BO21" s="173"/>
      <c r="BP21" s="166"/>
      <c r="BQ21" s="167"/>
      <c r="BR21" s="173"/>
      <c r="BS21" s="167"/>
      <c r="BT21" s="173"/>
      <c r="BU21" s="166"/>
      <c r="BV21" s="167"/>
      <c r="BW21" s="173"/>
      <c r="BX21" s="167"/>
      <c r="BY21" s="173"/>
    </row>
    <row r="22" spans="3:77" ht="13.5" customHeight="1">
      <c r="C22" s="166"/>
      <c r="D22" s="167"/>
      <c r="E22" s="173"/>
      <c r="F22" s="167"/>
      <c r="G22" s="173"/>
      <c r="H22" s="166"/>
      <c r="I22" s="167"/>
      <c r="J22" s="173"/>
      <c r="K22" s="167"/>
      <c r="L22" s="173"/>
      <c r="M22" s="166"/>
      <c r="N22" s="167"/>
      <c r="O22" s="173"/>
      <c r="P22" s="167"/>
      <c r="Q22" s="173"/>
      <c r="R22" s="166"/>
      <c r="S22" s="167"/>
      <c r="T22" s="173"/>
      <c r="U22" s="167"/>
      <c r="V22" s="173"/>
      <c r="W22" s="166"/>
      <c r="X22" s="167"/>
      <c r="Y22" s="173"/>
      <c r="Z22" s="167"/>
      <c r="AA22" s="173"/>
      <c r="AB22" s="166"/>
      <c r="AC22" s="167"/>
      <c r="AD22" s="173"/>
      <c r="AE22" s="167"/>
      <c r="AF22" s="173"/>
      <c r="AG22" s="166"/>
      <c r="AH22" s="167"/>
      <c r="AI22" s="173"/>
      <c r="AJ22" s="167"/>
      <c r="AK22" s="173"/>
      <c r="AL22" s="166"/>
      <c r="AM22" s="167"/>
      <c r="AN22" s="173"/>
      <c r="AO22" s="167"/>
      <c r="AP22" s="173"/>
      <c r="AQ22" s="166"/>
      <c r="AR22" s="167"/>
      <c r="AS22" s="173"/>
      <c r="AT22" s="167"/>
      <c r="AU22" s="173"/>
      <c r="AV22" s="166"/>
      <c r="AW22" s="167"/>
      <c r="AX22" s="173"/>
      <c r="AY22" s="167"/>
      <c r="AZ22" s="173"/>
      <c r="BA22" s="166"/>
      <c r="BB22" s="167"/>
      <c r="BC22" s="173"/>
      <c r="BD22" s="167"/>
      <c r="BE22" s="173"/>
      <c r="BF22" s="166"/>
      <c r="BG22" s="167"/>
      <c r="BH22" s="173"/>
      <c r="BI22" s="167"/>
      <c r="BJ22" s="173"/>
      <c r="BK22" s="166"/>
      <c r="BL22" s="167"/>
      <c r="BM22" s="173"/>
      <c r="BN22" s="167"/>
      <c r="BO22" s="173"/>
      <c r="BP22" s="166"/>
      <c r="BQ22" s="167"/>
      <c r="BR22" s="173"/>
      <c r="BS22" s="167"/>
      <c r="BT22" s="173"/>
      <c r="BU22" s="166"/>
      <c r="BV22" s="167"/>
      <c r="BW22" s="173"/>
      <c r="BX22" s="167"/>
      <c r="BY22" s="173"/>
    </row>
    <row r="23" spans="3:77" ht="13.5" customHeight="1">
      <c r="C23" s="166"/>
      <c r="D23" s="171"/>
      <c r="E23" s="173"/>
      <c r="F23" s="171"/>
      <c r="G23" s="173"/>
      <c r="H23" s="166"/>
      <c r="I23" s="171"/>
      <c r="J23" s="173"/>
      <c r="K23" s="171"/>
      <c r="L23" s="173"/>
      <c r="M23" s="166"/>
      <c r="N23" s="171"/>
      <c r="O23" s="173"/>
      <c r="P23" s="171"/>
      <c r="Q23" s="173"/>
      <c r="R23" s="166"/>
      <c r="S23" s="171"/>
      <c r="T23" s="173"/>
      <c r="U23" s="171"/>
      <c r="V23" s="173"/>
      <c r="W23" s="166"/>
      <c r="X23" s="171"/>
      <c r="Y23" s="173"/>
      <c r="Z23" s="171"/>
      <c r="AA23" s="173"/>
      <c r="AB23" s="166"/>
      <c r="AC23" s="171"/>
      <c r="AD23" s="173"/>
      <c r="AE23" s="171"/>
      <c r="AF23" s="173"/>
      <c r="AG23" s="166"/>
      <c r="AH23" s="171"/>
      <c r="AI23" s="173"/>
      <c r="AJ23" s="171"/>
      <c r="AK23" s="173"/>
      <c r="AL23" s="166"/>
      <c r="AM23" s="171"/>
      <c r="AN23" s="173"/>
      <c r="AO23" s="171"/>
      <c r="AP23" s="173"/>
      <c r="AQ23" s="166"/>
      <c r="AR23" s="171"/>
      <c r="AS23" s="173"/>
      <c r="AT23" s="171"/>
      <c r="AU23" s="173"/>
      <c r="AV23" s="166"/>
      <c r="AW23" s="171"/>
      <c r="AX23" s="173"/>
      <c r="AY23" s="171"/>
      <c r="AZ23" s="173"/>
      <c r="BA23" s="166"/>
      <c r="BB23" s="171"/>
      <c r="BC23" s="173"/>
      <c r="BD23" s="171"/>
      <c r="BE23" s="173"/>
      <c r="BF23" s="166"/>
      <c r="BG23" s="171"/>
      <c r="BH23" s="173"/>
      <c r="BI23" s="171"/>
      <c r="BJ23" s="173"/>
      <c r="BK23" s="166"/>
      <c r="BL23" s="171"/>
      <c r="BM23" s="173"/>
      <c r="BN23" s="171"/>
      <c r="BO23" s="173"/>
      <c r="BP23" s="166"/>
      <c r="BQ23" s="171"/>
      <c r="BR23" s="173"/>
      <c r="BS23" s="171"/>
      <c r="BT23" s="173"/>
      <c r="BU23" s="166"/>
      <c r="BV23" s="171"/>
      <c r="BW23" s="173"/>
      <c r="BX23" s="171"/>
      <c r="BY23" s="173"/>
    </row>
    <row r="24" spans="3:77" ht="13.5" customHeight="1">
      <c r="C24" s="166"/>
      <c r="D24" s="171"/>
      <c r="E24" s="173"/>
      <c r="F24" s="171"/>
      <c r="G24" s="173"/>
      <c r="H24" s="166"/>
      <c r="I24" s="171"/>
      <c r="J24" s="173"/>
      <c r="K24" s="171"/>
      <c r="L24" s="173"/>
      <c r="M24" s="166"/>
      <c r="N24" s="171"/>
      <c r="O24" s="173"/>
      <c r="P24" s="171"/>
      <c r="Q24" s="173"/>
      <c r="R24" s="166"/>
      <c r="S24" s="171"/>
      <c r="T24" s="173"/>
      <c r="U24" s="171"/>
      <c r="V24" s="173"/>
      <c r="W24" s="166"/>
      <c r="X24" s="171"/>
      <c r="Y24" s="173"/>
      <c r="Z24" s="171"/>
      <c r="AA24" s="173"/>
      <c r="AB24" s="166"/>
      <c r="AC24" s="171"/>
      <c r="AD24" s="173"/>
      <c r="AE24" s="171"/>
      <c r="AF24" s="173"/>
      <c r="AG24" s="166"/>
      <c r="AH24" s="171"/>
      <c r="AI24" s="173"/>
      <c r="AJ24" s="171"/>
      <c r="AK24" s="173"/>
      <c r="AL24" s="166"/>
      <c r="AM24" s="171"/>
      <c r="AN24" s="173"/>
      <c r="AO24" s="171"/>
      <c r="AP24" s="173"/>
      <c r="AQ24" s="166"/>
      <c r="AR24" s="171"/>
      <c r="AS24" s="173"/>
      <c r="AT24" s="171"/>
      <c r="AU24" s="173"/>
      <c r="AV24" s="166"/>
      <c r="AW24" s="171"/>
      <c r="AX24" s="173"/>
      <c r="AY24" s="171"/>
      <c r="AZ24" s="173"/>
      <c r="BA24" s="166"/>
      <c r="BB24" s="171"/>
      <c r="BC24" s="173"/>
      <c r="BD24" s="171"/>
      <c r="BE24" s="173"/>
      <c r="BF24" s="166"/>
      <c r="BG24" s="171"/>
      <c r="BH24" s="173"/>
      <c r="BI24" s="171"/>
      <c r="BJ24" s="173"/>
      <c r="BK24" s="166"/>
      <c r="BL24" s="171"/>
      <c r="BM24" s="173"/>
      <c r="BN24" s="171"/>
      <c r="BO24" s="173"/>
      <c r="BP24" s="166"/>
      <c r="BQ24" s="171"/>
      <c r="BR24" s="173"/>
      <c r="BS24" s="171"/>
      <c r="BT24" s="173"/>
      <c r="BU24" s="166"/>
      <c r="BV24" s="171"/>
      <c r="BW24" s="173"/>
      <c r="BX24" s="171"/>
      <c r="BY24" s="173"/>
    </row>
    <row r="25" spans="3:77" ht="13.5" customHeight="1">
      <c r="C25" s="166"/>
      <c r="D25" s="171"/>
      <c r="E25" s="173"/>
      <c r="F25" s="171"/>
      <c r="G25" s="173"/>
      <c r="H25" s="166"/>
      <c r="I25" s="171"/>
      <c r="J25" s="173"/>
      <c r="K25" s="171"/>
      <c r="L25" s="173"/>
      <c r="M25" s="166"/>
      <c r="N25" s="171"/>
      <c r="O25" s="173"/>
      <c r="P25" s="171"/>
      <c r="Q25" s="173"/>
      <c r="R25" s="166"/>
      <c r="S25" s="171"/>
      <c r="T25" s="173"/>
      <c r="U25" s="171"/>
      <c r="V25" s="173"/>
      <c r="W25" s="166"/>
      <c r="X25" s="171"/>
      <c r="Y25" s="173"/>
      <c r="Z25" s="171"/>
      <c r="AA25" s="173"/>
      <c r="AB25" s="166"/>
      <c r="AC25" s="171"/>
      <c r="AD25" s="173"/>
      <c r="AE25" s="171"/>
      <c r="AF25" s="173"/>
      <c r="AG25" s="166"/>
      <c r="AH25" s="171"/>
      <c r="AI25" s="173"/>
      <c r="AJ25" s="171"/>
      <c r="AK25" s="173"/>
      <c r="AL25" s="166"/>
      <c r="AM25" s="171"/>
      <c r="AN25" s="173"/>
      <c r="AO25" s="171"/>
      <c r="AP25" s="173"/>
      <c r="AQ25" s="166"/>
      <c r="AR25" s="171"/>
      <c r="AS25" s="173"/>
      <c r="AT25" s="171"/>
      <c r="AU25" s="173"/>
      <c r="AV25" s="166"/>
      <c r="AW25" s="171"/>
      <c r="AX25" s="173"/>
      <c r="AY25" s="171"/>
      <c r="AZ25" s="173"/>
      <c r="BA25" s="166"/>
      <c r="BB25" s="171"/>
      <c r="BC25" s="173"/>
      <c r="BD25" s="171"/>
      <c r="BE25" s="173"/>
      <c r="BF25" s="166"/>
      <c r="BG25" s="171"/>
      <c r="BH25" s="173"/>
      <c r="BI25" s="171"/>
      <c r="BJ25" s="173"/>
      <c r="BK25" s="166"/>
      <c r="BL25" s="171"/>
      <c r="BM25" s="173"/>
      <c r="BN25" s="171"/>
      <c r="BO25" s="173"/>
      <c r="BP25" s="166"/>
      <c r="BQ25" s="171"/>
      <c r="BR25" s="173"/>
      <c r="BS25" s="171"/>
      <c r="BT25" s="173"/>
      <c r="BU25" s="166"/>
      <c r="BV25" s="171"/>
      <c r="BW25" s="173"/>
      <c r="BX25" s="171"/>
      <c r="BY25" s="173"/>
    </row>
    <row r="26" spans="3:77" ht="13.5" customHeight="1">
      <c r="C26" s="166"/>
      <c r="D26" s="171"/>
      <c r="E26" s="173"/>
      <c r="F26" s="171"/>
      <c r="G26" s="173"/>
      <c r="H26" s="166"/>
      <c r="I26" s="171"/>
      <c r="J26" s="173"/>
      <c r="K26" s="171"/>
      <c r="L26" s="173"/>
      <c r="M26" s="166"/>
      <c r="N26" s="171"/>
      <c r="O26" s="173"/>
      <c r="P26" s="171"/>
      <c r="Q26" s="173"/>
      <c r="R26" s="166"/>
      <c r="S26" s="171"/>
      <c r="T26" s="173"/>
      <c r="U26" s="171"/>
      <c r="V26" s="173"/>
      <c r="W26" s="166"/>
      <c r="X26" s="171"/>
      <c r="Y26" s="173"/>
      <c r="Z26" s="171"/>
      <c r="AA26" s="173"/>
      <c r="AB26" s="166"/>
      <c r="AC26" s="171"/>
      <c r="AD26" s="173"/>
      <c r="AE26" s="171"/>
      <c r="AF26" s="173"/>
      <c r="AG26" s="166"/>
      <c r="AH26" s="171"/>
      <c r="AI26" s="173"/>
      <c r="AJ26" s="171"/>
      <c r="AK26" s="173"/>
      <c r="AL26" s="166"/>
      <c r="AM26" s="171"/>
      <c r="AN26" s="173"/>
      <c r="AO26" s="171"/>
      <c r="AP26" s="173"/>
      <c r="AQ26" s="166"/>
      <c r="AR26" s="171"/>
      <c r="AS26" s="173"/>
      <c r="AT26" s="171"/>
      <c r="AU26" s="173"/>
      <c r="AV26" s="166"/>
      <c r="AW26" s="171"/>
      <c r="AX26" s="173"/>
      <c r="AY26" s="171"/>
      <c r="AZ26" s="173"/>
      <c r="BA26" s="166"/>
      <c r="BB26" s="171"/>
      <c r="BC26" s="173"/>
      <c r="BD26" s="171"/>
      <c r="BE26" s="173"/>
      <c r="BF26" s="166"/>
      <c r="BG26" s="171"/>
      <c r="BH26" s="173"/>
      <c r="BI26" s="171"/>
      <c r="BJ26" s="173"/>
      <c r="BK26" s="166"/>
      <c r="BL26" s="171"/>
      <c r="BM26" s="173"/>
      <c r="BN26" s="171"/>
      <c r="BO26" s="173"/>
      <c r="BP26" s="166"/>
      <c r="BQ26" s="171"/>
      <c r="BR26" s="173"/>
      <c r="BS26" s="171"/>
      <c r="BT26" s="173"/>
      <c r="BU26" s="166"/>
      <c r="BV26" s="171"/>
      <c r="BW26" s="173"/>
      <c r="BX26" s="171"/>
      <c r="BY26" s="173"/>
    </row>
    <row r="27" spans="3:77" ht="13.5" customHeight="1">
      <c r="C27" s="166"/>
      <c r="D27" s="171"/>
      <c r="E27" s="173"/>
      <c r="F27" s="171"/>
      <c r="G27" s="173"/>
      <c r="H27" s="166"/>
      <c r="I27" s="171"/>
      <c r="J27" s="173"/>
      <c r="K27" s="171"/>
      <c r="L27" s="173"/>
      <c r="M27" s="166"/>
      <c r="N27" s="171"/>
      <c r="O27" s="173"/>
      <c r="P27" s="171"/>
      <c r="Q27" s="173"/>
      <c r="R27" s="166"/>
      <c r="S27" s="171"/>
      <c r="T27" s="173"/>
      <c r="U27" s="171"/>
      <c r="V27" s="173"/>
      <c r="W27" s="166"/>
      <c r="X27" s="171"/>
      <c r="Y27" s="173"/>
      <c r="Z27" s="171"/>
      <c r="AA27" s="173"/>
      <c r="AB27" s="166"/>
      <c r="AC27" s="171"/>
      <c r="AD27" s="173"/>
      <c r="AE27" s="171"/>
      <c r="AF27" s="173"/>
      <c r="AG27" s="166"/>
      <c r="AH27" s="171"/>
      <c r="AI27" s="173"/>
      <c r="AJ27" s="171"/>
      <c r="AK27" s="173"/>
      <c r="AL27" s="166"/>
      <c r="AM27" s="171"/>
      <c r="AN27" s="173"/>
      <c r="AO27" s="171"/>
      <c r="AP27" s="173"/>
      <c r="AQ27" s="166"/>
      <c r="AR27" s="171"/>
      <c r="AS27" s="173"/>
      <c r="AT27" s="171"/>
      <c r="AU27" s="173"/>
      <c r="AV27" s="166"/>
      <c r="AW27" s="171"/>
      <c r="AX27" s="173"/>
      <c r="AY27" s="171"/>
      <c r="AZ27" s="173"/>
      <c r="BA27" s="166"/>
      <c r="BB27" s="171"/>
      <c r="BC27" s="173"/>
      <c r="BD27" s="171"/>
      <c r="BE27" s="173"/>
      <c r="BF27" s="166"/>
      <c r="BG27" s="171"/>
      <c r="BH27" s="173"/>
      <c r="BI27" s="171"/>
      <c r="BJ27" s="173"/>
      <c r="BK27" s="166"/>
      <c r="BL27" s="171"/>
      <c r="BM27" s="173"/>
      <c r="BN27" s="171"/>
      <c r="BO27" s="173"/>
      <c r="BP27" s="166"/>
      <c r="BQ27" s="171"/>
      <c r="BR27" s="173"/>
      <c r="BS27" s="171"/>
      <c r="BT27" s="173"/>
      <c r="BU27" s="166"/>
      <c r="BV27" s="171"/>
      <c r="BW27" s="173"/>
      <c r="BX27" s="171"/>
      <c r="BY27" s="173"/>
    </row>
    <row r="28" spans="3:77" ht="13.5" customHeight="1">
      <c r="C28" s="166"/>
      <c r="D28" s="171"/>
      <c r="E28" s="173"/>
      <c r="F28" s="171"/>
      <c r="G28" s="173"/>
      <c r="H28" s="166"/>
      <c r="I28" s="171"/>
      <c r="J28" s="173"/>
      <c r="K28" s="171"/>
      <c r="L28" s="173"/>
      <c r="M28" s="166"/>
      <c r="N28" s="171"/>
      <c r="O28" s="173"/>
      <c r="P28" s="171"/>
      <c r="Q28" s="173"/>
      <c r="R28" s="166"/>
      <c r="S28" s="171"/>
      <c r="T28" s="173"/>
      <c r="U28" s="171"/>
      <c r="V28" s="173"/>
      <c r="W28" s="166"/>
      <c r="X28" s="171"/>
      <c r="Y28" s="173"/>
      <c r="Z28" s="171"/>
      <c r="AA28" s="173"/>
      <c r="AB28" s="166"/>
      <c r="AC28" s="171"/>
      <c r="AD28" s="173"/>
      <c r="AE28" s="171"/>
      <c r="AF28" s="173"/>
      <c r="AG28" s="166"/>
      <c r="AH28" s="171"/>
      <c r="AI28" s="173"/>
      <c r="AJ28" s="171"/>
      <c r="AK28" s="173"/>
      <c r="AL28" s="166"/>
      <c r="AM28" s="171"/>
      <c r="AN28" s="173"/>
      <c r="AO28" s="171"/>
      <c r="AP28" s="173"/>
      <c r="AQ28" s="166"/>
      <c r="AR28" s="171"/>
      <c r="AS28" s="173"/>
      <c r="AT28" s="171"/>
      <c r="AU28" s="173"/>
      <c r="AV28" s="166"/>
      <c r="AW28" s="171"/>
      <c r="AX28" s="173"/>
      <c r="AY28" s="171"/>
      <c r="AZ28" s="173"/>
      <c r="BA28" s="166"/>
      <c r="BB28" s="171"/>
      <c r="BC28" s="173"/>
      <c r="BD28" s="171"/>
      <c r="BE28" s="173"/>
      <c r="BF28" s="166"/>
      <c r="BG28" s="171"/>
      <c r="BH28" s="173"/>
      <c r="BI28" s="171"/>
      <c r="BJ28" s="173"/>
      <c r="BK28" s="166"/>
      <c r="BL28" s="171"/>
      <c r="BM28" s="173"/>
      <c r="BN28" s="171"/>
      <c r="BO28" s="173"/>
      <c r="BP28" s="166"/>
      <c r="BQ28" s="171"/>
      <c r="BR28" s="173"/>
      <c r="BS28" s="171"/>
      <c r="BT28" s="173"/>
      <c r="BU28" s="166"/>
      <c r="BV28" s="171"/>
      <c r="BW28" s="173"/>
      <c r="BX28" s="171"/>
      <c r="BY28" s="173"/>
    </row>
    <row r="29" spans="3:77" ht="13.5" customHeight="1">
      <c r="C29" s="166"/>
      <c r="D29" s="171"/>
      <c r="E29" s="173"/>
      <c r="F29" s="171"/>
      <c r="G29" s="173"/>
      <c r="H29" s="166"/>
      <c r="I29" s="171"/>
      <c r="J29" s="173"/>
      <c r="K29" s="171"/>
      <c r="L29" s="173"/>
      <c r="M29" s="166"/>
      <c r="N29" s="171"/>
      <c r="O29" s="173"/>
      <c r="P29" s="171"/>
      <c r="Q29" s="173"/>
      <c r="R29" s="166"/>
      <c r="S29" s="171"/>
      <c r="T29" s="173"/>
      <c r="U29" s="171"/>
      <c r="V29" s="173"/>
      <c r="W29" s="166"/>
      <c r="X29" s="171"/>
      <c r="Y29" s="173"/>
      <c r="Z29" s="171"/>
      <c r="AA29" s="173"/>
      <c r="AB29" s="166"/>
      <c r="AC29" s="171"/>
      <c r="AD29" s="173"/>
      <c r="AE29" s="171"/>
      <c r="AF29" s="173"/>
      <c r="AG29" s="166"/>
      <c r="AH29" s="171"/>
      <c r="AI29" s="173"/>
      <c r="AJ29" s="171"/>
      <c r="AK29" s="173"/>
      <c r="AL29" s="166"/>
      <c r="AM29" s="171"/>
      <c r="AN29" s="173"/>
      <c r="AO29" s="171"/>
      <c r="AP29" s="173"/>
      <c r="AQ29" s="166"/>
      <c r="AR29" s="171"/>
      <c r="AS29" s="173"/>
      <c r="AT29" s="171"/>
      <c r="AU29" s="173"/>
      <c r="AV29" s="166"/>
      <c r="AW29" s="171"/>
      <c r="AX29" s="173"/>
      <c r="AY29" s="171"/>
      <c r="AZ29" s="173"/>
      <c r="BA29" s="166"/>
      <c r="BB29" s="171"/>
      <c r="BC29" s="173"/>
      <c r="BD29" s="171"/>
      <c r="BE29" s="173"/>
      <c r="BF29" s="166"/>
      <c r="BG29" s="171"/>
      <c r="BH29" s="173"/>
      <c r="BI29" s="171"/>
      <c r="BJ29" s="173"/>
      <c r="BK29" s="166"/>
      <c r="BL29" s="171"/>
      <c r="BM29" s="173"/>
      <c r="BN29" s="171"/>
      <c r="BO29" s="173"/>
      <c r="BP29" s="166"/>
      <c r="BQ29" s="171"/>
      <c r="BR29" s="173"/>
      <c r="BS29" s="171"/>
      <c r="BT29" s="173"/>
      <c r="BU29" s="166"/>
      <c r="BV29" s="171"/>
      <c r="BW29" s="173"/>
      <c r="BX29" s="171"/>
      <c r="BY29" s="173"/>
    </row>
    <row r="30" spans="3:77" ht="13.5" customHeight="1">
      <c r="C30" s="166"/>
      <c r="D30" s="171"/>
      <c r="E30" s="173"/>
      <c r="F30" s="171"/>
      <c r="G30" s="173"/>
      <c r="H30" s="166"/>
      <c r="I30" s="171"/>
      <c r="J30" s="173"/>
      <c r="K30" s="171"/>
      <c r="L30" s="173"/>
      <c r="M30" s="166"/>
      <c r="N30" s="171"/>
      <c r="O30" s="173"/>
      <c r="P30" s="171"/>
      <c r="Q30" s="173"/>
      <c r="R30" s="166"/>
      <c r="S30" s="171"/>
      <c r="T30" s="173"/>
      <c r="U30" s="171"/>
      <c r="V30" s="173"/>
      <c r="W30" s="166"/>
      <c r="X30" s="171"/>
      <c r="Y30" s="173"/>
      <c r="Z30" s="171"/>
      <c r="AA30" s="173"/>
      <c r="AB30" s="166"/>
      <c r="AC30" s="171"/>
      <c r="AD30" s="173"/>
      <c r="AE30" s="171"/>
      <c r="AF30" s="173"/>
      <c r="AG30" s="166"/>
      <c r="AH30" s="171"/>
      <c r="AI30" s="173"/>
      <c r="AJ30" s="171"/>
      <c r="AK30" s="173"/>
      <c r="AL30" s="166"/>
      <c r="AM30" s="171"/>
      <c r="AN30" s="173"/>
      <c r="AO30" s="171"/>
      <c r="AP30" s="173"/>
      <c r="AQ30" s="166"/>
      <c r="AR30" s="171"/>
      <c r="AS30" s="173"/>
      <c r="AT30" s="171"/>
      <c r="AU30" s="173"/>
      <c r="AV30" s="166"/>
      <c r="AW30" s="171"/>
      <c r="AX30" s="173"/>
      <c r="AY30" s="171"/>
      <c r="AZ30" s="173"/>
      <c r="BA30" s="166"/>
      <c r="BB30" s="171"/>
      <c r="BC30" s="173"/>
      <c r="BD30" s="171"/>
      <c r="BE30" s="173"/>
      <c r="BF30" s="166"/>
      <c r="BG30" s="171"/>
      <c r="BH30" s="173"/>
      <c r="BI30" s="171"/>
      <c r="BJ30" s="173"/>
      <c r="BK30" s="166"/>
      <c r="BL30" s="171"/>
      <c r="BM30" s="173"/>
      <c r="BN30" s="171"/>
      <c r="BO30" s="173"/>
      <c r="BP30" s="166"/>
      <c r="BQ30" s="171"/>
      <c r="BR30" s="173"/>
      <c r="BS30" s="171"/>
      <c r="BT30" s="173"/>
      <c r="BU30" s="166"/>
      <c r="BV30" s="171"/>
      <c r="BW30" s="173"/>
      <c r="BX30" s="171"/>
      <c r="BY30" s="173"/>
    </row>
    <row r="31" spans="3:77" ht="13.5" customHeight="1">
      <c r="C31" s="166"/>
      <c r="D31" s="171"/>
      <c r="E31" s="173"/>
      <c r="F31" s="171"/>
      <c r="G31" s="173"/>
      <c r="H31" s="166"/>
      <c r="I31" s="171"/>
      <c r="J31" s="173"/>
      <c r="K31" s="171"/>
      <c r="L31" s="173"/>
      <c r="M31" s="166"/>
      <c r="N31" s="171"/>
      <c r="O31" s="173"/>
      <c r="P31" s="171"/>
      <c r="Q31" s="173"/>
      <c r="R31" s="166"/>
      <c r="S31" s="171"/>
      <c r="T31" s="173"/>
      <c r="U31" s="171"/>
      <c r="V31" s="173"/>
      <c r="W31" s="166"/>
      <c r="X31" s="171"/>
      <c r="Y31" s="173"/>
      <c r="Z31" s="171"/>
      <c r="AA31" s="173"/>
      <c r="AB31" s="166"/>
      <c r="AC31" s="171"/>
      <c r="AD31" s="173"/>
      <c r="AE31" s="171"/>
      <c r="AF31" s="173"/>
      <c r="AG31" s="166"/>
      <c r="AH31" s="171"/>
      <c r="AI31" s="173"/>
      <c r="AJ31" s="171"/>
      <c r="AK31" s="173"/>
      <c r="AL31" s="166"/>
      <c r="AM31" s="171"/>
      <c r="AN31" s="173"/>
      <c r="AO31" s="171"/>
      <c r="AP31" s="173"/>
      <c r="AQ31" s="166"/>
      <c r="AR31" s="171"/>
      <c r="AS31" s="173"/>
      <c r="AT31" s="171"/>
      <c r="AU31" s="173"/>
      <c r="AV31" s="166"/>
      <c r="AW31" s="171"/>
      <c r="AX31" s="173"/>
      <c r="AY31" s="171"/>
      <c r="AZ31" s="173"/>
      <c r="BA31" s="166"/>
      <c r="BB31" s="171"/>
      <c r="BC31" s="173"/>
      <c r="BD31" s="171"/>
      <c r="BE31" s="173"/>
      <c r="BF31" s="166"/>
      <c r="BG31" s="171"/>
      <c r="BH31" s="173"/>
      <c r="BI31" s="171"/>
      <c r="BJ31" s="173"/>
      <c r="BK31" s="166"/>
      <c r="BL31" s="171"/>
      <c r="BM31" s="173"/>
      <c r="BN31" s="171"/>
      <c r="BO31" s="173"/>
      <c r="BP31" s="166"/>
      <c r="BQ31" s="171"/>
      <c r="BR31" s="173"/>
      <c r="BS31" s="171"/>
      <c r="BT31" s="173"/>
      <c r="BU31" s="166"/>
      <c r="BV31" s="171"/>
      <c r="BW31" s="173"/>
      <c r="BX31" s="171"/>
      <c r="BY31" s="173"/>
    </row>
    <row r="32" spans="3:77" ht="13.5" customHeight="1">
      <c r="C32" s="166"/>
      <c r="D32" s="171"/>
      <c r="E32" s="173"/>
      <c r="F32" s="171"/>
      <c r="G32" s="173"/>
      <c r="H32" s="166"/>
      <c r="I32" s="171"/>
      <c r="J32" s="173"/>
      <c r="K32" s="171"/>
      <c r="L32" s="173"/>
      <c r="M32" s="166"/>
      <c r="N32" s="171"/>
      <c r="O32" s="173"/>
      <c r="P32" s="171"/>
      <c r="Q32" s="173"/>
      <c r="R32" s="166"/>
      <c r="S32" s="171"/>
      <c r="T32" s="173"/>
      <c r="U32" s="171"/>
      <c r="V32" s="173"/>
      <c r="W32" s="166"/>
      <c r="X32" s="171"/>
      <c r="Y32" s="173"/>
      <c r="Z32" s="171"/>
      <c r="AA32" s="173"/>
      <c r="AB32" s="166"/>
      <c r="AC32" s="171"/>
      <c r="AD32" s="173"/>
      <c r="AE32" s="171"/>
      <c r="AF32" s="173"/>
      <c r="AG32" s="166"/>
      <c r="AH32" s="171"/>
      <c r="AI32" s="173"/>
      <c r="AJ32" s="171"/>
      <c r="AK32" s="173"/>
      <c r="AL32" s="166"/>
      <c r="AM32" s="171"/>
      <c r="AN32" s="173"/>
      <c r="AO32" s="171"/>
      <c r="AP32" s="173"/>
      <c r="AQ32" s="166"/>
      <c r="AR32" s="171"/>
      <c r="AS32" s="173"/>
      <c r="AT32" s="171"/>
      <c r="AU32" s="173"/>
      <c r="AV32" s="166"/>
      <c r="AW32" s="171"/>
      <c r="AX32" s="173"/>
      <c r="AY32" s="171"/>
      <c r="AZ32" s="173"/>
      <c r="BA32" s="166"/>
      <c r="BB32" s="171"/>
      <c r="BC32" s="173"/>
      <c r="BD32" s="171"/>
      <c r="BE32" s="173"/>
      <c r="BF32" s="166"/>
      <c r="BG32" s="171"/>
      <c r="BH32" s="173"/>
      <c r="BI32" s="171"/>
      <c r="BJ32" s="173"/>
      <c r="BK32" s="166"/>
      <c r="BL32" s="171"/>
      <c r="BM32" s="173"/>
      <c r="BN32" s="171"/>
      <c r="BO32" s="173"/>
      <c r="BP32" s="166"/>
      <c r="BQ32" s="171"/>
      <c r="BR32" s="173"/>
      <c r="BS32" s="171"/>
      <c r="BT32" s="173"/>
      <c r="BU32" s="166"/>
      <c r="BV32" s="171"/>
      <c r="BW32" s="173"/>
      <c r="BX32" s="171"/>
      <c r="BY32" s="173"/>
    </row>
    <row r="33" spans="3:77" ht="13.5" customHeight="1">
      <c r="C33" s="166"/>
      <c r="D33" s="171"/>
      <c r="E33" s="173"/>
      <c r="F33" s="171"/>
      <c r="G33" s="173"/>
      <c r="H33" s="166"/>
      <c r="I33" s="171"/>
      <c r="J33" s="173"/>
      <c r="K33" s="171"/>
      <c r="L33" s="173"/>
      <c r="M33" s="166"/>
      <c r="N33" s="171"/>
      <c r="O33" s="173"/>
      <c r="P33" s="171"/>
      <c r="Q33" s="173"/>
      <c r="R33" s="166"/>
      <c r="S33" s="171"/>
      <c r="T33" s="173"/>
      <c r="U33" s="171"/>
      <c r="V33" s="173"/>
      <c r="W33" s="166"/>
      <c r="X33" s="171"/>
      <c r="Y33" s="173"/>
      <c r="Z33" s="171"/>
      <c r="AA33" s="173"/>
      <c r="AB33" s="166"/>
      <c r="AC33" s="171"/>
      <c r="AD33" s="173"/>
      <c r="AE33" s="171"/>
      <c r="AF33" s="173"/>
      <c r="AG33" s="166"/>
      <c r="AH33" s="171"/>
      <c r="AI33" s="173"/>
      <c r="AJ33" s="171"/>
      <c r="AK33" s="173"/>
      <c r="AL33" s="166"/>
      <c r="AM33" s="171"/>
      <c r="AN33" s="173"/>
      <c r="AO33" s="171"/>
      <c r="AP33" s="173"/>
      <c r="AQ33" s="166"/>
      <c r="AR33" s="171"/>
      <c r="AS33" s="173"/>
      <c r="AT33" s="171"/>
      <c r="AU33" s="173"/>
      <c r="AV33" s="166"/>
      <c r="AW33" s="171"/>
      <c r="AX33" s="173"/>
      <c r="AY33" s="171"/>
      <c r="AZ33" s="173"/>
      <c r="BA33" s="166"/>
      <c r="BB33" s="171"/>
      <c r="BC33" s="173"/>
      <c r="BD33" s="171"/>
      <c r="BE33" s="173"/>
      <c r="BF33" s="166"/>
      <c r="BG33" s="171"/>
      <c r="BH33" s="173"/>
      <c r="BI33" s="171"/>
      <c r="BJ33" s="173"/>
      <c r="BK33" s="166"/>
      <c r="BL33" s="171"/>
      <c r="BM33" s="173"/>
      <c r="BN33" s="171"/>
      <c r="BO33" s="173"/>
      <c r="BP33" s="166"/>
      <c r="BQ33" s="171"/>
      <c r="BR33" s="173"/>
      <c r="BS33" s="171"/>
      <c r="BT33" s="173"/>
      <c r="BU33" s="166"/>
      <c r="BV33" s="171"/>
      <c r="BW33" s="173"/>
      <c r="BX33" s="171"/>
      <c r="BY33" s="173"/>
    </row>
    <row r="34" spans="3:77" ht="13.5" customHeight="1">
      <c r="C34" s="166"/>
      <c r="D34" s="171"/>
      <c r="E34" s="173"/>
      <c r="F34" s="171"/>
      <c r="G34" s="173"/>
      <c r="H34" s="166"/>
      <c r="I34" s="171"/>
      <c r="J34" s="173"/>
      <c r="K34" s="171"/>
      <c r="L34" s="173"/>
      <c r="M34" s="166"/>
      <c r="N34" s="171"/>
      <c r="O34" s="173"/>
      <c r="P34" s="171"/>
      <c r="Q34" s="173"/>
      <c r="R34" s="166"/>
      <c r="S34" s="171"/>
      <c r="T34" s="173"/>
      <c r="U34" s="171"/>
      <c r="V34" s="173"/>
      <c r="W34" s="166"/>
      <c r="X34" s="171"/>
      <c r="Y34" s="173"/>
      <c r="Z34" s="171"/>
      <c r="AA34" s="173"/>
      <c r="AB34" s="166"/>
      <c r="AC34" s="171"/>
      <c r="AD34" s="173"/>
      <c r="AE34" s="171"/>
      <c r="AF34" s="173"/>
      <c r="AG34" s="166"/>
      <c r="AH34" s="171"/>
      <c r="AI34" s="173"/>
      <c r="AJ34" s="171"/>
      <c r="AK34" s="173"/>
      <c r="AL34" s="166"/>
      <c r="AM34" s="171"/>
      <c r="AN34" s="173"/>
      <c r="AO34" s="171"/>
      <c r="AP34" s="173"/>
      <c r="AQ34" s="166"/>
      <c r="AR34" s="171"/>
      <c r="AS34" s="173"/>
      <c r="AT34" s="171"/>
      <c r="AU34" s="173"/>
      <c r="AV34" s="166"/>
      <c r="AW34" s="171"/>
      <c r="AX34" s="173"/>
      <c r="AY34" s="171"/>
      <c r="AZ34" s="173"/>
      <c r="BA34" s="166"/>
      <c r="BB34" s="171"/>
      <c r="BC34" s="173"/>
      <c r="BD34" s="171"/>
      <c r="BE34" s="173"/>
      <c r="BF34" s="166"/>
      <c r="BG34" s="171"/>
      <c r="BH34" s="173"/>
      <c r="BI34" s="171"/>
      <c r="BJ34" s="173"/>
      <c r="BK34" s="166"/>
      <c r="BL34" s="171"/>
      <c r="BM34" s="173"/>
      <c r="BN34" s="171"/>
      <c r="BO34" s="173"/>
      <c r="BP34" s="166"/>
      <c r="BQ34" s="171"/>
      <c r="BR34" s="173"/>
      <c r="BS34" s="171"/>
      <c r="BT34" s="173"/>
      <c r="BU34" s="166"/>
      <c r="BV34" s="171"/>
      <c r="BW34" s="173"/>
      <c r="BX34" s="171"/>
      <c r="BY34" s="173"/>
    </row>
    <row r="35" spans="3:77" ht="13.5" customHeight="1">
      <c r="C35" s="166"/>
      <c r="D35" s="171"/>
      <c r="E35" s="173"/>
      <c r="F35" s="171"/>
      <c r="G35" s="173"/>
      <c r="H35" s="166"/>
      <c r="I35" s="171"/>
      <c r="J35" s="173"/>
      <c r="K35" s="171"/>
      <c r="L35" s="173"/>
      <c r="M35" s="166"/>
      <c r="N35" s="171"/>
      <c r="O35" s="173"/>
      <c r="P35" s="171"/>
      <c r="Q35" s="173"/>
      <c r="R35" s="166"/>
      <c r="S35" s="171"/>
      <c r="T35" s="173"/>
      <c r="U35" s="171"/>
      <c r="V35" s="173"/>
      <c r="W35" s="166"/>
      <c r="X35" s="171"/>
      <c r="Y35" s="173"/>
      <c r="Z35" s="171"/>
      <c r="AA35" s="173"/>
      <c r="AB35" s="166"/>
      <c r="AC35" s="171"/>
      <c r="AD35" s="173"/>
      <c r="AE35" s="171"/>
      <c r="AF35" s="173"/>
      <c r="AG35" s="166"/>
      <c r="AH35" s="171"/>
      <c r="AI35" s="173"/>
      <c r="AJ35" s="171"/>
      <c r="AK35" s="173"/>
      <c r="AL35" s="166"/>
      <c r="AM35" s="171"/>
      <c r="AN35" s="173"/>
      <c r="AO35" s="171"/>
      <c r="AP35" s="173"/>
      <c r="AQ35" s="166"/>
      <c r="AR35" s="171"/>
      <c r="AS35" s="173"/>
      <c r="AT35" s="171"/>
      <c r="AU35" s="173"/>
      <c r="AV35" s="166"/>
      <c r="AW35" s="171"/>
      <c r="AX35" s="173"/>
      <c r="AY35" s="171"/>
      <c r="AZ35" s="173"/>
      <c r="BA35" s="166"/>
      <c r="BB35" s="171"/>
      <c r="BC35" s="173"/>
      <c r="BD35" s="171"/>
      <c r="BE35" s="173"/>
      <c r="BF35" s="166"/>
      <c r="BG35" s="171"/>
      <c r="BH35" s="173"/>
      <c r="BI35" s="171"/>
      <c r="BJ35" s="173"/>
      <c r="BK35" s="166"/>
      <c r="BL35" s="171"/>
      <c r="BM35" s="173"/>
      <c r="BN35" s="171"/>
      <c r="BO35" s="173"/>
      <c r="BP35" s="166"/>
      <c r="BQ35" s="171"/>
      <c r="BR35" s="173"/>
      <c r="BS35" s="171"/>
      <c r="BT35" s="173"/>
      <c r="BU35" s="166"/>
      <c r="BV35" s="171"/>
      <c r="BW35" s="173"/>
      <c r="BX35" s="171"/>
      <c r="BY35" s="173"/>
    </row>
    <row r="36" spans="3:77" ht="13.5" customHeight="1">
      <c r="C36" s="166"/>
      <c r="D36" s="171"/>
      <c r="E36" s="173"/>
      <c r="F36" s="171"/>
      <c r="G36" s="173"/>
      <c r="H36" s="166"/>
      <c r="I36" s="171"/>
      <c r="J36" s="173"/>
      <c r="K36" s="171"/>
      <c r="L36" s="173"/>
      <c r="M36" s="166"/>
      <c r="N36" s="171"/>
      <c r="O36" s="173"/>
      <c r="P36" s="171"/>
      <c r="Q36" s="173"/>
      <c r="R36" s="166"/>
      <c r="S36" s="171"/>
      <c r="T36" s="173"/>
      <c r="U36" s="171"/>
      <c r="V36" s="173"/>
      <c r="W36" s="166"/>
      <c r="X36" s="171"/>
      <c r="Y36" s="173"/>
      <c r="Z36" s="171"/>
      <c r="AA36" s="173"/>
      <c r="AB36" s="166"/>
      <c r="AC36" s="171"/>
      <c r="AD36" s="173"/>
      <c r="AE36" s="171"/>
      <c r="AF36" s="173"/>
      <c r="AG36" s="166"/>
      <c r="AH36" s="171"/>
      <c r="AI36" s="173"/>
      <c r="AJ36" s="171"/>
      <c r="AK36" s="173"/>
      <c r="AL36" s="166"/>
      <c r="AM36" s="171"/>
      <c r="AN36" s="173"/>
      <c r="AO36" s="171"/>
      <c r="AP36" s="173"/>
      <c r="AQ36" s="166"/>
      <c r="AR36" s="171"/>
      <c r="AS36" s="173"/>
      <c r="AT36" s="171"/>
      <c r="AU36" s="173"/>
      <c r="AV36" s="166"/>
      <c r="AW36" s="171"/>
      <c r="AX36" s="173"/>
      <c r="AY36" s="171"/>
      <c r="AZ36" s="173"/>
      <c r="BA36" s="166"/>
      <c r="BB36" s="171"/>
      <c r="BC36" s="173"/>
      <c r="BD36" s="171"/>
      <c r="BE36" s="173"/>
      <c r="BF36" s="166"/>
      <c r="BG36" s="171"/>
      <c r="BH36" s="173"/>
      <c r="BI36" s="171"/>
      <c r="BJ36" s="173"/>
      <c r="BK36" s="166"/>
      <c r="BL36" s="171"/>
      <c r="BM36" s="173"/>
      <c r="BN36" s="171"/>
      <c r="BO36" s="173"/>
      <c r="BP36" s="166"/>
      <c r="BQ36" s="171"/>
      <c r="BR36" s="173"/>
      <c r="BS36" s="171"/>
      <c r="BT36" s="173"/>
      <c r="BU36" s="166"/>
      <c r="BV36" s="171"/>
      <c r="BW36" s="173"/>
      <c r="BX36" s="171"/>
      <c r="BY36" s="173"/>
    </row>
    <row r="37" spans="3:77" ht="13.5" customHeight="1">
      <c r="C37" s="166"/>
      <c r="D37" s="171"/>
      <c r="E37" s="173"/>
      <c r="F37" s="171"/>
      <c r="G37" s="173"/>
      <c r="H37" s="166"/>
      <c r="I37" s="171"/>
      <c r="J37" s="173"/>
      <c r="K37" s="171"/>
      <c r="L37" s="173"/>
      <c r="M37" s="166"/>
      <c r="N37" s="171"/>
      <c r="O37" s="173"/>
      <c r="P37" s="171"/>
      <c r="Q37" s="173"/>
      <c r="R37" s="166"/>
      <c r="S37" s="171"/>
      <c r="T37" s="173"/>
      <c r="U37" s="171"/>
      <c r="V37" s="173"/>
      <c r="W37" s="166"/>
      <c r="X37" s="171"/>
      <c r="Y37" s="173"/>
      <c r="Z37" s="171"/>
      <c r="AA37" s="173"/>
      <c r="AB37" s="166"/>
      <c r="AC37" s="171"/>
      <c r="AD37" s="173"/>
      <c r="AE37" s="171"/>
      <c r="AF37" s="173"/>
      <c r="AG37" s="166"/>
      <c r="AH37" s="171"/>
      <c r="AI37" s="173"/>
      <c r="AJ37" s="171"/>
      <c r="AK37" s="173"/>
      <c r="AL37" s="166"/>
      <c r="AM37" s="171"/>
      <c r="AN37" s="173"/>
      <c r="AO37" s="171"/>
      <c r="AP37" s="173"/>
      <c r="AQ37" s="166"/>
      <c r="AR37" s="171"/>
      <c r="AS37" s="173"/>
      <c r="AT37" s="171"/>
      <c r="AU37" s="173"/>
      <c r="AV37" s="166"/>
      <c r="AW37" s="171"/>
      <c r="AX37" s="173"/>
      <c r="AY37" s="171"/>
      <c r="AZ37" s="173"/>
      <c r="BA37" s="166"/>
      <c r="BB37" s="171"/>
      <c r="BC37" s="173"/>
      <c r="BD37" s="171"/>
      <c r="BE37" s="173"/>
      <c r="BF37" s="166"/>
      <c r="BG37" s="171"/>
      <c r="BH37" s="173"/>
      <c r="BI37" s="171"/>
      <c r="BJ37" s="173"/>
      <c r="BK37" s="166"/>
      <c r="BL37" s="171"/>
      <c r="BM37" s="173"/>
      <c r="BN37" s="171"/>
      <c r="BO37" s="173"/>
      <c r="BP37" s="166"/>
      <c r="BQ37" s="171"/>
      <c r="BR37" s="173"/>
      <c r="BS37" s="171"/>
      <c r="BT37" s="173"/>
      <c r="BU37" s="166"/>
      <c r="BV37" s="171"/>
      <c r="BW37" s="173"/>
      <c r="BX37" s="171"/>
      <c r="BY37" s="173"/>
    </row>
    <row r="38" spans="3:77" ht="13.5" customHeight="1">
      <c r="C38" s="166"/>
      <c r="D38" s="171"/>
      <c r="E38" s="173"/>
      <c r="F38" s="171"/>
      <c r="G38" s="173"/>
      <c r="H38" s="166"/>
      <c r="I38" s="171"/>
      <c r="J38" s="173"/>
      <c r="K38" s="171"/>
      <c r="L38" s="173"/>
      <c r="M38" s="166"/>
      <c r="N38" s="171"/>
      <c r="O38" s="173"/>
      <c r="P38" s="171"/>
      <c r="Q38" s="173"/>
      <c r="R38" s="166"/>
      <c r="S38" s="171"/>
      <c r="T38" s="173"/>
      <c r="U38" s="171"/>
      <c r="V38" s="173"/>
      <c r="W38" s="166"/>
      <c r="X38" s="171"/>
      <c r="Y38" s="173"/>
      <c r="Z38" s="171"/>
      <c r="AA38" s="173"/>
      <c r="AB38" s="166"/>
      <c r="AC38" s="171"/>
      <c r="AD38" s="173"/>
      <c r="AE38" s="171"/>
      <c r="AF38" s="173"/>
      <c r="AG38" s="166"/>
      <c r="AH38" s="171"/>
      <c r="AI38" s="173"/>
      <c r="AJ38" s="171"/>
      <c r="AK38" s="173"/>
      <c r="AL38" s="166"/>
      <c r="AM38" s="171"/>
      <c r="AN38" s="173"/>
      <c r="AO38" s="171"/>
      <c r="AP38" s="173"/>
      <c r="AQ38" s="166"/>
      <c r="AR38" s="171"/>
      <c r="AS38" s="173"/>
      <c r="AT38" s="171"/>
      <c r="AU38" s="173"/>
      <c r="AV38" s="166"/>
      <c r="AW38" s="171"/>
      <c r="AX38" s="173"/>
      <c r="AY38" s="171"/>
      <c r="AZ38" s="173"/>
      <c r="BA38" s="166"/>
      <c r="BB38" s="171"/>
      <c r="BC38" s="173"/>
      <c r="BD38" s="171"/>
      <c r="BE38" s="173"/>
      <c r="BF38" s="166"/>
      <c r="BG38" s="171"/>
      <c r="BH38" s="173"/>
      <c r="BI38" s="171"/>
      <c r="BJ38" s="173"/>
      <c r="BK38" s="166"/>
      <c r="BL38" s="171"/>
      <c r="BM38" s="173"/>
      <c r="BN38" s="171"/>
      <c r="BO38" s="173"/>
      <c r="BP38" s="166"/>
      <c r="BQ38" s="171"/>
      <c r="BR38" s="173"/>
      <c r="BS38" s="171"/>
      <c r="BT38" s="173"/>
      <c r="BU38" s="166"/>
      <c r="BV38" s="171"/>
      <c r="BW38" s="173"/>
      <c r="BX38" s="171"/>
      <c r="BY38" s="173"/>
    </row>
    <row r="39" spans="3:77" ht="13.5" customHeight="1">
      <c r="C39" s="166"/>
      <c r="D39" s="171"/>
      <c r="E39" s="173"/>
      <c r="F39" s="171"/>
      <c r="G39" s="173"/>
      <c r="H39" s="166"/>
      <c r="I39" s="171"/>
      <c r="J39" s="173"/>
      <c r="K39" s="171"/>
      <c r="L39" s="173"/>
      <c r="M39" s="166"/>
      <c r="N39" s="171"/>
      <c r="O39" s="173"/>
      <c r="P39" s="171"/>
      <c r="Q39" s="173"/>
      <c r="R39" s="166"/>
      <c r="S39" s="171"/>
      <c r="T39" s="173"/>
      <c r="U39" s="171"/>
      <c r="V39" s="173"/>
      <c r="W39" s="166"/>
      <c r="X39" s="171"/>
      <c r="Y39" s="173"/>
      <c r="Z39" s="171"/>
      <c r="AA39" s="173"/>
      <c r="AB39" s="166"/>
      <c r="AC39" s="171"/>
      <c r="AD39" s="173"/>
      <c r="AE39" s="171"/>
      <c r="AF39" s="173"/>
      <c r="AG39" s="166"/>
      <c r="AH39" s="171"/>
      <c r="AI39" s="173"/>
      <c r="AJ39" s="171"/>
      <c r="AK39" s="173"/>
      <c r="AL39" s="166"/>
      <c r="AM39" s="171"/>
      <c r="AN39" s="173"/>
      <c r="AO39" s="171"/>
      <c r="AP39" s="173"/>
      <c r="AQ39" s="166"/>
      <c r="AR39" s="171"/>
      <c r="AS39" s="173"/>
      <c r="AT39" s="171"/>
      <c r="AU39" s="173"/>
      <c r="AV39" s="166"/>
      <c r="AW39" s="171"/>
      <c r="AX39" s="173"/>
      <c r="AY39" s="171"/>
      <c r="AZ39" s="173"/>
      <c r="BA39" s="166"/>
      <c r="BB39" s="171"/>
      <c r="BC39" s="173"/>
      <c r="BD39" s="171"/>
      <c r="BE39" s="173"/>
      <c r="BF39" s="166"/>
      <c r="BG39" s="171"/>
      <c r="BH39" s="173"/>
      <c r="BI39" s="171"/>
      <c r="BJ39" s="173"/>
      <c r="BK39" s="166"/>
      <c r="BL39" s="171"/>
      <c r="BM39" s="173"/>
      <c r="BN39" s="171"/>
      <c r="BO39" s="173"/>
      <c r="BP39" s="166"/>
      <c r="BQ39" s="171"/>
      <c r="BR39" s="173"/>
      <c r="BS39" s="171"/>
      <c r="BT39" s="173"/>
      <c r="BU39" s="166"/>
      <c r="BV39" s="171"/>
      <c r="BW39" s="173"/>
      <c r="BX39" s="171"/>
      <c r="BY39" s="173"/>
    </row>
    <row r="40" spans="3:77" ht="13.5" customHeight="1">
      <c r="C40" s="166"/>
      <c r="D40" s="171"/>
      <c r="E40" s="173"/>
      <c r="F40" s="171"/>
      <c r="G40" s="173"/>
      <c r="H40" s="166"/>
      <c r="I40" s="171"/>
      <c r="J40" s="173"/>
      <c r="K40" s="171"/>
      <c r="L40" s="173"/>
      <c r="M40" s="166"/>
      <c r="N40" s="171"/>
      <c r="O40" s="173"/>
      <c r="P40" s="171"/>
      <c r="Q40" s="173"/>
      <c r="R40" s="166"/>
      <c r="S40" s="171"/>
      <c r="T40" s="173"/>
      <c r="U40" s="171"/>
      <c r="V40" s="173"/>
      <c r="W40" s="166"/>
      <c r="X40" s="171"/>
      <c r="Y40" s="173"/>
      <c r="Z40" s="171"/>
      <c r="AA40" s="173"/>
      <c r="AB40" s="166"/>
      <c r="AC40" s="171"/>
      <c r="AD40" s="173"/>
      <c r="AE40" s="171"/>
      <c r="AF40" s="173"/>
      <c r="AG40" s="166"/>
      <c r="AH40" s="171"/>
      <c r="AI40" s="173"/>
      <c r="AJ40" s="171"/>
      <c r="AK40" s="173"/>
      <c r="AL40" s="166"/>
      <c r="AM40" s="171"/>
      <c r="AN40" s="173"/>
      <c r="AO40" s="171"/>
      <c r="AP40" s="173"/>
      <c r="AQ40" s="166"/>
      <c r="AR40" s="171"/>
      <c r="AS40" s="173"/>
      <c r="AT40" s="171"/>
      <c r="AU40" s="173"/>
      <c r="AV40" s="166"/>
      <c r="AW40" s="171"/>
      <c r="AX40" s="173"/>
      <c r="AY40" s="171"/>
      <c r="AZ40" s="173"/>
      <c r="BA40" s="166"/>
      <c r="BB40" s="171"/>
      <c r="BC40" s="173"/>
      <c r="BD40" s="171"/>
      <c r="BE40" s="173"/>
      <c r="BF40" s="166"/>
      <c r="BG40" s="171"/>
      <c r="BH40" s="173"/>
      <c r="BI40" s="171"/>
      <c r="BJ40" s="173"/>
      <c r="BK40" s="166"/>
      <c r="BL40" s="171"/>
      <c r="BM40" s="173"/>
      <c r="BN40" s="171"/>
      <c r="BO40" s="173"/>
      <c r="BP40" s="166"/>
      <c r="BQ40" s="171"/>
      <c r="BR40" s="173"/>
      <c r="BS40" s="171"/>
      <c r="BT40" s="173"/>
      <c r="BU40" s="166"/>
      <c r="BV40" s="171"/>
      <c r="BW40" s="173"/>
      <c r="BX40" s="171"/>
      <c r="BY40" s="173"/>
    </row>
    <row r="41" spans="3:77" ht="13.5" customHeight="1">
      <c r="C41" s="166"/>
      <c r="D41" s="171"/>
      <c r="E41" s="173"/>
      <c r="F41" s="171"/>
      <c r="G41" s="173"/>
      <c r="H41" s="166"/>
      <c r="I41" s="171"/>
      <c r="J41" s="173"/>
      <c r="K41" s="171"/>
      <c r="L41" s="173"/>
      <c r="M41" s="166"/>
      <c r="N41" s="171"/>
      <c r="O41" s="173"/>
      <c r="P41" s="171"/>
      <c r="Q41" s="173"/>
      <c r="R41" s="166"/>
      <c r="S41" s="171"/>
      <c r="T41" s="173"/>
      <c r="U41" s="171"/>
      <c r="V41" s="173"/>
      <c r="W41" s="166"/>
      <c r="X41" s="171"/>
      <c r="Y41" s="173"/>
      <c r="Z41" s="171"/>
      <c r="AA41" s="173"/>
      <c r="AB41" s="166"/>
      <c r="AC41" s="171"/>
      <c r="AD41" s="173"/>
      <c r="AE41" s="171"/>
      <c r="AF41" s="173"/>
      <c r="AG41" s="166"/>
      <c r="AH41" s="171"/>
      <c r="AI41" s="173"/>
      <c r="AJ41" s="171"/>
      <c r="AK41" s="173"/>
      <c r="AL41" s="166"/>
      <c r="AM41" s="171"/>
      <c r="AN41" s="173"/>
      <c r="AO41" s="171"/>
      <c r="AP41" s="173"/>
      <c r="AQ41" s="166"/>
      <c r="AR41" s="171"/>
      <c r="AS41" s="173"/>
      <c r="AT41" s="171"/>
      <c r="AU41" s="173"/>
      <c r="AV41" s="166"/>
      <c r="AW41" s="171"/>
      <c r="AX41" s="173"/>
      <c r="AY41" s="171"/>
      <c r="AZ41" s="173"/>
      <c r="BA41" s="166"/>
      <c r="BB41" s="171"/>
      <c r="BC41" s="173"/>
      <c r="BD41" s="171"/>
      <c r="BE41" s="173"/>
      <c r="BF41" s="166"/>
      <c r="BG41" s="171"/>
      <c r="BH41" s="173"/>
      <c r="BI41" s="171"/>
      <c r="BJ41" s="173"/>
      <c r="BK41" s="166"/>
      <c r="BL41" s="171"/>
      <c r="BM41" s="173"/>
      <c r="BN41" s="171"/>
      <c r="BO41" s="173"/>
      <c r="BP41" s="166"/>
      <c r="BQ41" s="171"/>
      <c r="BR41" s="173"/>
      <c r="BS41" s="171"/>
      <c r="BT41" s="173"/>
      <c r="BU41" s="166"/>
      <c r="BV41" s="171"/>
      <c r="BW41" s="173"/>
      <c r="BX41" s="171"/>
      <c r="BY41" s="173"/>
    </row>
    <row r="42" spans="3:77" ht="13.5" customHeight="1">
      <c r="C42" s="166"/>
      <c r="D42" s="171"/>
      <c r="E42" s="173"/>
      <c r="F42" s="171"/>
      <c r="G42" s="173"/>
      <c r="H42" s="166"/>
      <c r="I42" s="171"/>
      <c r="J42" s="173"/>
      <c r="K42" s="171"/>
      <c r="L42" s="173"/>
      <c r="M42" s="166"/>
      <c r="N42" s="171"/>
      <c r="O42" s="173"/>
      <c r="P42" s="171"/>
      <c r="Q42" s="173"/>
      <c r="R42" s="166"/>
      <c r="S42" s="171"/>
      <c r="T42" s="173"/>
      <c r="U42" s="171"/>
      <c r="V42" s="173"/>
      <c r="W42" s="166"/>
      <c r="X42" s="171"/>
      <c r="Y42" s="173"/>
      <c r="Z42" s="171"/>
      <c r="AA42" s="173"/>
      <c r="AB42" s="166"/>
      <c r="AC42" s="171"/>
      <c r="AD42" s="173"/>
      <c r="AE42" s="171"/>
      <c r="AF42" s="173"/>
      <c r="AG42" s="166"/>
      <c r="AH42" s="171"/>
      <c r="AI42" s="173"/>
      <c r="AJ42" s="171"/>
      <c r="AK42" s="173"/>
      <c r="AL42" s="166"/>
      <c r="AM42" s="171"/>
      <c r="AN42" s="173"/>
      <c r="AO42" s="171"/>
      <c r="AP42" s="173"/>
      <c r="AQ42" s="166"/>
      <c r="AR42" s="171"/>
      <c r="AS42" s="173"/>
      <c r="AT42" s="171"/>
      <c r="AU42" s="173"/>
      <c r="AV42" s="166"/>
      <c r="AW42" s="171"/>
      <c r="AX42" s="173"/>
      <c r="AY42" s="171"/>
      <c r="AZ42" s="173"/>
      <c r="BA42" s="166"/>
      <c r="BB42" s="171"/>
      <c r="BC42" s="173"/>
      <c r="BD42" s="171"/>
      <c r="BE42" s="173"/>
      <c r="BF42" s="166"/>
      <c r="BG42" s="171"/>
      <c r="BH42" s="173"/>
      <c r="BI42" s="171"/>
      <c r="BJ42" s="173"/>
      <c r="BK42" s="166"/>
      <c r="BL42" s="171"/>
      <c r="BM42" s="173"/>
      <c r="BN42" s="171"/>
      <c r="BO42" s="173"/>
      <c r="BP42" s="166"/>
      <c r="BQ42" s="171"/>
      <c r="BR42" s="173"/>
      <c r="BS42" s="171"/>
      <c r="BT42" s="173"/>
      <c r="BU42" s="166"/>
      <c r="BV42" s="171"/>
      <c r="BW42" s="173"/>
      <c r="BX42" s="171"/>
      <c r="BY42" s="173"/>
    </row>
    <row r="43" spans="3:77" ht="13.5" customHeight="1">
      <c r="C43" s="166"/>
      <c r="D43" s="171"/>
      <c r="E43" s="173"/>
      <c r="F43" s="171"/>
      <c r="G43" s="173"/>
      <c r="H43" s="166"/>
      <c r="I43" s="171"/>
      <c r="J43" s="173"/>
      <c r="K43" s="171"/>
      <c r="L43" s="173"/>
      <c r="M43" s="166"/>
      <c r="N43" s="171"/>
      <c r="O43" s="173"/>
      <c r="P43" s="171"/>
      <c r="Q43" s="173"/>
      <c r="R43" s="166"/>
      <c r="S43" s="171"/>
      <c r="T43" s="173"/>
      <c r="U43" s="171"/>
      <c r="V43" s="173"/>
      <c r="W43" s="166"/>
      <c r="X43" s="171"/>
      <c r="Y43" s="173"/>
      <c r="Z43" s="171"/>
      <c r="AA43" s="173"/>
      <c r="AB43" s="166"/>
      <c r="AC43" s="171"/>
      <c r="AD43" s="173"/>
      <c r="AE43" s="171"/>
      <c r="AF43" s="173"/>
      <c r="AG43" s="166"/>
      <c r="AH43" s="171"/>
      <c r="AI43" s="173"/>
      <c r="AJ43" s="171"/>
      <c r="AK43" s="173"/>
      <c r="AL43" s="166"/>
      <c r="AM43" s="171"/>
      <c r="AN43" s="173"/>
      <c r="AO43" s="171"/>
      <c r="AP43" s="173"/>
      <c r="AQ43" s="166"/>
      <c r="AR43" s="171"/>
      <c r="AS43" s="173"/>
      <c r="AT43" s="171"/>
      <c r="AU43" s="173"/>
      <c r="AV43" s="166"/>
      <c r="AW43" s="171"/>
      <c r="AX43" s="173"/>
      <c r="AY43" s="171"/>
      <c r="AZ43" s="173"/>
      <c r="BA43" s="166"/>
      <c r="BB43" s="171"/>
      <c r="BC43" s="173"/>
      <c r="BD43" s="171"/>
      <c r="BE43" s="173"/>
      <c r="BF43" s="166"/>
      <c r="BG43" s="171"/>
      <c r="BH43" s="173"/>
      <c r="BI43" s="171"/>
      <c r="BJ43" s="173"/>
      <c r="BK43" s="166"/>
      <c r="BL43" s="171"/>
      <c r="BM43" s="173"/>
      <c r="BN43" s="171"/>
      <c r="BO43" s="173"/>
      <c r="BP43" s="166"/>
      <c r="BQ43" s="171"/>
      <c r="BR43" s="173"/>
      <c r="BS43" s="171"/>
      <c r="BT43" s="173"/>
      <c r="BU43" s="166"/>
      <c r="BV43" s="171"/>
      <c r="BW43" s="173"/>
      <c r="BX43" s="171"/>
      <c r="BY43" s="173"/>
    </row>
    <row r="44" spans="3:77" ht="13.5" customHeight="1">
      <c r="C44" s="166"/>
      <c r="D44" s="171"/>
      <c r="E44" s="173"/>
      <c r="F44" s="171"/>
      <c r="G44" s="173"/>
      <c r="H44" s="166"/>
      <c r="I44" s="171"/>
      <c r="J44" s="173"/>
      <c r="K44" s="171"/>
      <c r="L44" s="173"/>
      <c r="M44" s="166"/>
      <c r="N44" s="171"/>
      <c r="O44" s="173"/>
      <c r="P44" s="171"/>
      <c r="Q44" s="173"/>
      <c r="R44" s="166"/>
      <c r="S44" s="171"/>
      <c r="T44" s="173"/>
      <c r="U44" s="171"/>
      <c r="V44" s="173"/>
      <c r="W44" s="166"/>
      <c r="X44" s="171"/>
      <c r="Y44" s="173"/>
      <c r="Z44" s="171"/>
      <c r="AA44" s="173"/>
      <c r="AB44" s="166"/>
      <c r="AC44" s="171"/>
      <c r="AD44" s="173"/>
      <c r="AE44" s="171"/>
      <c r="AF44" s="173"/>
      <c r="AG44" s="166"/>
      <c r="AH44" s="171"/>
      <c r="AI44" s="173"/>
      <c r="AJ44" s="171"/>
      <c r="AK44" s="173"/>
      <c r="AL44" s="166"/>
      <c r="AM44" s="171"/>
      <c r="AN44" s="173"/>
      <c r="AO44" s="171"/>
      <c r="AP44" s="173"/>
      <c r="AQ44" s="166"/>
      <c r="AR44" s="171"/>
      <c r="AS44" s="173"/>
      <c r="AT44" s="171"/>
      <c r="AU44" s="173"/>
      <c r="AV44" s="166"/>
      <c r="AW44" s="171"/>
      <c r="AX44" s="173"/>
      <c r="AY44" s="171"/>
      <c r="AZ44" s="173"/>
      <c r="BA44" s="166"/>
      <c r="BB44" s="171"/>
      <c r="BC44" s="173"/>
      <c r="BD44" s="171"/>
      <c r="BE44" s="173"/>
      <c r="BF44" s="166"/>
      <c r="BG44" s="171"/>
      <c r="BH44" s="173"/>
      <c r="BI44" s="171"/>
      <c r="BJ44" s="173"/>
      <c r="BK44" s="166"/>
      <c r="BL44" s="171"/>
      <c r="BM44" s="173"/>
      <c r="BN44" s="171"/>
      <c r="BO44" s="173"/>
      <c r="BP44" s="166"/>
      <c r="BQ44" s="171"/>
      <c r="BR44" s="173"/>
      <c r="BS44" s="171"/>
      <c r="BT44" s="173"/>
      <c r="BU44" s="166"/>
      <c r="BV44" s="171"/>
      <c r="BW44" s="173"/>
      <c r="BX44" s="171"/>
      <c r="BY44" s="173"/>
    </row>
    <row r="45" spans="3:77" ht="13.5" customHeight="1">
      <c r="C45" s="166"/>
      <c r="D45" s="171"/>
      <c r="E45" s="173"/>
      <c r="F45" s="171"/>
      <c r="G45" s="173"/>
      <c r="H45" s="166"/>
      <c r="I45" s="171"/>
      <c r="J45" s="173"/>
      <c r="K45" s="171"/>
      <c r="L45" s="173"/>
      <c r="M45" s="166"/>
      <c r="N45" s="171"/>
      <c r="O45" s="173"/>
      <c r="P45" s="171"/>
      <c r="Q45" s="173"/>
      <c r="R45" s="166"/>
      <c r="S45" s="171"/>
      <c r="T45" s="173"/>
      <c r="U45" s="171"/>
      <c r="V45" s="173"/>
      <c r="W45" s="166"/>
      <c r="X45" s="171"/>
      <c r="Y45" s="173"/>
      <c r="Z45" s="171"/>
      <c r="AA45" s="173"/>
      <c r="AB45" s="166"/>
      <c r="AC45" s="171"/>
      <c r="AD45" s="173"/>
      <c r="AE45" s="171"/>
      <c r="AF45" s="173"/>
      <c r="AG45" s="166"/>
      <c r="AH45" s="171"/>
      <c r="AI45" s="173"/>
      <c r="AJ45" s="171"/>
      <c r="AK45" s="173"/>
      <c r="AL45" s="166"/>
      <c r="AM45" s="171"/>
      <c r="AN45" s="173"/>
      <c r="AO45" s="171"/>
      <c r="AP45" s="173"/>
      <c r="AQ45" s="166"/>
      <c r="AR45" s="171"/>
      <c r="AS45" s="173"/>
      <c r="AT45" s="171"/>
      <c r="AU45" s="173"/>
      <c r="AV45" s="166"/>
      <c r="AW45" s="171"/>
      <c r="AX45" s="173"/>
      <c r="AY45" s="171"/>
      <c r="AZ45" s="173"/>
      <c r="BA45" s="166"/>
      <c r="BB45" s="171"/>
      <c r="BC45" s="173"/>
      <c r="BD45" s="171"/>
      <c r="BE45" s="173"/>
      <c r="BF45" s="166"/>
      <c r="BG45" s="171"/>
      <c r="BH45" s="173"/>
      <c r="BI45" s="171"/>
      <c r="BJ45" s="173"/>
      <c r="BK45" s="166"/>
      <c r="BL45" s="171"/>
      <c r="BM45" s="173"/>
      <c r="BN45" s="171"/>
      <c r="BO45" s="173"/>
      <c r="BP45" s="166"/>
      <c r="BQ45" s="171"/>
      <c r="BR45" s="173"/>
      <c r="BS45" s="171"/>
      <c r="BT45" s="173"/>
      <c r="BU45" s="166"/>
      <c r="BV45" s="171"/>
      <c r="BW45" s="173"/>
      <c r="BX45" s="171"/>
      <c r="BY45" s="173"/>
    </row>
    <row r="46" spans="3:77" ht="13.5" customHeight="1">
      <c r="C46" s="166"/>
      <c r="D46" s="171"/>
      <c r="E46" s="173"/>
      <c r="F46" s="171"/>
      <c r="G46" s="173"/>
      <c r="H46" s="166"/>
      <c r="I46" s="171"/>
      <c r="J46" s="173"/>
      <c r="K46" s="171"/>
      <c r="L46" s="173"/>
      <c r="M46" s="166"/>
      <c r="N46" s="171"/>
      <c r="O46" s="173"/>
      <c r="P46" s="171"/>
      <c r="Q46" s="173"/>
      <c r="R46" s="166"/>
      <c r="S46" s="171"/>
      <c r="T46" s="173"/>
      <c r="U46" s="171"/>
      <c r="V46" s="173"/>
      <c r="W46" s="166"/>
      <c r="X46" s="171"/>
      <c r="Y46" s="173"/>
      <c r="Z46" s="171"/>
      <c r="AA46" s="173"/>
      <c r="AB46" s="166"/>
      <c r="AC46" s="171"/>
      <c r="AD46" s="173"/>
      <c r="AE46" s="171"/>
      <c r="AF46" s="173"/>
      <c r="AG46" s="166"/>
      <c r="AH46" s="171"/>
      <c r="AI46" s="173"/>
      <c r="AJ46" s="171"/>
      <c r="AK46" s="173"/>
      <c r="AL46" s="166"/>
      <c r="AM46" s="171"/>
      <c r="AN46" s="173"/>
      <c r="AO46" s="171"/>
      <c r="AP46" s="173"/>
      <c r="AQ46" s="166"/>
      <c r="AR46" s="171"/>
      <c r="AS46" s="173"/>
      <c r="AT46" s="171"/>
      <c r="AU46" s="173"/>
      <c r="AV46" s="166"/>
      <c r="AW46" s="171"/>
      <c r="AX46" s="173"/>
      <c r="AY46" s="171"/>
      <c r="AZ46" s="173"/>
      <c r="BA46" s="166"/>
      <c r="BB46" s="171"/>
      <c r="BC46" s="173"/>
      <c r="BD46" s="171"/>
      <c r="BE46" s="173"/>
      <c r="BF46" s="166"/>
      <c r="BG46" s="171"/>
      <c r="BH46" s="173"/>
      <c r="BI46" s="171"/>
      <c r="BJ46" s="173"/>
      <c r="BK46" s="166"/>
      <c r="BL46" s="171"/>
      <c r="BM46" s="173"/>
      <c r="BN46" s="171"/>
      <c r="BO46" s="173"/>
      <c r="BP46" s="166"/>
      <c r="BQ46" s="171"/>
      <c r="BR46" s="173"/>
      <c r="BS46" s="171"/>
      <c r="BT46" s="173"/>
      <c r="BU46" s="166"/>
      <c r="BV46" s="171"/>
      <c r="BW46" s="173"/>
      <c r="BX46" s="171"/>
      <c r="BY46" s="173"/>
    </row>
    <row r="47" spans="3:77" ht="13.5" customHeight="1">
      <c r="C47" s="166"/>
      <c r="D47" s="171"/>
      <c r="E47" s="173"/>
      <c r="F47" s="171"/>
      <c r="G47" s="173"/>
      <c r="H47" s="166"/>
      <c r="I47" s="171"/>
      <c r="J47" s="173"/>
      <c r="K47" s="171"/>
      <c r="L47" s="173"/>
      <c r="M47" s="166"/>
      <c r="N47" s="171"/>
      <c r="O47" s="173"/>
      <c r="P47" s="171"/>
      <c r="Q47" s="173"/>
      <c r="R47" s="166"/>
      <c r="S47" s="171"/>
      <c r="T47" s="173"/>
      <c r="U47" s="171"/>
      <c r="V47" s="173"/>
      <c r="W47" s="166"/>
      <c r="X47" s="171"/>
      <c r="Y47" s="173"/>
      <c r="Z47" s="171"/>
      <c r="AA47" s="173"/>
      <c r="AB47" s="166"/>
      <c r="AC47" s="171"/>
      <c r="AD47" s="173"/>
      <c r="AE47" s="171"/>
      <c r="AF47" s="173"/>
      <c r="AG47" s="166"/>
      <c r="AH47" s="171"/>
      <c r="AI47" s="173"/>
      <c r="AJ47" s="171"/>
      <c r="AK47" s="173"/>
      <c r="AL47" s="166"/>
      <c r="AM47" s="171"/>
      <c r="AN47" s="173"/>
      <c r="AO47" s="171"/>
      <c r="AP47" s="173"/>
      <c r="AQ47" s="166"/>
      <c r="AR47" s="171"/>
      <c r="AS47" s="173"/>
      <c r="AT47" s="171"/>
      <c r="AU47" s="173"/>
      <c r="AV47" s="166"/>
      <c r="AW47" s="171"/>
      <c r="AX47" s="173"/>
      <c r="AY47" s="171"/>
      <c r="AZ47" s="173"/>
      <c r="BA47" s="166"/>
      <c r="BB47" s="171"/>
      <c r="BC47" s="173"/>
      <c r="BD47" s="171"/>
      <c r="BE47" s="173"/>
      <c r="BF47" s="166"/>
      <c r="BG47" s="171"/>
      <c r="BH47" s="173"/>
      <c r="BI47" s="171"/>
      <c r="BJ47" s="173"/>
      <c r="BK47" s="166"/>
      <c r="BL47" s="171"/>
      <c r="BM47" s="173"/>
      <c r="BN47" s="171"/>
      <c r="BO47" s="173"/>
      <c r="BP47" s="166"/>
      <c r="BQ47" s="171"/>
      <c r="BR47" s="173"/>
      <c r="BS47" s="171"/>
      <c r="BT47" s="173"/>
      <c r="BU47" s="166"/>
      <c r="BV47" s="171"/>
      <c r="BW47" s="173"/>
      <c r="BX47" s="171"/>
      <c r="BY47" s="173"/>
    </row>
    <row r="48" spans="3:77" ht="13.5" customHeight="1">
      <c r="C48" s="166"/>
      <c r="D48" s="171"/>
      <c r="E48" s="173"/>
      <c r="F48" s="171"/>
      <c r="G48" s="173"/>
      <c r="H48" s="166"/>
      <c r="I48" s="171"/>
      <c r="J48" s="173"/>
      <c r="K48" s="171"/>
      <c r="L48" s="173"/>
      <c r="M48" s="166"/>
      <c r="N48" s="171"/>
      <c r="O48" s="173"/>
      <c r="P48" s="171"/>
      <c r="Q48" s="173"/>
      <c r="R48" s="166"/>
      <c r="S48" s="171"/>
      <c r="T48" s="173"/>
      <c r="U48" s="171"/>
      <c r="V48" s="173"/>
      <c r="W48" s="166"/>
      <c r="X48" s="171"/>
      <c r="Y48" s="173"/>
      <c r="Z48" s="171"/>
      <c r="AA48" s="173"/>
      <c r="AB48" s="166"/>
      <c r="AC48" s="171"/>
      <c r="AD48" s="173"/>
      <c r="AE48" s="171"/>
      <c r="AF48" s="173"/>
      <c r="AG48" s="166"/>
      <c r="AH48" s="171"/>
      <c r="AI48" s="173"/>
      <c r="AJ48" s="171"/>
      <c r="AK48" s="173"/>
      <c r="AL48" s="166"/>
      <c r="AM48" s="171"/>
      <c r="AN48" s="173"/>
      <c r="AO48" s="171"/>
      <c r="AP48" s="173"/>
      <c r="AQ48" s="166"/>
      <c r="AR48" s="171"/>
      <c r="AS48" s="173"/>
      <c r="AT48" s="171"/>
      <c r="AU48" s="173"/>
      <c r="AV48" s="166"/>
      <c r="AW48" s="171"/>
      <c r="AX48" s="173"/>
      <c r="AY48" s="171"/>
      <c r="AZ48" s="173"/>
      <c r="BA48" s="166"/>
      <c r="BB48" s="171"/>
      <c r="BC48" s="173"/>
      <c r="BD48" s="171"/>
      <c r="BE48" s="173"/>
      <c r="BF48" s="166"/>
      <c r="BG48" s="171"/>
      <c r="BH48" s="173"/>
      <c r="BI48" s="171"/>
      <c r="BJ48" s="173"/>
      <c r="BK48" s="166"/>
      <c r="BL48" s="171"/>
      <c r="BM48" s="173"/>
      <c r="BN48" s="171"/>
      <c r="BO48" s="173"/>
      <c r="BP48" s="166"/>
      <c r="BQ48" s="171"/>
      <c r="BR48" s="173"/>
      <c r="BS48" s="171"/>
      <c r="BT48" s="173"/>
      <c r="BU48" s="166"/>
      <c r="BV48" s="171"/>
      <c r="BW48" s="173"/>
      <c r="BX48" s="171"/>
      <c r="BY48" s="173"/>
    </row>
    <row r="49" spans="3:77" ht="13.5" customHeight="1">
      <c r="C49" s="166"/>
      <c r="D49" s="171"/>
      <c r="E49" s="173"/>
      <c r="F49" s="171"/>
      <c r="G49" s="173"/>
      <c r="H49" s="166"/>
      <c r="I49" s="171"/>
      <c r="J49" s="173"/>
      <c r="K49" s="171"/>
      <c r="L49" s="173"/>
      <c r="M49" s="166"/>
      <c r="N49" s="171"/>
      <c r="O49" s="173"/>
      <c r="P49" s="171"/>
      <c r="Q49" s="173"/>
      <c r="R49" s="166"/>
      <c r="S49" s="171"/>
      <c r="T49" s="173"/>
      <c r="U49" s="171"/>
      <c r="V49" s="173"/>
      <c r="W49" s="166"/>
      <c r="X49" s="171"/>
      <c r="Y49" s="173"/>
      <c r="Z49" s="171"/>
      <c r="AA49" s="173"/>
      <c r="AB49" s="166"/>
      <c r="AC49" s="171"/>
      <c r="AD49" s="173"/>
      <c r="AE49" s="171"/>
      <c r="AF49" s="173"/>
      <c r="AG49" s="166"/>
      <c r="AH49" s="171"/>
      <c r="AI49" s="173"/>
      <c r="AJ49" s="171"/>
      <c r="AK49" s="173"/>
      <c r="AL49" s="166"/>
      <c r="AM49" s="171"/>
      <c r="AN49" s="173"/>
      <c r="AO49" s="171"/>
      <c r="AP49" s="173"/>
      <c r="AQ49" s="166"/>
      <c r="AR49" s="171"/>
      <c r="AS49" s="173"/>
      <c r="AT49" s="171"/>
      <c r="AU49" s="173"/>
      <c r="AV49" s="166"/>
      <c r="AW49" s="171"/>
      <c r="AX49" s="173"/>
      <c r="AY49" s="171"/>
      <c r="AZ49" s="173"/>
      <c r="BA49" s="166"/>
      <c r="BB49" s="171"/>
      <c r="BC49" s="173"/>
      <c r="BD49" s="171"/>
      <c r="BE49" s="173"/>
      <c r="BF49" s="166"/>
      <c r="BG49" s="171"/>
      <c r="BH49" s="173"/>
      <c r="BI49" s="171"/>
      <c r="BJ49" s="173"/>
      <c r="BK49" s="166"/>
      <c r="BL49" s="171"/>
      <c r="BM49" s="173"/>
      <c r="BN49" s="171"/>
      <c r="BO49" s="173"/>
      <c r="BP49" s="166"/>
      <c r="BQ49" s="171"/>
      <c r="BR49" s="173"/>
      <c r="BS49" s="171"/>
      <c r="BT49" s="173"/>
      <c r="BU49" s="166"/>
      <c r="BV49" s="171"/>
      <c r="BW49" s="173"/>
      <c r="BX49" s="171"/>
      <c r="BY49" s="173"/>
    </row>
    <row r="50" spans="3:77" ht="13.5" customHeight="1">
      <c r="C50" s="166"/>
      <c r="D50" s="171"/>
      <c r="E50" s="173"/>
      <c r="F50" s="171"/>
      <c r="G50" s="173"/>
      <c r="H50" s="166"/>
      <c r="I50" s="171"/>
      <c r="J50" s="173"/>
      <c r="K50" s="171"/>
      <c r="L50" s="173"/>
      <c r="M50" s="166"/>
      <c r="N50" s="171"/>
      <c r="O50" s="173"/>
      <c r="P50" s="171"/>
      <c r="Q50" s="173"/>
      <c r="R50" s="166"/>
      <c r="S50" s="171"/>
      <c r="T50" s="173"/>
      <c r="U50" s="171"/>
      <c r="V50" s="173"/>
      <c r="W50" s="166"/>
      <c r="X50" s="171"/>
      <c r="Y50" s="173"/>
      <c r="Z50" s="171"/>
      <c r="AA50" s="173"/>
      <c r="AB50" s="166"/>
      <c r="AC50" s="171"/>
      <c r="AD50" s="173"/>
      <c r="AE50" s="171"/>
      <c r="AF50" s="173"/>
      <c r="AG50" s="166"/>
      <c r="AH50" s="171"/>
      <c r="AI50" s="173"/>
      <c r="AJ50" s="171"/>
      <c r="AK50" s="173"/>
      <c r="AL50" s="166"/>
      <c r="AM50" s="171"/>
      <c r="AN50" s="173"/>
      <c r="AO50" s="171"/>
      <c r="AP50" s="173"/>
      <c r="AQ50" s="166"/>
      <c r="AR50" s="171"/>
      <c r="AS50" s="173"/>
      <c r="AT50" s="171"/>
      <c r="AU50" s="173"/>
      <c r="AV50" s="166"/>
      <c r="AW50" s="171"/>
      <c r="AX50" s="173"/>
      <c r="AY50" s="171"/>
      <c r="AZ50" s="173"/>
      <c r="BA50" s="166"/>
      <c r="BB50" s="171"/>
      <c r="BC50" s="173"/>
      <c r="BD50" s="171"/>
      <c r="BE50" s="173"/>
      <c r="BF50" s="166"/>
      <c r="BG50" s="171"/>
      <c r="BH50" s="173"/>
      <c r="BI50" s="171"/>
      <c r="BJ50" s="173"/>
      <c r="BK50" s="166"/>
      <c r="BL50" s="171"/>
      <c r="BM50" s="173"/>
      <c r="BN50" s="171"/>
      <c r="BO50" s="173"/>
      <c r="BP50" s="166"/>
      <c r="BQ50" s="171"/>
      <c r="BR50" s="173"/>
      <c r="BS50" s="171"/>
      <c r="BT50" s="173"/>
      <c r="BU50" s="166"/>
      <c r="BV50" s="171"/>
      <c r="BW50" s="173"/>
      <c r="BX50" s="171"/>
      <c r="BY50" s="173"/>
    </row>
    <row r="51" spans="3:77" ht="13.5" customHeight="1">
      <c r="C51" s="166"/>
      <c r="D51" s="171"/>
      <c r="E51" s="173"/>
      <c r="F51" s="171"/>
      <c r="G51" s="173"/>
      <c r="H51" s="166"/>
      <c r="I51" s="171"/>
      <c r="J51" s="173"/>
      <c r="K51" s="171"/>
      <c r="L51" s="173"/>
      <c r="M51" s="166"/>
      <c r="N51" s="171"/>
      <c r="O51" s="173"/>
      <c r="P51" s="171"/>
      <c r="Q51" s="173"/>
      <c r="R51" s="166"/>
      <c r="S51" s="171"/>
      <c r="T51" s="173"/>
      <c r="U51" s="171"/>
      <c r="V51" s="173"/>
      <c r="W51" s="166"/>
      <c r="X51" s="171"/>
      <c r="Y51" s="173"/>
      <c r="Z51" s="171"/>
      <c r="AA51" s="173"/>
      <c r="AB51" s="166"/>
      <c r="AC51" s="171"/>
      <c r="AD51" s="173"/>
      <c r="AE51" s="171"/>
      <c r="AF51" s="173"/>
      <c r="AG51" s="166"/>
      <c r="AH51" s="171"/>
      <c r="AI51" s="173"/>
      <c r="AJ51" s="171"/>
      <c r="AK51" s="173"/>
      <c r="AL51" s="166"/>
      <c r="AM51" s="171"/>
      <c r="AN51" s="173"/>
      <c r="AO51" s="171"/>
      <c r="AP51" s="173"/>
      <c r="AQ51" s="166"/>
      <c r="AR51" s="171"/>
      <c r="AS51" s="173"/>
      <c r="AT51" s="171"/>
      <c r="AU51" s="173"/>
      <c r="AV51" s="166"/>
      <c r="AW51" s="171"/>
      <c r="AX51" s="173"/>
      <c r="AY51" s="171"/>
      <c r="AZ51" s="173"/>
      <c r="BA51" s="166"/>
      <c r="BB51" s="171"/>
      <c r="BC51" s="173"/>
      <c r="BD51" s="171"/>
      <c r="BE51" s="173"/>
      <c r="BF51" s="166"/>
      <c r="BG51" s="171"/>
      <c r="BH51" s="173"/>
      <c r="BI51" s="171"/>
      <c r="BJ51" s="173"/>
      <c r="BK51" s="166"/>
      <c r="BL51" s="171"/>
      <c r="BM51" s="173"/>
      <c r="BN51" s="171"/>
      <c r="BO51" s="173"/>
      <c r="BP51" s="166"/>
      <c r="BQ51" s="171"/>
      <c r="BR51" s="173"/>
      <c r="BS51" s="171"/>
      <c r="BT51" s="173"/>
      <c r="BU51" s="166"/>
      <c r="BV51" s="171"/>
      <c r="BW51" s="173"/>
      <c r="BX51" s="171"/>
      <c r="BY51" s="173"/>
    </row>
    <row r="52" spans="3:77" ht="13.5" customHeight="1">
      <c r="C52" s="166"/>
      <c r="D52" s="171"/>
      <c r="E52" s="173"/>
      <c r="F52" s="171"/>
      <c r="G52" s="173"/>
      <c r="H52" s="166"/>
      <c r="I52" s="171"/>
      <c r="J52" s="173"/>
      <c r="K52" s="171"/>
      <c r="L52" s="173"/>
      <c r="M52" s="166"/>
      <c r="N52" s="171"/>
      <c r="O52" s="173"/>
      <c r="P52" s="171"/>
      <c r="Q52" s="173"/>
      <c r="R52" s="166"/>
      <c r="S52" s="171"/>
      <c r="T52" s="173"/>
      <c r="U52" s="171"/>
      <c r="V52" s="173"/>
      <c r="W52" s="166"/>
      <c r="X52" s="171"/>
      <c r="Y52" s="173"/>
      <c r="Z52" s="171"/>
      <c r="AA52" s="173"/>
      <c r="AB52" s="166"/>
      <c r="AC52" s="171"/>
      <c r="AD52" s="173"/>
      <c r="AE52" s="171"/>
      <c r="AF52" s="173"/>
      <c r="AG52" s="166"/>
      <c r="AH52" s="171"/>
      <c r="AI52" s="173"/>
      <c r="AJ52" s="171"/>
      <c r="AK52" s="173"/>
      <c r="AL52" s="166"/>
      <c r="AM52" s="171"/>
      <c r="AN52" s="173"/>
      <c r="AO52" s="171"/>
      <c r="AP52" s="173"/>
      <c r="AQ52" s="166"/>
      <c r="AR52" s="171"/>
      <c r="AS52" s="173"/>
      <c r="AT52" s="171"/>
      <c r="AU52" s="173"/>
      <c r="AV52" s="166"/>
      <c r="AW52" s="171"/>
      <c r="AX52" s="173"/>
      <c r="AY52" s="171"/>
      <c r="AZ52" s="173"/>
      <c r="BA52" s="166"/>
      <c r="BB52" s="171"/>
      <c r="BC52" s="173"/>
      <c r="BD52" s="171"/>
      <c r="BE52" s="173"/>
      <c r="BF52" s="166"/>
      <c r="BG52" s="171"/>
      <c r="BH52" s="173"/>
      <c r="BI52" s="171"/>
      <c r="BJ52" s="173"/>
      <c r="BK52" s="166"/>
      <c r="BL52" s="171"/>
      <c r="BM52" s="173"/>
      <c r="BN52" s="171"/>
      <c r="BO52" s="173"/>
      <c r="BP52" s="166"/>
      <c r="BQ52" s="171"/>
      <c r="BR52" s="173"/>
      <c r="BS52" s="171"/>
      <c r="BT52" s="173"/>
      <c r="BU52" s="166"/>
      <c r="BV52" s="171"/>
      <c r="BW52" s="173"/>
      <c r="BX52" s="171"/>
      <c r="BY52" s="173"/>
    </row>
    <row r="53" spans="3:77" ht="13.5" customHeight="1">
      <c r="C53" s="166"/>
      <c r="D53" s="171"/>
      <c r="E53" s="173"/>
      <c r="F53" s="171"/>
      <c r="G53" s="173"/>
      <c r="H53" s="166"/>
      <c r="I53" s="171"/>
      <c r="J53" s="173"/>
      <c r="K53" s="171"/>
      <c r="L53" s="173"/>
      <c r="M53" s="166"/>
      <c r="N53" s="171"/>
      <c r="O53" s="173"/>
      <c r="P53" s="171"/>
      <c r="Q53" s="173"/>
      <c r="R53" s="166"/>
      <c r="S53" s="171"/>
      <c r="T53" s="173"/>
      <c r="U53" s="171"/>
      <c r="V53" s="173"/>
      <c r="W53" s="166"/>
      <c r="X53" s="171"/>
      <c r="Y53" s="173"/>
      <c r="Z53" s="171"/>
      <c r="AA53" s="173"/>
      <c r="AB53" s="166"/>
      <c r="AC53" s="171"/>
      <c r="AD53" s="173"/>
      <c r="AE53" s="171"/>
      <c r="AF53" s="173"/>
      <c r="AG53" s="166"/>
      <c r="AH53" s="171"/>
      <c r="AI53" s="173"/>
      <c r="AJ53" s="171"/>
      <c r="AK53" s="173"/>
      <c r="AL53" s="166"/>
      <c r="AM53" s="171"/>
      <c r="AN53" s="173"/>
      <c r="AO53" s="171"/>
      <c r="AP53" s="173"/>
      <c r="AQ53" s="166"/>
      <c r="AR53" s="171"/>
      <c r="AS53" s="173"/>
      <c r="AT53" s="171"/>
      <c r="AU53" s="173"/>
      <c r="AV53" s="166"/>
      <c r="AW53" s="171"/>
      <c r="AX53" s="173"/>
      <c r="AY53" s="171"/>
      <c r="AZ53" s="173"/>
      <c r="BA53" s="166"/>
      <c r="BB53" s="171"/>
      <c r="BC53" s="173"/>
      <c r="BD53" s="171"/>
      <c r="BE53" s="173"/>
      <c r="BF53" s="166"/>
      <c r="BG53" s="171"/>
      <c r="BH53" s="173"/>
      <c r="BI53" s="171"/>
      <c r="BJ53" s="173"/>
      <c r="BK53" s="166"/>
      <c r="BL53" s="171"/>
      <c r="BM53" s="173"/>
      <c r="BN53" s="171"/>
      <c r="BO53" s="173"/>
      <c r="BP53" s="166"/>
      <c r="BQ53" s="171"/>
      <c r="BR53" s="173"/>
      <c r="BS53" s="171"/>
      <c r="BT53" s="173"/>
      <c r="BU53" s="166"/>
      <c r="BV53" s="171"/>
      <c r="BW53" s="173"/>
      <c r="BX53" s="171"/>
      <c r="BY53" s="173"/>
    </row>
    <row r="54" spans="3:77" ht="13.5" customHeight="1">
      <c r="C54" s="166"/>
      <c r="D54" s="171"/>
      <c r="E54" s="173"/>
      <c r="F54" s="171"/>
      <c r="G54" s="173"/>
      <c r="H54" s="166"/>
      <c r="I54" s="171"/>
      <c r="J54" s="173"/>
      <c r="K54" s="171"/>
      <c r="L54" s="173"/>
      <c r="M54" s="166"/>
      <c r="N54" s="171"/>
      <c r="O54" s="173"/>
      <c r="P54" s="171"/>
      <c r="Q54" s="173"/>
      <c r="R54" s="166"/>
      <c r="S54" s="171"/>
      <c r="T54" s="173"/>
      <c r="U54" s="171"/>
      <c r="V54" s="173"/>
      <c r="W54" s="166"/>
      <c r="X54" s="171"/>
      <c r="Y54" s="173"/>
      <c r="Z54" s="171"/>
      <c r="AA54" s="173"/>
      <c r="AB54" s="166"/>
      <c r="AC54" s="171"/>
      <c r="AD54" s="173"/>
      <c r="AE54" s="171"/>
      <c r="AF54" s="173"/>
      <c r="AG54" s="166"/>
      <c r="AH54" s="171"/>
      <c r="AI54" s="173"/>
      <c r="AJ54" s="171"/>
      <c r="AK54" s="173"/>
      <c r="AL54" s="166"/>
      <c r="AM54" s="171"/>
      <c r="AN54" s="173"/>
      <c r="AO54" s="171"/>
      <c r="AP54" s="173"/>
      <c r="AQ54" s="166"/>
      <c r="AR54" s="171"/>
      <c r="AS54" s="173"/>
      <c r="AT54" s="171"/>
      <c r="AU54" s="173"/>
      <c r="AV54" s="166"/>
      <c r="AW54" s="171"/>
      <c r="AX54" s="173"/>
      <c r="AY54" s="171"/>
      <c r="AZ54" s="173"/>
      <c r="BA54" s="166"/>
      <c r="BB54" s="171"/>
      <c r="BC54" s="173"/>
      <c r="BD54" s="171"/>
      <c r="BE54" s="173"/>
      <c r="BF54" s="166"/>
      <c r="BG54" s="171"/>
      <c r="BH54" s="173"/>
      <c r="BI54" s="171"/>
      <c r="BJ54" s="173"/>
      <c r="BK54" s="166"/>
      <c r="BL54" s="171"/>
      <c r="BM54" s="173"/>
      <c r="BN54" s="171"/>
      <c r="BO54" s="173"/>
      <c r="BP54" s="166"/>
      <c r="BQ54" s="171"/>
      <c r="BR54" s="173"/>
      <c r="BS54" s="171"/>
      <c r="BT54" s="173"/>
      <c r="BU54" s="166"/>
      <c r="BV54" s="171"/>
      <c r="BW54" s="173"/>
      <c r="BX54" s="171"/>
      <c r="BY54" s="173"/>
    </row>
    <row r="55" spans="3:77" ht="13.5" customHeight="1">
      <c r="C55" s="166"/>
      <c r="D55" s="171"/>
      <c r="E55" s="173"/>
      <c r="F55" s="171"/>
      <c r="G55" s="173"/>
      <c r="H55" s="166"/>
      <c r="I55" s="171"/>
      <c r="J55" s="173"/>
      <c r="K55" s="171"/>
      <c r="L55" s="173"/>
      <c r="M55" s="166"/>
      <c r="N55" s="171"/>
      <c r="O55" s="173"/>
      <c r="P55" s="171"/>
      <c r="Q55" s="173"/>
      <c r="R55" s="166"/>
      <c r="S55" s="171"/>
      <c r="T55" s="173"/>
      <c r="U55" s="171"/>
      <c r="V55" s="173"/>
      <c r="W55" s="166"/>
      <c r="X55" s="171"/>
      <c r="Y55" s="173"/>
      <c r="Z55" s="171"/>
      <c r="AA55" s="173"/>
      <c r="AB55" s="166"/>
      <c r="AC55" s="171"/>
      <c r="AD55" s="173"/>
      <c r="AE55" s="171"/>
      <c r="AF55" s="173"/>
      <c r="AG55" s="166"/>
      <c r="AH55" s="171"/>
      <c r="AI55" s="173"/>
      <c r="AJ55" s="171"/>
      <c r="AK55" s="173"/>
      <c r="AL55" s="166"/>
      <c r="AM55" s="171"/>
      <c r="AN55" s="173"/>
      <c r="AO55" s="171"/>
      <c r="AP55" s="173"/>
      <c r="AQ55" s="166"/>
      <c r="AR55" s="171"/>
      <c r="AS55" s="173"/>
      <c r="AT55" s="171"/>
      <c r="AU55" s="173"/>
      <c r="AV55" s="166"/>
      <c r="AW55" s="171"/>
      <c r="AX55" s="173"/>
      <c r="AY55" s="171"/>
      <c r="AZ55" s="173"/>
      <c r="BA55" s="166"/>
      <c r="BB55" s="171"/>
      <c r="BC55" s="173"/>
      <c r="BD55" s="171"/>
      <c r="BE55" s="173"/>
      <c r="BF55" s="166"/>
      <c r="BG55" s="171"/>
      <c r="BH55" s="173"/>
      <c r="BI55" s="171"/>
      <c r="BJ55" s="173"/>
      <c r="BK55" s="166"/>
      <c r="BL55" s="171"/>
      <c r="BM55" s="173"/>
      <c r="BN55" s="171"/>
      <c r="BO55" s="173"/>
      <c r="BP55" s="166"/>
      <c r="BQ55" s="171"/>
      <c r="BR55" s="173"/>
      <c r="BS55" s="171"/>
      <c r="BT55" s="173"/>
      <c r="BU55" s="166"/>
      <c r="BV55" s="171"/>
      <c r="BW55" s="173"/>
      <c r="BX55" s="171"/>
      <c r="BY55" s="173"/>
    </row>
    <row r="56" spans="3:77" ht="13.5" customHeight="1">
      <c r="C56" s="166"/>
      <c r="D56" s="171"/>
      <c r="E56" s="173"/>
      <c r="F56" s="171"/>
      <c r="G56" s="173"/>
      <c r="H56" s="166"/>
      <c r="I56" s="171"/>
      <c r="J56" s="173"/>
      <c r="K56" s="171"/>
      <c r="L56" s="173"/>
      <c r="M56" s="166"/>
      <c r="N56" s="171"/>
      <c r="O56" s="173"/>
      <c r="P56" s="171"/>
      <c r="Q56" s="173"/>
      <c r="R56" s="166"/>
      <c r="S56" s="171"/>
      <c r="T56" s="173"/>
      <c r="U56" s="171"/>
      <c r="V56" s="173"/>
      <c r="W56" s="166"/>
      <c r="X56" s="171"/>
      <c r="Y56" s="173"/>
      <c r="Z56" s="171"/>
      <c r="AA56" s="173"/>
      <c r="AB56" s="166"/>
      <c r="AC56" s="171"/>
      <c r="AD56" s="173"/>
      <c r="AE56" s="171"/>
      <c r="AF56" s="173"/>
      <c r="AG56" s="166"/>
      <c r="AH56" s="171"/>
      <c r="AI56" s="173"/>
      <c r="AJ56" s="171"/>
      <c r="AK56" s="173"/>
      <c r="AL56" s="166"/>
      <c r="AM56" s="171"/>
      <c r="AN56" s="173"/>
      <c r="AO56" s="171"/>
      <c r="AP56" s="173"/>
      <c r="AQ56" s="166"/>
      <c r="AR56" s="171"/>
      <c r="AS56" s="173"/>
      <c r="AT56" s="171"/>
      <c r="AU56" s="173"/>
      <c r="AV56" s="166"/>
      <c r="AW56" s="171"/>
      <c r="AX56" s="173"/>
      <c r="AY56" s="171"/>
      <c r="AZ56" s="173"/>
      <c r="BA56" s="166"/>
      <c r="BB56" s="171"/>
      <c r="BC56" s="173"/>
      <c r="BD56" s="171"/>
      <c r="BE56" s="173"/>
      <c r="BF56" s="166"/>
      <c r="BG56" s="171"/>
      <c r="BH56" s="173"/>
      <c r="BI56" s="171"/>
      <c r="BJ56" s="173"/>
      <c r="BK56" s="166"/>
      <c r="BL56" s="171"/>
      <c r="BM56" s="173"/>
      <c r="BN56" s="171"/>
      <c r="BO56" s="173"/>
      <c r="BP56" s="166"/>
      <c r="BQ56" s="171"/>
      <c r="BR56" s="173"/>
      <c r="BS56" s="171"/>
      <c r="BT56" s="173"/>
      <c r="BU56" s="166"/>
      <c r="BV56" s="171"/>
      <c r="BW56" s="173"/>
      <c r="BX56" s="171"/>
      <c r="BY56" s="173"/>
    </row>
    <row r="57" spans="3:77" ht="13.5" customHeight="1">
      <c r="C57" s="166"/>
      <c r="D57" s="171"/>
      <c r="E57" s="173"/>
      <c r="F57" s="171"/>
      <c r="G57" s="173"/>
      <c r="H57" s="166"/>
      <c r="I57" s="171"/>
      <c r="J57" s="173"/>
      <c r="K57" s="171"/>
      <c r="L57" s="173"/>
      <c r="M57" s="166"/>
      <c r="N57" s="171"/>
      <c r="O57" s="173"/>
      <c r="P57" s="171"/>
      <c r="Q57" s="173"/>
      <c r="R57" s="166"/>
      <c r="S57" s="171"/>
      <c r="T57" s="173"/>
      <c r="U57" s="171"/>
      <c r="V57" s="173"/>
      <c r="W57" s="166"/>
      <c r="X57" s="171"/>
      <c r="Y57" s="173"/>
      <c r="Z57" s="171"/>
      <c r="AA57" s="173"/>
      <c r="AB57" s="166"/>
      <c r="AC57" s="171"/>
      <c r="AD57" s="173"/>
      <c r="AE57" s="171"/>
      <c r="AF57" s="173"/>
      <c r="AG57" s="166"/>
      <c r="AH57" s="171"/>
      <c r="AI57" s="173"/>
      <c r="AJ57" s="171"/>
      <c r="AK57" s="173"/>
      <c r="AL57" s="166"/>
      <c r="AM57" s="171"/>
      <c r="AN57" s="173"/>
      <c r="AO57" s="171"/>
      <c r="AP57" s="173"/>
      <c r="AQ57" s="166"/>
      <c r="AR57" s="171"/>
      <c r="AS57" s="173"/>
      <c r="AT57" s="171"/>
      <c r="AU57" s="173"/>
      <c r="AV57" s="166"/>
      <c r="AW57" s="171"/>
      <c r="AX57" s="173"/>
      <c r="AY57" s="171"/>
      <c r="AZ57" s="173"/>
      <c r="BA57" s="166"/>
      <c r="BB57" s="171"/>
      <c r="BC57" s="173"/>
      <c r="BD57" s="171"/>
      <c r="BE57" s="173"/>
      <c r="BF57" s="166"/>
      <c r="BG57" s="171"/>
      <c r="BH57" s="173"/>
      <c r="BI57" s="171"/>
      <c r="BJ57" s="173"/>
      <c r="BK57" s="166"/>
      <c r="BL57" s="171"/>
      <c r="BM57" s="173"/>
      <c r="BN57" s="171"/>
      <c r="BO57" s="173"/>
      <c r="BP57" s="166"/>
      <c r="BQ57" s="171"/>
      <c r="BR57" s="173"/>
      <c r="BS57" s="171"/>
      <c r="BT57" s="173"/>
      <c r="BU57" s="166"/>
      <c r="BV57" s="171"/>
      <c r="BW57" s="173"/>
      <c r="BX57" s="171"/>
      <c r="BY57" s="173"/>
    </row>
    <row r="58" spans="3:77" ht="13.5" customHeight="1">
      <c r="C58" s="166"/>
      <c r="D58" s="171"/>
      <c r="E58" s="173"/>
      <c r="F58" s="171"/>
      <c r="G58" s="173"/>
      <c r="H58" s="166"/>
      <c r="I58" s="171"/>
      <c r="J58" s="173"/>
      <c r="K58" s="171"/>
      <c r="L58" s="173"/>
      <c r="M58" s="166"/>
      <c r="N58" s="171"/>
      <c r="O58" s="173"/>
      <c r="P58" s="171"/>
      <c r="Q58" s="173"/>
      <c r="R58" s="166"/>
      <c r="S58" s="171"/>
      <c r="T58" s="173"/>
      <c r="U58" s="171"/>
      <c r="V58" s="173"/>
      <c r="W58" s="166"/>
      <c r="X58" s="171"/>
      <c r="Y58" s="173"/>
      <c r="Z58" s="171"/>
      <c r="AA58" s="173"/>
      <c r="AB58" s="166"/>
      <c r="AC58" s="171"/>
      <c r="AD58" s="173"/>
      <c r="AE58" s="171"/>
      <c r="AF58" s="173"/>
      <c r="AG58" s="166"/>
      <c r="AH58" s="171"/>
      <c r="AI58" s="173"/>
      <c r="AJ58" s="171"/>
      <c r="AK58" s="173"/>
      <c r="AL58" s="166"/>
      <c r="AM58" s="171"/>
      <c r="AN58" s="173"/>
      <c r="AO58" s="171"/>
      <c r="AP58" s="173"/>
      <c r="AQ58" s="166"/>
      <c r="AR58" s="171"/>
      <c r="AS58" s="173"/>
      <c r="AT58" s="171"/>
      <c r="AU58" s="173"/>
      <c r="AV58" s="166"/>
      <c r="AW58" s="171"/>
      <c r="AX58" s="173"/>
      <c r="AY58" s="171"/>
      <c r="AZ58" s="173"/>
      <c r="BA58" s="166"/>
      <c r="BB58" s="171"/>
      <c r="BC58" s="173"/>
      <c r="BD58" s="171"/>
      <c r="BE58" s="173"/>
      <c r="BF58" s="166"/>
      <c r="BG58" s="171"/>
      <c r="BH58" s="173"/>
      <c r="BI58" s="171"/>
      <c r="BJ58" s="173"/>
      <c r="BK58" s="166"/>
      <c r="BL58" s="171"/>
      <c r="BM58" s="173"/>
      <c r="BN58" s="171"/>
      <c r="BO58" s="173"/>
      <c r="BP58" s="166"/>
      <c r="BQ58" s="171"/>
      <c r="BR58" s="173"/>
      <c r="BS58" s="171"/>
      <c r="BT58" s="173"/>
      <c r="BU58" s="166"/>
      <c r="BV58" s="171"/>
      <c r="BW58" s="173"/>
      <c r="BX58" s="171"/>
      <c r="BY58" s="173"/>
    </row>
    <row r="59" spans="3:77" ht="13.5" customHeight="1">
      <c r="C59" s="166"/>
      <c r="D59" s="171"/>
      <c r="E59" s="173"/>
      <c r="F59" s="171"/>
      <c r="G59" s="173"/>
      <c r="H59" s="166"/>
      <c r="I59" s="171"/>
      <c r="J59" s="173"/>
      <c r="K59" s="171"/>
      <c r="L59" s="173"/>
      <c r="M59" s="166"/>
      <c r="N59" s="171"/>
      <c r="O59" s="173"/>
      <c r="P59" s="171"/>
      <c r="Q59" s="173"/>
      <c r="R59" s="166"/>
      <c r="S59" s="171"/>
      <c r="T59" s="173"/>
      <c r="U59" s="171"/>
      <c r="V59" s="173"/>
      <c r="W59" s="166"/>
      <c r="X59" s="171"/>
      <c r="Y59" s="173"/>
      <c r="Z59" s="171"/>
      <c r="AA59" s="173"/>
      <c r="AB59" s="166"/>
      <c r="AC59" s="171"/>
      <c r="AD59" s="173"/>
      <c r="AE59" s="171"/>
      <c r="AF59" s="173"/>
      <c r="AG59" s="166"/>
      <c r="AH59" s="171"/>
      <c r="AI59" s="173"/>
      <c r="AJ59" s="171"/>
      <c r="AK59" s="173"/>
      <c r="AL59" s="166"/>
      <c r="AM59" s="171"/>
      <c r="AN59" s="173"/>
      <c r="AO59" s="171"/>
      <c r="AP59" s="173"/>
      <c r="AQ59" s="166"/>
      <c r="AR59" s="171"/>
      <c r="AS59" s="173"/>
      <c r="AT59" s="171"/>
      <c r="AU59" s="173"/>
      <c r="AV59" s="166"/>
      <c r="AW59" s="171"/>
      <c r="AX59" s="173"/>
      <c r="AY59" s="171"/>
      <c r="AZ59" s="173"/>
      <c r="BA59" s="166"/>
      <c r="BB59" s="171"/>
      <c r="BC59" s="173"/>
      <c r="BD59" s="171"/>
      <c r="BE59" s="173"/>
      <c r="BF59" s="166"/>
      <c r="BG59" s="171"/>
      <c r="BH59" s="173"/>
      <c r="BI59" s="171"/>
      <c r="BJ59" s="173"/>
      <c r="BK59" s="166"/>
      <c r="BL59" s="171"/>
      <c r="BM59" s="173"/>
      <c r="BN59" s="171"/>
      <c r="BO59" s="173"/>
      <c r="BP59" s="166"/>
      <c r="BQ59" s="171"/>
      <c r="BR59" s="173"/>
      <c r="BS59" s="171"/>
      <c r="BT59" s="173"/>
      <c r="BU59" s="166"/>
      <c r="BV59" s="171"/>
      <c r="BW59" s="173"/>
      <c r="BX59" s="171"/>
      <c r="BY59" s="173"/>
    </row>
    <row r="60" spans="3:77" ht="13.5" customHeight="1">
      <c r="C60" s="166"/>
      <c r="D60" s="171"/>
      <c r="E60" s="173"/>
      <c r="F60" s="171"/>
      <c r="G60" s="173"/>
      <c r="H60" s="166"/>
      <c r="I60" s="171"/>
      <c r="J60" s="173"/>
      <c r="K60" s="171"/>
      <c r="L60" s="173"/>
      <c r="M60" s="166"/>
      <c r="N60" s="171"/>
      <c r="O60" s="173"/>
      <c r="P60" s="171"/>
      <c r="Q60" s="173"/>
      <c r="R60" s="166"/>
      <c r="S60" s="171"/>
      <c r="T60" s="173"/>
      <c r="U60" s="171"/>
      <c r="V60" s="173"/>
      <c r="W60" s="166"/>
      <c r="X60" s="171"/>
      <c r="Y60" s="173"/>
      <c r="Z60" s="171"/>
      <c r="AA60" s="173"/>
      <c r="AB60" s="166"/>
      <c r="AC60" s="171"/>
      <c r="AD60" s="173"/>
      <c r="AE60" s="171"/>
      <c r="AF60" s="173"/>
      <c r="AG60" s="166"/>
      <c r="AH60" s="171"/>
      <c r="AI60" s="173"/>
      <c r="AJ60" s="171"/>
      <c r="AK60" s="173"/>
      <c r="AL60" s="166"/>
      <c r="AM60" s="171"/>
      <c r="AN60" s="173"/>
      <c r="AO60" s="171"/>
      <c r="AP60" s="173"/>
      <c r="AQ60" s="166"/>
      <c r="AR60" s="171"/>
      <c r="AS60" s="173"/>
      <c r="AT60" s="171"/>
      <c r="AU60" s="173"/>
      <c r="AV60" s="166"/>
      <c r="AW60" s="171"/>
      <c r="AX60" s="173"/>
      <c r="AY60" s="171"/>
      <c r="AZ60" s="173"/>
      <c r="BA60" s="166"/>
      <c r="BB60" s="171"/>
      <c r="BC60" s="173"/>
      <c r="BD60" s="171"/>
      <c r="BE60" s="173"/>
      <c r="BF60" s="166"/>
      <c r="BG60" s="171"/>
      <c r="BH60" s="173"/>
      <c r="BI60" s="171"/>
      <c r="BJ60" s="173"/>
      <c r="BK60" s="166"/>
      <c r="BL60" s="171"/>
      <c r="BM60" s="173"/>
      <c r="BN60" s="171"/>
      <c r="BO60" s="173"/>
      <c r="BP60" s="166"/>
      <c r="BQ60" s="171"/>
      <c r="BR60" s="173"/>
      <c r="BS60" s="171"/>
      <c r="BT60" s="173"/>
      <c r="BU60" s="166"/>
      <c r="BV60" s="171"/>
      <c r="BW60" s="173"/>
      <c r="BX60" s="171"/>
      <c r="BY60" s="173"/>
    </row>
    <row r="61" spans="3:77" ht="13.5" customHeight="1">
      <c r="C61" s="166"/>
      <c r="D61" s="171"/>
      <c r="E61" s="173"/>
      <c r="F61" s="171"/>
      <c r="G61" s="173"/>
      <c r="H61" s="166"/>
      <c r="I61" s="171"/>
      <c r="J61" s="173"/>
      <c r="K61" s="171"/>
      <c r="L61" s="173"/>
      <c r="M61" s="166"/>
      <c r="N61" s="171"/>
      <c r="O61" s="173"/>
      <c r="P61" s="171"/>
      <c r="Q61" s="173"/>
      <c r="R61" s="166"/>
      <c r="S61" s="171"/>
      <c r="T61" s="173"/>
      <c r="U61" s="171"/>
      <c r="V61" s="173"/>
      <c r="W61" s="166"/>
      <c r="X61" s="171"/>
      <c r="Y61" s="173"/>
      <c r="Z61" s="171"/>
      <c r="AA61" s="173"/>
      <c r="AB61" s="166"/>
      <c r="AC61" s="171"/>
      <c r="AD61" s="173"/>
      <c r="AE61" s="171"/>
      <c r="AF61" s="173"/>
      <c r="AG61" s="166"/>
      <c r="AH61" s="171"/>
      <c r="AI61" s="173"/>
      <c r="AJ61" s="171"/>
      <c r="AK61" s="173"/>
      <c r="AL61" s="166"/>
      <c r="AM61" s="171"/>
      <c r="AN61" s="173"/>
      <c r="AO61" s="171"/>
      <c r="AP61" s="173"/>
      <c r="AQ61" s="166"/>
      <c r="AR61" s="171"/>
      <c r="AS61" s="173"/>
      <c r="AT61" s="171"/>
      <c r="AU61" s="173"/>
      <c r="AV61" s="166"/>
      <c r="AW61" s="171"/>
      <c r="AX61" s="173"/>
      <c r="AY61" s="171"/>
      <c r="AZ61" s="173"/>
      <c r="BA61" s="166"/>
      <c r="BB61" s="171"/>
      <c r="BC61" s="173"/>
      <c r="BD61" s="171"/>
      <c r="BE61" s="173"/>
      <c r="BF61" s="166"/>
      <c r="BG61" s="171"/>
      <c r="BH61" s="173"/>
      <c r="BI61" s="171"/>
      <c r="BJ61" s="173"/>
      <c r="BK61" s="166"/>
      <c r="BL61" s="171"/>
      <c r="BM61" s="173"/>
      <c r="BN61" s="171"/>
      <c r="BO61" s="173"/>
      <c r="BP61" s="166"/>
      <c r="BQ61" s="171"/>
      <c r="BR61" s="173"/>
      <c r="BS61" s="171"/>
      <c r="BT61" s="173"/>
      <c r="BU61" s="166"/>
      <c r="BV61" s="171"/>
      <c r="BW61" s="173"/>
      <c r="BX61" s="171"/>
      <c r="BY61" s="173"/>
    </row>
    <row r="62" spans="3:77" ht="13.5" customHeight="1">
      <c r="C62" s="166"/>
      <c r="D62" s="171"/>
      <c r="E62" s="173"/>
      <c r="F62" s="171"/>
      <c r="G62" s="173"/>
      <c r="H62" s="166"/>
      <c r="I62" s="171"/>
      <c r="J62" s="173"/>
      <c r="K62" s="171"/>
      <c r="L62" s="173"/>
      <c r="M62" s="166"/>
      <c r="N62" s="171"/>
      <c r="O62" s="173"/>
      <c r="P62" s="171"/>
      <c r="Q62" s="173"/>
      <c r="R62" s="166"/>
      <c r="S62" s="171"/>
      <c r="T62" s="173"/>
      <c r="U62" s="171"/>
      <c r="V62" s="173"/>
      <c r="W62" s="166"/>
      <c r="X62" s="171"/>
      <c r="Y62" s="173"/>
      <c r="Z62" s="171"/>
      <c r="AA62" s="173"/>
      <c r="AB62" s="166"/>
      <c r="AC62" s="171"/>
      <c r="AD62" s="173"/>
      <c r="AE62" s="171"/>
      <c r="AF62" s="173"/>
      <c r="AG62" s="166"/>
      <c r="AH62" s="171"/>
      <c r="AI62" s="173"/>
      <c r="AJ62" s="171"/>
      <c r="AK62" s="173"/>
      <c r="AL62" s="166"/>
      <c r="AM62" s="171"/>
      <c r="AN62" s="173"/>
      <c r="AO62" s="171"/>
      <c r="AP62" s="173"/>
      <c r="AQ62" s="166"/>
      <c r="AR62" s="171"/>
      <c r="AS62" s="173"/>
      <c r="AT62" s="171"/>
      <c r="AU62" s="173"/>
      <c r="AV62" s="166"/>
      <c r="AW62" s="171"/>
      <c r="AX62" s="173"/>
      <c r="AY62" s="171"/>
      <c r="AZ62" s="173"/>
      <c r="BA62" s="166"/>
      <c r="BB62" s="171"/>
      <c r="BC62" s="173"/>
      <c r="BD62" s="171"/>
      <c r="BE62" s="173"/>
      <c r="BF62" s="166"/>
      <c r="BG62" s="171"/>
      <c r="BH62" s="173"/>
      <c r="BI62" s="171"/>
      <c r="BJ62" s="173"/>
      <c r="BK62" s="166"/>
      <c r="BL62" s="171"/>
      <c r="BM62" s="173"/>
      <c r="BN62" s="171"/>
      <c r="BO62" s="173"/>
      <c r="BP62" s="166"/>
      <c r="BQ62" s="171"/>
      <c r="BR62" s="173"/>
      <c r="BS62" s="171"/>
      <c r="BT62" s="173"/>
      <c r="BU62" s="166"/>
      <c r="BV62" s="171"/>
      <c r="BW62" s="173"/>
      <c r="BX62" s="171"/>
      <c r="BY62" s="173"/>
    </row>
    <row r="63" spans="3:77" ht="13.5" customHeight="1">
      <c r="C63" s="166"/>
      <c r="D63" s="171"/>
      <c r="E63" s="173"/>
      <c r="F63" s="171"/>
      <c r="G63" s="173"/>
      <c r="H63" s="166"/>
      <c r="I63" s="171"/>
      <c r="J63" s="173"/>
      <c r="K63" s="171"/>
      <c r="L63" s="173"/>
      <c r="M63" s="166"/>
      <c r="N63" s="171"/>
      <c r="O63" s="173"/>
      <c r="P63" s="171"/>
      <c r="Q63" s="173"/>
      <c r="R63" s="166"/>
      <c r="S63" s="171"/>
      <c r="T63" s="173"/>
      <c r="U63" s="171"/>
      <c r="V63" s="173"/>
      <c r="W63" s="166"/>
      <c r="X63" s="171"/>
      <c r="Y63" s="173"/>
      <c r="Z63" s="171"/>
      <c r="AA63" s="173"/>
      <c r="AB63" s="166"/>
      <c r="AC63" s="171"/>
      <c r="AD63" s="173"/>
      <c r="AE63" s="171"/>
      <c r="AF63" s="173"/>
      <c r="AG63" s="166"/>
      <c r="AH63" s="171"/>
      <c r="AI63" s="173"/>
      <c r="AJ63" s="171"/>
      <c r="AK63" s="173"/>
      <c r="AL63" s="166"/>
      <c r="AM63" s="171"/>
      <c r="AN63" s="173"/>
      <c r="AO63" s="171"/>
      <c r="AP63" s="173"/>
      <c r="AQ63" s="166"/>
      <c r="AR63" s="171"/>
      <c r="AS63" s="173"/>
      <c r="AT63" s="171"/>
      <c r="AU63" s="173"/>
      <c r="AV63" s="166"/>
      <c r="AW63" s="171"/>
      <c r="AX63" s="173"/>
      <c r="AY63" s="171"/>
      <c r="AZ63" s="173"/>
      <c r="BA63" s="166"/>
      <c r="BB63" s="171"/>
      <c r="BC63" s="173"/>
      <c r="BD63" s="171"/>
      <c r="BE63" s="173"/>
      <c r="BF63" s="166"/>
      <c r="BG63" s="171"/>
      <c r="BH63" s="173"/>
      <c r="BI63" s="171"/>
      <c r="BJ63" s="173"/>
      <c r="BK63" s="166"/>
      <c r="BL63" s="171"/>
      <c r="BM63" s="173"/>
      <c r="BN63" s="171"/>
      <c r="BO63" s="173"/>
      <c r="BP63" s="166"/>
      <c r="BQ63" s="171"/>
      <c r="BR63" s="173"/>
      <c r="BS63" s="171"/>
      <c r="BT63" s="173"/>
      <c r="BU63" s="166"/>
      <c r="BV63" s="171"/>
      <c r="BW63" s="173"/>
      <c r="BX63" s="171"/>
      <c r="BY63" s="173"/>
    </row>
    <row r="64" spans="3:77" ht="13.5" customHeight="1">
      <c r="C64" s="166"/>
      <c r="D64" s="171"/>
      <c r="E64" s="173"/>
      <c r="F64" s="171"/>
      <c r="G64" s="173"/>
      <c r="H64" s="166"/>
      <c r="I64" s="171"/>
      <c r="J64" s="173"/>
      <c r="K64" s="171"/>
      <c r="L64" s="173"/>
      <c r="M64" s="166"/>
      <c r="N64" s="171"/>
      <c r="O64" s="173"/>
      <c r="P64" s="171"/>
      <c r="Q64" s="173"/>
      <c r="R64" s="166"/>
      <c r="S64" s="171"/>
      <c r="T64" s="173"/>
      <c r="U64" s="171"/>
      <c r="V64" s="173"/>
      <c r="W64" s="166"/>
      <c r="X64" s="171"/>
      <c r="Y64" s="173"/>
      <c r="Z64" s="171"/>
      <c r="AA64" s="173"/>
      <c r="AB64" s="166"/>
      <c r="AC64" s="171"/>
      <c r="AD64" s="173"/>
      <c r="AE64" s="171"/>
      <c r="AF64" s="173"/>
      <c r="AG64" s="166"/>
      <c r="AH64" s="171"/>
      <c r="AI64" s="173"/>
      <c r="AJ64" s="171"/>
      <c r="AK64" s="173"/>
      <c r="AL64" s="166"/>
      <c r="AM64" s="171"/>
      <c r="AN64" s="173"/>
      <c r="AO64" s="171"/>
      <c r="AP64" s="173"/>
      <c r="AQ64" s="166"/>
      <c r="AR64" s="171"/>
      <c r="AS64" s="173"/>
      <c r="AT64" s="171"/>
      <c r="AU64" s="173"/>
      <c r="AV64" s="166"/>
      <c r="AW64" s="171"/>
      <c r="AX64" s="173"/>
      <c r="AY64" s="171"/>
      <c r="AZ64" s="173"/>
      <c r="BA64" s="166"/>
      <c r="BB64" s="171"/>
      <c r="BC64" s="173"/>
      <c r="BD64" s="171"/>
      <c r="BE64" s="173"/>
      <c r="BF64" s="166"/>
      <c r="BG64" s="171"/>
      <c r="BH64" s="173"/>
      <c r="BI64" s="171"/>
      <c r="BJ64" s="173"/>
      <c r="BK64" s="166"/>
      <c r="BL64" s="171"/>
      <c r="BM64" s="173"/>
      <c r="BN64" s="171"/>
      <c r="BO64" s="173"/>
      <c r="BP64" s="166"/>
      <c r="BQ64" s="171"/>
      <c r="BR64" s="173"/>
      <c r="BS64" s="171"/>
      <c r="BT64" s="173"/>
      <c r="BU64" s="166"/>
      <c r="BV64" s="171"/>
      <c r="BW64" s="173"/>
      <c r="BX64" s="171"/>
      <c r="BY64" s="173"/>
    </row>
    <row r="65" spans="3:77" ht="13.5" customHeight="1">
      <c r="C65" s="166"/>
      <c r="D65" s="171"/>
      <c r="E65" s="173"/>
      <c r="F65" s="171"/>
      <c r="G65" s="173"/>
      <c r="H65" s="166"/>
      <c r="I65" s="171"/>
      <c r="J65" s="173"/>
      <c r="K65" s="171"/>
      <c r="L65" s="173"/>
      <c r="M65" s="166"/>
      <c r="N65" s="171"/>
      <c r="O65" s="173"/>
      <c r="P65" s="171"/>
      <c r="Q65" s="173"/>
      <c r="R65" s="166"/>
      <c r="S65" s="171"/>
      <c r="T65" s="173"/>
      <c r="U65" s="171"/>
      <c r="V65" s="173"/>
      <c r="W65" s="166"/>
      <c r="X65" s="171"/>
      <c r="Y65" s="173"/>
      <c r="Z65" s="171"/>
      <c r="AA65" s="173"/>
      <c r="AB65" s="166"/>
      <c r="AC65" s="171"/>
      <c r="AD65" s="173"/>
      <c r="AE65" s="171"/>
      <c r="AF65" s="173"/>
      <c r="AG65" s="166"/>
      <c r="AH65" s="171"/>
      <c r="AI65" s="173"/>
      <c r="AJ65" s="171"/>
      <c r="AK65" s="173"/>
      <c r="AL65" s="166"/>
      <c r="AM65" s="171"/>
      <c r="AN65" s="173"/>
      <c r="AO65" s="171"/>
      <c r="AP65" s="173"/>
      <c r="AQ65" s="166"/>
      <c r="AR65" s="171"/>
      <c r="AS65" s="173"/>
      <c r="AT65" s="171"/>
      <c r="AU65" s="173"/>
      <c r="AV65" s="166"/>
      <c r="AW65" s="171"/>
      <c r="AX65" s="173"/>
      <c r="AY65" s="171"/>
      <c r="AZ65" s="173"/>
      <c r="BA65" s="166"/>
      <c r="BB65" s="171"/>
      <c r="BC65" s="173"/>
      <c r="BD65" s="171"/>
      <c r="BE65" s="173"/>
      <c r="BF65" s="166"/>
      <c r="BG65" s="171"/>
      <c r="BH65" s="173"/>
      <c r="BI65" s="171"/>
      <c r="BJ65" s="173"/>
      <c r="BK65" s="166"/>
      <c r="BL65" s="171"/>
      <c r="BM65" s="173"/>
      <c r="BN65" s="171"/>
      <c r="BO65" s="173"/>
      <c r="BP65" s="166"/>
      <c r="BQ65" s="171"/>
      <c r="BR65" s="173"/>
      <c r="BS65" s="171"/>
      <c r="BT65" s="173"/>
      <c r="BU65" s="166"/>
      <c r="BV65" s="171"/>
      <c r="BW65" s="173"/>
      <c r="BX65" s="171"/>
      <c r="BY65" s="173"/>
    </row>
    <row r="66" spans="3:77" ht="13.5" customHeight="1">
      <c r="C66" s="166"/>
      <c r="D66" s="171"/>
      <c r="E66" s="173"/>
      <c r="F66" s="171"/>
      <c r="G66" s="173"/>
      <c r="H66" s="166"/>
      <c r="I66" s="171"/>
      <c r="J66" s="173"/>
      <c r="K66" s="171"/>
      <c r="L66" s="173"/>
      <c r="M66" s="166"/>
      <c r="N66" s="171"/>
      <c r="O66" s="173"/>
      <c r="P66" s="171"/>
      <c r="Q66" s="173"/>
      <c r="R66" s="166"/>
      <c r="S66" s="171"/>
      <c r="T66" s="173"/>
      <c r="U66" s="171"/>
      <c r="V66" s="173"/>
      <c r="W66" s="166"/>
      <c r="X66" s="171"/>
      <c r="Y66" s="173"/>
      <c r="Z66" s="171"/>
      <c r="AA66" s="173"/>
      <c r="AB66" s="166"/>
      <c r="AC66" s="171"/>
      <c r="AD66" s="173"/>
      <c r="AE66" s="171"/>
      <c r="AF66" s="173"/>
      <c r="AG66" s="166"/>
      <c r="AH66" s="171"/>
      <c r="AI66" s="173"/>
      <c r="AJ66" s="171"/>
      <c r="AK66" s="173"/>
      <c r="AL66" s="166"/>
      <c r="AM66" s="171"/>
      <c r="AN66" s="173"/>
      <c r="AO66" s="171"/>
      <c r="AP66" s="173"/>
      <c r="AQ66" s="166"/>
      <c r="AR66" s="171"/>
      <c r="AS66" s="173"/>
      <c r="AT66" s="171"/>
      <c r="AU66" s="173"/>
      <c r="AV66" s="166"/>
      <c r="AW66" s="171"/>
      <c r="AX66" s="173"/>
      <c r="AY66" s="171"/>
      <c r="AZ66" s="173"/>
      <c r="BA66" s="166"/>
      <c r="BB66" s="171"/>
      <c r="BC66" s="173"/>
      <c r="BD66" s="171"/>
      <c r="BE66" s="173"/>
      <c r="BF66" s="166"/>
      <c r="BG66" s="171"/>
      <c r="BH66" s="173"/>
      <c r="BI66" s="171"/>
      <c r="BJ66" s="173"/>
      <c r="BK66" s="166"/>
      <c r="BL66" s="171"/>
      <c r="BM66" s="173"/>
      <c r="BN66" s="171"/>
      <c r="BO66" s="173"/>
      <c r="BP66" s="166"/>
      <c r="BQ66" s="171"/>
      <c r="BR66" s="173"/>
      <c r="BS66" s="171"/>
      <c r="BT66" s="173"/>
      <c r="BU66" s="166"/>
      <c r="BV66" s="171"/>
      <c r="BW66" s="173"/>
      <c r="BX66" s="171"/>
      <c r="BY66" s="173"/>
    </row>
    <row r="67" spans="3:77" ht="13.5" customHeight="1">
      <c r="C67" s="166"/>
      <c r="D67" s="171"/>
      <c r="E67" s="173"/>
      <c r="F67" s="171"/>
      <c r="G67" s="173"/>
      <c r="H67" s="166"/>
      <c r="I67" s="171"/>
      <c r="J67" s="173"/>
      <c r="K67" s="171"/>
      <c r="L67" s="173"/>
      <c r="M67" s="166"/>
      <c r="N67" s="171"/>
      <c r="O67" s="173"/>
      <c r="P67" s="171"/>
      <c r="Q67" s="173"/>
      <c r="R67" s="166"/>
      <c r="S67" s="171"/>
      <c r="T67" s="173"/>
      <c r="U67" s="171"/>
      <c r="V67" s="173"/>
      <c r="W67" s="166"/>
      <c r="X67" s="171"/>
      <c r="Y67" s="173"/>
      <c r="Z67" s="171"/>
      <c r="AA67" s="173"/>
      <c r="AB67" s="166"/>
      <c r="AC67" s="171"/>
      <c r="AD67" s="173"/>
      <c r="AE67" s="171"/>
      <c r="AF67" s="173"/>
      <c r="AG67" s="166"/>
      <c r="AH67" s="171"/>
      <c r="AI67" s="173"/>
      <c r="AJ67" s="171"/>
      <c r="AK67" s="173"/>
      <c r="AL67" s="166"/>
      <c r="AM67" s="171"/>
      <c r="AN67" s="173"/>
      <c r="AO67" s="171"/>
      <c r="AP67" s="173"/>
      <c r="AQ67" s="166"/>
      <c r="AR67" s="171"/>
      <c r="AS67" s="173"/>
      <c r="AT67" s="171"/>
      <c r="AU67" s="173"/>
      <c r="AV67" s="166"/>
      <c r="AW67" s="171"/>
      <c r="AX67" s="173"/>
      <c r="AY67" s="171"/>
      <c r="AZ67" s="173"/>
      <c r="BA67" s="166"/>
      <c r="BB67" s="171"/>
      <c r="BC67" s="173"/>
      <c r="BD67" s="171"/>
      <c r="BE67" s="173"/>
      <c r="BF67" s="166"/>
      <c r="BG67" s="171"/>
      <c r="BH67" s="173"/>
      <c r="BI67" s="171"/>
      <c r="BJ67" s="173"/>
      <c r="BK67" s="166"/>
      <c r="BL67" s="171"/>
      <c r="BM67" s="173"/>
      <c r="BN67" s="171"/>
      <c r="BO67" s="173"/>
      <c r="BP67" s="166"/>
      <c r="BQ67" s="171"/>
      <c r="BR67" s="173"/>
      <c r="BS67" s="171"/>
      <c r="BT67" s="173"/>
      <c r="BU67" s="166"/>
      <c r="BV67" s="171"/>
      <c r="BW67" s="173"/>
      <c r="BX67" s="171"/>
      <c r="BY67" s="173"/>
    </row>
    <row r="68" spans="3:77" ht="13.5" customHeight="1">
      <c r="C68" s="166"/>
      <c r="D68" s="171"/>
      <c r="E68" s="173"/>
      <c r="F68" s="171"/>
      <c r="G68" s="173"/>
      <c r="H68" s="166"/>
      <c r="I68" s="171"/>
      <c r="J68" s="173"/>
      <c r="K68" s="171"/>
      <c r="L68" s="173"/>
      <c r="M68" s="166"/>
      <c r="N68" s="171"/>
      <c r="O68" s="173"/>
      <c r="P68" s="171"/>
      <c r="Q68" s="173"/>
      <c r="R68" s="166"/>
      <c r="S68" s="171"/>
      <c r="T68" s="173"/>
      <c r="U68" s="171"/>
      <c r="V68" s="173"/>
      <c r="W68" s="166"/>
      <c r="X68" s="171"/>
      <c r="Y68" s="173"/>
      <c r="Z68" s="171"/>
      <c r="AA68" s="173"/>
      <c r="AB68" s="166"/>
      <c r="AC68" s="171"/>
      <c r="AD68" s="173"/>
      <c r="AE68" s="171"/>
      <c r="AF68" s="173"/>
      <c r="AG68" s="166"/>
      <c r="AH68" s="171"/>
      <c r="AI68" s="173"/>
      <c r="AJ68" s="171"/>
      <c r="AK68" s="173"/>
      <c r="AL68" s="166"/>
      <c r="AM68" s="171"/>
      <c r="AN68" s="173"/>
      <c r="AO68" s="171"/>
      <c r="AP68" s="173"/>
      <c r="AQ68" s="166"/>
      <c r="AR68" s="171"/>
      <c r="AS68" s="173"/>
      <c r="AT68" s="171"/>
      <c r="AU68" s="173"/>
      <c r="AV68" s="166"/>
      <c r="AW68" s="171"/>
      <c r="AX68" s="173"/>
      <c r="AY68" s="171"/>
      <c r="AZ68" s="173"/>
      <c r="BA68" s="166"/>
      <c r="BB68" s="171"/>
      <c r="BC68" s="173"/>
      <c r="BD68" s="171"/>
      <c r="BE68" s="173"/>
      <c r="BF68" s="166"/>
      <c r="BG68" s="171"/>
      <c r="BH68" s="173"/>
      <c r="BI68" s="171"/>
      <c r="BJ68" s="173"/>
      <c r="BK68" s="166"/>
      <c r="BL68" s="171"/>
      <c r="BM68" s="173"/>
      <c r="BN68" s="171"/>
      <c r="BO68" s="173"/>
      <c r="BP68" s="166"/>
      <c r="BQ68" s="171"/>
      <c r="BR68" s="173"/>
      <c r="BS68" s="171"/>
      <c r="BT68" s="173"/>
      <c r="BU68" s="166"/>
      <c r="BV68" s="171"/>
      <c r="BW68" s="173"/>
      <c r="BX68" s="171"/>
      <c r="BY68" s="173"/>
    </row>
    <row r="69" spans="3:77" ht="13.5" customHeight="1">
      <c r="C69" s="166"/>
      <c r="D69" s="171"/>
      <c r="E69" s="173"/>
      <c r="F69" s="171"/>
      <c r="G69" s="173"/>
      <c r="H69" s="166"/>
      <c r="I69" s="171"/>
      <c r="J69" s="173"/>
      <c r="K69" s="171"/>
      <c r="L69" s="173"/>
      <c r="M69" s="166"/>
      <c r="N69" s="171"/>
      <c r="O69" s="173"/>
      <c r="P69" s="171"/>
      <c r="Q69" s="173"/>
      <c r="R69" s="166"/>
      <c r="S69" s="171"/>
      <c r="T69" s="173"/>
      <c r="U69" s="171"/>
      <c r="V69" s="173"/>
      <c r="W69" s="166"/>
      <c r="X69" s="171"/>
      <c r="Y69" s="173"/>
      <c r="Z69" s="171"/>
      <c r="AA69" s="173"/>
      <c r="AB69" s="166"/>
      <c r="AC69" s="171"/>
      <c r="AD69" s="173"/>
      <c r="AE69" s="171"/>
      <c r="AF69" s="173"/>
      <c r="AG69" s="166"/>
      <c r="AH69" s="171"/>
      <c r="AI69" s="173"/>
      <c r="AJ69" s="171"/>
      <c r="AK69" s="173"/>
      <c r="AL69" s="166"/>
      <c r="AM69" s="171"/>
      <c r="AN69" s="173"/>
      <c r="AO69" s="171"/>
      <c r="AP69" s="173"/>
      <c r="AQ69" s="166"/>
      <c r="AR69" s="171"/>
      <c r="AS69" s="173"/>
      <c r="AT69" s="171"/>
      <c r="AU69" s="173"/>
      <c r="AV69" s="166"/>
      <c r="AW69" s="171"/>
      <c r="AX69" s="173"/>
      <c r="AY69" s="171"/>
      <c r="AZ69" s="173"/>
      <c r="BA69" s="166"/>
      <c r="BB69" s="171"/>
      <c r="BC69" s="173"/>
      <c r="BD69" s="171"/>
      <c r="BE69" s="173"/>
      <c r="BF69" s="166"/>
      <c r="BG69" s="171"/>
      <c r="BH69" s="173"/>
      <c r="BI69" s="171"/>
      <c r="BJ69" s="173"/>
      <c r="BK69" s="166"/>
      <c r="BL69" s="171"/>
      <c r="BM69" s="173"/>
      <c r="BN69" s="171"/>
      <c r="BO69" s="173"/>
      <c r="BP69" s="166"/>
      <c r="BQ69" s="171"/>
      <c r="BR69" s="173"/>
      <c r="BS69" s="171"/>
      <c r="BT69" s="173"/>
      <c r="BU69" s="166"/>
      <c r="BV69" s="171"/>
      <c r="BW69" s="173"/>
      <c r="BX69" s="171"/>
      <c r="BY69" s="173"/>
    </row>
    <row r="70" spans="3:77" ht="13.5" customHeight="1">
      <c r="C70" s="166"/>
      <c r="D70" s="171"/>
      <c r="E70" s="173"/>
      <c r="F70" s="171"/>
      <c r="G70" s="173"/>
      <c r="H70" s="166"/>
      <c r="I70" s="171"/>
      <c r="J70" s="173"/>
      <c r="K70" s="171"/>
      <c r="L70" s="173"/>
      <c r="M70" s="166"/>
      <c r="N70" s="171"/>
      <c r="O70" s="173"/>
      <c r="P70" s="171"/>
      <c r="Q70" s="173"/>
      <c r="R70" s="166"/>
      <c r="S70" s="171"/>
      <c r="T70" s="173"/>
      <c r="U70" s="171"/>
      <c r="V70" s="173"/>
      <c r="W70" s="166"/>
      <c r="X70" s="171"/>
      <c r="Y70" s="173"/>
      <c r="Z70" s="171"/>
      <c r="AA70" s="173"/>
      <c r="AB70" s="166"/>
      <c r="AC70" s="171"/>
      <c r="AD70" s="173"/>
      <c r="AE70" s="171"/>
      <c r="AF70" s="173"/>
      <c r="AG70" s="166"/>
      <c r="AH70" s="171"/>
      <c r="AI70" s="173"/>
      <c r="AJ70" s="171"/>
      <c r="AK70" s="173"/>
      <c r="AL70" s="166"/>
      <c r="AM70" s="171"/>
      <c r="AN70" s="173"/>
      <c r="AO70" s="171"/>
      <c r="AP70" s="173"/>
      <c r="AQ70" s="166"/>
      <c r="AR70" s="171"/>
      <c r="AS70" s="173"/>
      <c r="AT70" s="171"/>
      <c r="AU70" s="173"/>
      <c r="AV70" s="166"/>
      <c r="AW70" s="171"/>
      <c r="AX70" s="173"/>
      <c r="AY70" s="171"/>
      <c r="AZ70" s="173"/>
      <c r="BA70" s="166"/>
      <c r="BB70" s="171"/>
      <c r="BC70" s="173"/>
      <c r="BD70" s="171"/>
      <c r="BE70" s="173"/>
      <c r="BF70" s="166"/>
      <c r="BG70" s="171"/>
      <c r="BH70" s="173"/>
      <c r="BI70" s="171"/>
      <c r="BJ70" s="173"/>
      <c r="BK70" s="166"/>
      <c r="BL70" s="171"/>
      <c r="BM70" s="173"/>
      <c r="BN70" s="171"/>
      <c r="BO70" s="173"/>
      <c r="BP70" s="166"/>
      <c r="BQ70" s="171"/>
      <c r="BR70" s="173"/>
      <c r="BS70" s="171"/>
      <c r="BT70" s="173"/>
      <c r="BU70" s="166"/>
      <c r="BV70" s="171"/>
      <c r="BW70" s="173"/>
      <c r="BX70" s="171"/>
      <c r="BY70" s="173"/>
    </row>
    <row r="71" spans="3:77" ht="13.5" customHeight="1">
      <c r="C71" s="166"/>
      <c r="D71" s="171"/>
      <c r="E71" s="173"/>
      <c r="F71" s="171"/>
      <c r="G71" s="173"/>
      <c r="H71" s="166"/>
      <c r="I71" s="171"/>
      <c r="J71" s="173"/>
      <c r="K71" s="171"/>
      <c r="L71" s="173"/>
      <c r="M71" s="166"/>
      <c r="N71" s="171"/>
      <c r="O71" s="173"/>
      <c r="P71" s="171"/>
      <c r="Q71" s="173"/>
      <c r="R71" s="166"/>
      <c r="S71" s="171"/>
      <c r="T71" s="173"/>
      <c r="U71" s="171"/>
      <c r="V71" s="173"/>
      <c r="W71" s="166"/>
      <c r="X71" s="171"/>
      <c r="Y71" s="173"/>
      <c r="Z71" s="171"/>
      <c r="AA71" s="173"/>
      <c r="AB71" s="166"/>
      <c r="AC71" s="171"/>
      <c r="AD71" s="173"/>
      <c r="AE71" s="171"/>
      <c r="AF71" s="173"/>
      <c r="AG71" s="166"/>
      <c r="AH71" s="171"/>
      <c r="AI71" s="173"/>
      <c r="AJ71" s="171"/>
      <c r="AK71" s="173"/>
      <c r="AL71" s="166"/>
      <c r="AM71" s="171"/>
      <c r="AN71" s="173"/>
      <c r="AO71" s="171"/>
      <c r="AP71" s="173"/>
      <c r="AQ71" s="166"/>
      <c r="AR71" s="171"/>
      <c r="AS71" s="173"/>
      <c r="AT71" s="171"/>
      <c r="AU71" s="173"/>
      <c r="AV71" s="166"/>
      <c r="AW71" s="171"/>
      <c r="AX71" s="173"/>
      <c r="AY71" s="171"/>
      <c r="AZ71" s="173"/>
      <c r="BA71" s="166"/>
      <c r="BB71" s="171"/>
      <c r="BC71" s="173"/>
      <c r="BD71" s="171"/>
      <c r="BE71" s="173"/>
      <c r="BF71" s="166"/>
      <c r="BG71" s="171"/>
      <c r="BH71" s="173"/>
      <c r="BI71" s="171"/>
      <c r="BJ71" s="173"/>
      <c r="BK71" s="166"/>
      <c r="BL71" s="171"/>
      <c r="BM71" s="173"/>
      <c r="BN71" s="171"/>
      <c r="BO71" s="173"/>
      <c r="BP71" s="166"/>
      <c r="BQ71" s="171"/>
      <c r="BR71" s="173"/>
      <c r="BS71" s="171"/>
      <c r="BT71" s="173"/>
      <c r="BU71" s="166"/>
      <c r="BV71" s="171"/>
      <c r="BW71" s="173"/>
      <c r="BX71" s="171"/>
      <c r="BY71" s="173"/>
    </row>
    <row r="72" spans="3:77" ht="13.5" customHeight="1">
      <c r="C72" s="166"/>
      <c r="D72" s="171"/>
      <c r="E72" s="173"/>
      <c r="F72" s="171"/>
      <c r="G72" s="173"/>
      <c r="H72" s="166"/>
      <c r="I72" s="171"/>
      <c r="J72" s="173"/>
      <c r="K72" s="171"/>
      <c r="L72" s="173"/>
      <c r="M72" s="166"/>
      <c r="N72" s="171"/>
      <c r="O72" s="173"/>
      <c r="P72" s="171"/>
      <c r="Q72" s="173"/>
      <c r="R72" s="166"/>
      <c r="S72" s="171"/>
      <c r="T72" s="173"/>
      <c r="U72" s="171"/>
      <c r="V72" s="173"/>
      <c r="W72" s="166"/>
      <c r="X72" s="171"/>
      <c r="Y72" s="173"/>
      <c r="Z72" s="171"/>
      <c r="AA72" s="173"/>
      <c r="AB72" s="166"/>
      <c r="AC72" s="171"/>
      <c r="AD72" s="173"/>
      <c r="AE72" s="171"/>
      <c r="AF72" s="173"/>
      <c r="AG72" s="166"/>
      <c r="AH72" s="171"/>
      <c r="AI72" s="173"/>
      <c r="AJ72" s="171"/>
      <c r="AK72" s="173"/>
      <c r="AL72" s="166"/>
      <c r="AM72" s="171"/>
      <c r="AN72" s="173"/>
      <c r="AO72" s="171"/>
      <c r="AP72" s="173"/>
      <c r="AQ72" s="166"/>
      <c r="AR72" s="171"/>
      <c r="AS72" s="173"/>
      <c r="AT72" s="171"/>
      <c r="AU72" s="173"/>
      <c r="AV72" s="166"/>
      <c r="AW72" s="171"/>
      <c r="AX72" s="173"/>
      <c r="AY72" s="171"/>
      <c r="AZ72" s="173"/>
      <c r="BA72" s="166"/>
      <c r="BB72" s="171"/>
      <c r="BC72" s="173"/>
      <c r="BD72" s="171"/>
      <c r="BE72" s="173"/>
      <c r="BF72" s="166"/>
      <c r="BG72" s="171"/>
      <c r="BH72" s="173"/>
      <c r="BI72" s="171"/>
      <c r="BJ72" s="173"/>
      <c r="BK72" s="166"/>
      <c r="BL72" s="171"/>
      <c r="BM72" s="173"/>
      <c r="BN72" s="171"/>
      <c r="BO72" s="173"/>
      <c r="BP72" s="166"/>
      <c r="BQ72" s="171"/>
      <c r="BR72" s="173"/>
      <c r="BS72" s="171"/>
      <c r="BT72" s="173"/>
      <c r="BU72" s="166"/>
      <c r="BV72" s="171"/>
      <c r="BW72" s="173"/>
      <c r="BX72" s="171"/>
      <c r="BY72" s="173"/>
    </row>
    <row r="73" spans="3:77" ht="13.5" customHeight="1">
      <c r="C73" s="166"/>
      <c r="D73" s="171"/>
      <c r="E73" s="173"/>
      <c r="F73" s="171"/>
      <c r="G73" s="173"/>
      <c r="H73" s="166"/>
      <c r="I73" s="171"/>
      <c r="J73" s="173"/>
      <c r="K73" s="171"/>
      <c r="L73" s="173"/>
      <c r="M73" s="166"/>
      <c r="N73" s="171"/>
      <c r="O73" s="173"/>
      <c r="P73" s="171"/>
      <c r="Q73" s="173"/>
      <c r="R73" s="166"/>
      <c r="S73" s="171"/>
      <c r="T73" s="173"/>
      <c r="U73" s="171"/>
      <c r="V73" s="173"/>
      <c r="W73" s="166"/>
      <c r="X73" s="171"/>
      <c r="Y73" s="173"/>
      <c r="Z73" s="171"/>
      <c r="AA73" s="173"/>
      <c r="AB73" s="166"/>
      <c r="AC73" s="171"/>
      <c r="AD73" s="173"/>
      <c r="AE73" s="171"/>
      <c r="AF73" s="173"/>
      <c r="AG73" s="166"/>
      <c r="AH73" s="171"/>
      <c r="AI73" s="173"/>
      <c r="AJ73" s="171"/>
      <c r="AK73" s="173"/>
      <c r="AL73" s="166"/>
      <c r="AM73" s="171"/>
      <c r="AN73" s="173"/>
      <c r="AO73" s="171"/>
      <c r="AP73" s="173"/>
      <c r="AQ73" s="166"/>
      <c r="AR73" s="171"/>
      <c r="AS73" s="173"/>
      <c r="AT73" s="171"/>
      <c r="AU73" s="173"/>
      <c r="AV73" s="166"/>
      <c r="AW73" s="171"/>
      <c r="AX73" s="173"/>
      <c r="AY73" s="171"/>
      <c r="AZ73" s="173"/>
      <c r="BA73" s="166"/>
      <c r="BB73" s="171"/>
      <c r="BC73" s="173"/>
      <c r="BD73" s="171"/>
      <c r="BE73" s="173"/>
      <c r="BF73" s="166"/>
      <c r="BG73" s="171"/>
      <c r="BH73" s="173"/>
      <c r="BI73" s="171"/>
      <c r="BJ73" s="173"/>
      <c r="BK73" s="166"/>
      <c r="BL73" s="171"/>
      <c r="BM73" s="173"/>
      <c r="BN73" s="171"/>
      <c r="BO73" s="173"/>
      <c r="BP73" s="166"/>
      <c r="BQ73" s="171"/>
      <c r="BR73" s="173"/>
      <c r="BS73" s="171"/>
      <c r="BT73" s="173"/>
      <c r="BU73" s="166"/>
      <c r="BV73" s="171"/>
      <c r="BW73" s="173"/>
      <c r="BX73" s="171"/>
      <c r="BY73" s="173"/>
    </row>
    <row r="74" spans="3:77" ht="13.5" customHeight="1">
      <c r="C74" s="166"/>
      <c r="D74" s="171"/>
      <c r="E74" s="173"/>
      <c r="F74" s="171"/>
      <c r="G74" s="173"/>
      <c r="H74" s="166"/>
      <c r="I74" s="171"/>
      <c r="J74" s="173"/>
      <c r="K74" s="171"/>
      <c r="L74" s="173"/>
      <c r="M74" s="166"/>
      <c r="N74" s="171"/>
      <c r="O74" s="173"/>
      <c r="P74" s="171"/>
      <c r="Q74" s="173"/>
      <c r="R74" s="166"/>
      <c r="S74" s="171"/>
      <c r="T74" s="173"/>
      <c r="U74" s="171"/>
      <c r="V74" s="173"/>
      <c r="W74" s="166"/>
      <c r="X74" s="171"/>
      <c r="Y74" s="173"/>
      <c r="Z74" s="171"/>
      <c r="AA74" s="173"/>
      <c r="AB74" s="166"/>
      <c r="AC74" s="171"/>
      <c r="AD74" s="173"/>
      <c r="AE74" s="171"/>
      <c r="AF74" s="173"/>
      <c r="AG74" s="166"/>
      <c r="AH74" s="171"/>
      <c r="AI74" s="173"/>
      <c r="AJ74" s="171"/>
      <c r="AK74" s="173"/>
      <c r="AL74" s="166"/>
      <c r="AM74" s="171"/>
      <c r="AN74" s="173"/>
      <c r="AO74" s="171"/>
      <c r="AP74" s="173"/>
      <c r="AQ74" s="166"/>
      <c r="AR74" s="171"/>
      <c r="AS74" s="173"/>
      <c r="AT74" s="171"/>
      <c r="AU74" s="173"/>
      <c r="AV74" s="166"/>
      <c r="AW74" s="171"/>
      <c r="AX74" s="173"/>
      <c r="AY74" s="171"/>
      <c r="AZ74" s="173"/>
      <c r="BA74" s="166"/>
      <c r="BB74" s="171"/>
      <c r="BC74" s="173"/>
      <c r="BD74" s="171"/>
      <c r="BE74" s="173"/>
      <c r="BF74" s="166"/>
      <c r="BG74" s="171"/>
      <c r="BH74" s="173"/>
      <c r="BI74" s="171"/>
      <c r="BJ74" s="173"/>
      <c r="BK74" s="166"/>
      <c r="BL74" s="171"/>
      <c r="BM74" s="173"/>
      <c r="BN74" s="171"/>
      <c r="BO74" s="173"/>
      <c r="BP74" s="166"/>
      <c r="BQ74" s="171"/>
      <c r="BR74" s="173"/>
      <c r="BS74" s="171"/>
      <c r="BT74" s="173"/>
      <c r="BU74" s="166"/>
      <c r="BV74" s="171"/>
      <c r="BW74" s="173"/>
      <c r="BX74" s="171"/>
      <c r="BY74" s="173"/>
    </row>
    <row r="75" spans="3:77" ht="13.5" customHeight="1">
      <c r="C75" s="166"/>
      <c r="D75" s="171"/>
      <c r="E75" s="173"/>
      <c r="F75" s="171"/>
      <c r="G75" s="173"/>
      <c r="H75" s="166"/>
      <c r="I75" s="171"/>
      <c r="J75" s="173"/>
      <c r="K75" s="171"/>
      <c r="L75" s="173"/>
      <c r="M75" s="166"/>
      <c r="N75" s="171"/>
      <c r="O75" s="173"/>
      <c r="P75" s="171"/>
      <c r="Q75" s="173"/>
      <c r="R75" s="166"/>
      <c r="S75" s="171"/>
      <c r="T75" s="173"/>
      <c r="U75" s="171"/>
      <c r="V75" s="173"/>
      <c r="W75" s="166"/>
      <c r="X75" s="171"/>
      <c r="Y75" s="173"/>
      <c r="Z75" s="171"/>
      <c r="AA75" s="173"/>
      <c r="AB75" s="166"/>
      <c r="AC75" s="171"/>
      <c r="AD75" s="173"/>
      <c r="AE75" s="171"/>
      <c r="AF75" s="173"/>
      <c r="AG75" s="166"/>
      <c r="AH75" s="171"/>
      <c r="AI75" s="173"/>
      <c r="AJ75" s="171"/>
      <c r="AK75" s="173"/>
      <c r="AL75" s="166"/>
      <c r="AM75" s="171"/>
      <c r="AN75" s="173"/>
      <c r="AO75" s="171"/>
      <c r="AP75" s="173"/>
      <c r="AQ75" s="166"/>
      <c r="AR75" s="171"/>
      <c r="AS75" s="173"/>
      <c r="AT75" s="171"/>
      <c r="AU75" s="173"/>
      <c r="AV75" s="166"/>
      <c r="AW75" s="171"/>
      <c r="AX75" s="173"/>
      <c r="AY75" s="171"/>
      <c r="AZ75" s="173"/>
      <c r="BA75" s="166"/>
      <c r="BB75" s="171"/>
      <c r="BC75" s="173"/>
      <c r="BD75" s="171"/>
      <c r="BE75" s="173"/>
      <c r="BF75" s="166"/>
      <c r="BG75" s="171"/>
      <c r="BH75" s="173"/>
      <c r="BI75" s="171"/>
      <c r="BJ75" s="173"/>
      <c r="BK75" s="166"/>
      <c r="BL75" s="171"/>
      <c r="BM75" s="173"/>
      <c r="BN75" s="171"/>
      <c r="BO75" s="173"/>
      <c r="BP75" s="166"/>
      <c r="BQ75" s="171"/>
      <c r="BR75" s="173"/>
      <c r="BS75" s="171"/>
      <c r="BT75" s="173"/>
      <c r="BU75" s="166"/>
      <c r="BV75" s="171"/>
      <c r="BW75" s="173"/>
      <c r="BX75" s="171"/>
      <c r="BY75" s="173"/>
    </row>
    <row r="76" spans="3:77" ht="13.5" customHeight="1">
      <c r="C76" s="166"/>
      <c r="D76" s="171"/>
      <c r="E76" s="173"/>
      <c r="F76" s="171"/>
      <c r="G76" s="173"/>
      <c r="H76" s="166"/>
      <c r="I76" s="171"/>
      <c r="J76" s="173"/>
      <c r="K76" s="171"/>
      <c r="L76" s="173"/>
      <c r="M76" s="166"/>
      <c r="N76" s="171"/>
      <c r="O76" s="173"/>
      <c r="P76" s="171"/>
      <c r="Q76" s="173"/>
      <c r="R76" s="166"/>
      <c r="S76" s="171"/>
      <c r="T76" s="173"/>
      <c r="U76" s="171"/>
      <c r="V76" s="173"/>
      <c r="W76" s="166"/>
      <c r="X76" s="171"/>
      <c r="Y76" s="173"/>
      <c r="Z76" s="171"/>
      <c r="AA76" s="173"/>
      <c r="AB76" s="166"/>
      <c r="AC76" s="171"/>
      <c r="AD76" s="173"/>
      <c r="AE76" s="171"/>
      <c r="AF76" s="173"/>
      <c r="AG76" s="166"/>
      <c r="AH76" s="171"/>
      <c r="AI76" s="173"/>
      <c r="AJ76" s="171"/>
      <c r="AK76" s="173"/>
      <c r="AL76" s="166"/>
      <c r="AM76" s="171"/>
      <c r="AN76" s="173"/>
      <c r="AO76" s="171"/>
      <c r="AP76" s="173"/>
      <c r="AQ76" s="166"/>
      <c r="AR76" s="171"/>
      <c r="AS76" s="173"/>
      <c r="AT76" s="171"/>
      <c r="AU76" s="173"/>
      <c r="AV76" s="166"/>
      <c r="AW76" s="171"/>
      <c r="AX76" s="173"/>
      <c r="AY76" s="171"/>
      <c r="AZ76" s="173"/>
      <c r="BA76" s="166"/>
      <c r="BB76" s="171"/>
      <c r="BC76" s="173"/>
      <c r="BD76" s="171"/>
      <c r="BE76" s="173"/>
      <c r="BF76" s="166"/>
      <c r="BG76" s="171"/>
      <c r="BH76" s="173"/>
      <c r="BI76" s="171"/>
      <c r="BJ76" s="173"/>
      <c r="BK76" s="166"/>
      <c r="BL76" s="171"/>
      <c r="BM76" s="173"/>
      <c r="BN76" s="171"/>
      <c r="BO76" s="173"/>
      <c r="BP76" s="166"/>
      <c r="BQ76" s="171"/>
      <c r="BR76" s="173"/>
      <c r="BS76" s="171"/>
      <c r="BT76" s="173"/>
      <c r="BU76" s="166"/>
      <c r="BV76" s="171"/>
      <c r="BW76" s="173"/>
      <c r="BX76" s="171"/>
      <c r="BY76" s="173"/>
    </row>
    <row r="77" spans="3:77" ht="13.5" customHeight="1">
      <c r="C77" s="166"/>
      <c r="D77" s="171"/>
      <c r="E77" s="173"/>
      <c r="F77" s="171"/>
      <c r="G77" s="173"/>
      <c r="H77" s="166"/>
      <c r="I77" s="171"/>
      <c r="J77" s="173"/>
      <c r="K77" s="171"/>
      <c r="L77" s="173"/>
      <c r="M77" s="166"/>
      <c r="N77" s="171"/>
      <c r="O77" s="173"/>
      <c r="P77" s="171"/>
      <c r="Q77" s="173"/>
      <c r="R77" s="166"/>
      <c r="S77" s="171"/>
      <c r="T77" s="173"/>
      <c r="U77" s="171"/>
      <c r="V77" s="173"/>
      <c r="W77" s="166"/>
      <c r="X77" s="171"/>
      <c r="Y77" s="173"/>
      <c r="Z77" s="171"/>
      <c r="AA77" s="173"/>
      <c r="AB77" s="166"/>
      <c r="AC77" s="171"/>
      <c r="AD77" s="173"/>
      <c r="AE77" s="171"/>
      <c r="AF77" s="173"/>
      <c r="AG77" s="166"/>
      <c r="AH77" s="171"/>
      <c r="AI77" s="173"/>
      <c r="AJ77" s="171"/>
      <c r="AK77" s="173"/>
      <c r="AL77" s="166"/>
      <c r="AM77" s="171"/>
      <c r="AN77" s="173"/>
      <c r="AO77" s="171"/>
      <c r="AP77" s="173"/>
      <c r="AQ77" s="166"/>
      <c r="AR77" s="171"/>
      <c r="AS77" s="173"/>
      <c r="AT77" s="171"/>
      <c r="AU77" s="173"/>
      <c r="AV77" s="166"/>
      <c r="AW77" s="171"/>
      <c r="AX77" s="173"/>
      <c r="AY77" s="171"/>
      <c r="AZ77" s="173"/>
      <c r="BA77" s="166"/>
      <c r="BB77" s="171"/>
      <c r="BC77" s="173"/>
      <c r="BD77" s="171"/>
      <c r="BE77" s="173"/>
      <c r="BF77" s="166"/>
      <c r="BG77" s="171"/>
      <c r="BH77" s="173"/>
      <c r="BI77" s="171"/>
      <c r="BJ77" s="173"/>
      <c r="BK77" s="166"/>
      <c r="BL77" s="171"/>
      <c r="BM77" s="173"/>
      <c r="BN77" s="171"/>
      <c r="BO77" s="173"/>
      <c r="BP77" s="166"/>
      <c r="BQ77" s="171"/>
      <c r="BR77" s="173"/>
      <c r="BS77" s="171"/>
      <c r="BT77" s="173"/>
      <c r="BU77" s="166"/>
      <c r="BV77" s="171"/>
      <c r="BW77" s="173"/>
      <c r="BX77" s="171"/>
      <c r="BY77" s="173"/>
    </row>
    <row r="78" spans="3:77" ht="13.5" customHeight="1">
      <c r="C78" s="166"/>
      <c r="D78" s="171"/>
      <c r="E78" s="173"/>
      <c r="F78" s="171"/>
      <c r="G78" s="173"/>
      <c r="H78" s="166"/>
      <c r="I78" s="171"/>
      <c r="J78" s="173"/>
      <c r="K78" s="171"/>
      <c r="L78" s="173"/>
      <c r="M78" s="166"/>
      <c r="N78" s="171"/>
      <c r="O78" s="173"/>
      <c r="P78" s="171"/>
      <c r="Q78" s="173"/>
      <c r="R78" s="166"/>
      <c r="S78" s="171"/>
      <c r="T78" s="173"/>
      <c r="U78" s="171"/>
      <c r="V78" s="173"/>
      <c r="W78" s="166"/>
      <c r="X78" s="171"/>
      <c r="Y78" s="173"/>
      <c r="Z78" s="171"/>
      <c r="AA78" s="173"/>
      <c r="AB78" s="166"/>
      <c r="AC78" s="171"/>
      <c r="AD78" s="173"/>
      <c r="AE78" s="171"/>
      <c r="AF78" s="173"/>
      <c r="AG78" s="166"/>
      <c r="AH78" s="171"/>
      <c r="AI78" s="173"/>
      <c r="AJ78" s="171"/>
      <c r="AK78" s="173"/>
      <c r="AL78" s="166"/>
      <c r="AM78" s="171"/>
      <c r="AN78" s="173"/>
      <c r="AO78" s="171"/>
      <c r="AP78" s="173"/>
      <c r="AQ78" s="166"/>
      <c r="AR78" s="171"/>
      <c r="AS78" s="173"/>
      <c r="AT78" s="171"/>
      <c r="AU78" s="173"/>
      <c r="AV78" s="166"/>
      <c r="AW78" s="171"/>
      <c r="AX78" s="173"/>
      <c r="AY78" s="171"/>
      <c r="AZ78" s="173"/>
      <c r="BA78" s="166"/>
      <c r="BB78" s="171"/>
      <c r="BC78" s="173"/>
      <c r="BD78" s="171"/>
      <c r="BE78" s="173"/>
      <c r="BF78" s="166"/>
      <c r="BG78" s="171"/>
      <c r="BH78" s="173"/>
      <c r="BI78" s="171"/>
      <c r="BJ78" s="173"/>
      <c r="BK78" s="166"/>
      <c r="BL78" s="171"/>
      <c r="BM78" s="173"/>
      <c r="BN78" s="171"/>
      <c r="BO78" s="173"/>
      <c r="BP78" s="166"/>
      <c r="BQ78" s="171"/>
      <c r="BR78" s="173"/>
      <c r="BS78" s="171"/>
      <c r="BT78" s="173"/>
      <c r="BU78" s="166"/>
      <c r="BV78" s="171"/>
      <c r="BW78" s="173"/>
      <c r="BX78" s="171"/>
      <c r="BY78" s="173"/>
    </row>
    <row r="79" spans="3:77" ht="13.5" customHeight="1">
      <c r="C79" s="166"/>
      <c r="D79" s="171"/>
      <c r="E79" s="173"/>
      <c r="F79" s="171"/>
      <c r="G79" s="173"/>
      <c r="H79" s="166"/>
      <c r="I79" s="171"/>
      <c r="J79" s="173"/>
      <c r="K79" s="171"/>
      <c r="L79" s="173"/>
      <c r="M79" s="166"/>
      <c r="N79" s="171"/>
      <c r="O79" s="173"/>
      <c r="P79" s="171"/>
      <c r="Q79" s="173"/>
      <c r="R79" s="166"/>
      <c r="S79" s="171"/>
      <c r="T79" s="173"/>
      <c r="U79" s="171"/>
      <c r="V79" s="173"/>
      <c r="W79" s="166"/>
      <c r="X79" s="171"/>
      <c r="Y79" s="173"/>
      <c r="Z79" s="171"/>
      <c r="AA79" s="173"/>
      <c r="AB79" s="166"/>
      <c r="AC79" s="171"/>
      <c r="AD79" s="173"/>
      <c r="AE79" s="171"/>
      <c r="AF79" s="173"/>
      <c r="AG79" s="166"/>
      <c r="AH79" s="171"/>
      <c r="AI79" s="173"/>
      <c r="AJ79" s="171"/>
      <c r="AK79" s="173"/>
      <c r="AL79" s="166"/>
      <c r="AM79" s="171"/>
      <c r="AN79" s="173"/>
      <c r="AO79" s="171"/>
      <c r="AP79" s="173"/>
      <c r="AQ79" s="166"/>
      <c r="AR79" s="171"/>
      <c r="AS79" s="173"/>
      <c r="AT79" s="171"/>
      <c r="AU79" s="173"/>
      <c r="AV79" s="166"/>
      <c r="AW79" s="171"/>
      <c r="AX79" s="173"/>
      <c r="AY79" s="171"/>
      <c r="AZ79" s="173"/>
      <c r="BA79" s="166"/>
      <c r="BB79" s="171"/>
      <c r="BC79" s="173"/>
      <c r="BD79" s="171"/>
      <c r="BE79" s="173"/>
      <c r="BF79" s="166"/>
      <c r="BG79" s="171"/>
      <c r="BH79" s="173"/>
      <c r="BI79" s="171"/>
      <c r="BJ79" s="173"/>
      <c r="BK79" s="166"/>
      <c r="BL79" s="171"/>
      <c r="BM79" s="173"/>
      <c r="BN79" s="171"/>
      <c r="BO79" s="173"/>
      <c r="BP79" s="166"/>
      <c r="BQ79" s="171"/>
      <c r="BR79" s="173"/>
      <c r="BS79" s="171"/>
      <c r="BT79" s="173"/>
      <c r="BU79" s="166"/>
      <c r="BV79" s="171"/>
      <c r="BW79" s="173"/>
      <c r="BX79" s="171"/>
      <c r="BY79" s="173"/>
    </row>
    <row r="80" spans="3:77" ht="13.5" customHeight="1">
      <c r="C80" s="166"/>
      <c r="D80" s="171"/>
      <c r="E80" s="173"/>
      <c r="F80" s="171"/>
      <c r="G80" s="173"/>
      <c r="H80" s="166"/>
      <c r="I80" s="171"/>
      <c r="J80" s="173"/>
      <c r="K80" s="171"/>
      <c r="L80" s="173"/>
      <c r="M80" s="166"/>
      <c r="N80" s="171"/>
      <c r="O80" s="173"/>
      <c r="P80" s="171"/>
      <c r="Q80" s="173"/>
      <c r="R80" s="166"/>
      <c r="S80" s="171"/>
      <c r="T80" s="173"/>
      <c r="U80" s="171"/>
      <c r="V80" s="173"/>
      <c r="W80" s="166"/>
      <c r="X80" s="171"/>
      <c r="Y80" s="173"/>
      <c r="Z80" s="171"/>
      <c r="AA80" s="173"/>
      <c r="AB80" s="166"/>
      <c r="AC80" s="171"/>
      <c r="AD80" s="173"/>
      <c r="AE80" s="171"/>
      <c r="AF80" s="173"/>
      <c r="AG80" s="166"/>
      <c r="AH80" s="171"/>
      <c r="AI80" s="173"/>
      <c r="AJ80" s="171"/>
      <c r="AK80" s="173"/>
      <c r="AL80" s="166"/>
      <c r="AM80" s="171"/>
      <c r="AN80" s="173"/>
      <c r="AO80" s="171"/>
      <c r="AP80" s="173"/>
      <c r="AQ80" s="166"/>
      <c r="AR80" s="171"/>
      <c r="AS80" s="173"/>
      <c r="AT80" s="171"/>
      <c r="AU80" s="173"/>
      <c r="AV80" s="166"/>
      <c r="AW80" s="171"/>
      <c r="AX80" s="173"/>
      <c r="AY80" s="171"/>
      <c r="AZ80" s="173"/>
      <c r="BA80" s="166"/>
      <c r="BB80" s="171"/>
      <c r="BC80" s="173"/>
      <c r="BD80" s="171"/>
      <c r="BE80" s="173"/>
      <c r="BF80" s="166"/>
      <c r="BG80" s="171"/>
      <c r="BH80" s="173"/>
      <c r="BI80" s="171"/>
      <c r="BJ80" s="173"/>
      <c r="BK80" s="166"/>
      <c r="BL80" s="171"/>
      <c r="BM80" s="173"/>
      <c r="BN80" s="171"/>
      <c r="BO80" s="173"/>
      <c r="BP80" s="166"/>
      <c r="BQ80" s="171"/>
      <c r="BR80" s="173"/>
      <c r="BS80" s="171"/>
      <c r="BT80" s="173"/>
      <c r="BU80" s="166"/>
      <c r="BV80" s="171"/>
      <c r="BW80" s="173"/>
      <c r="BX80" s="171"/>
      <c r="BY80" s="173"/>
    </row>
    <row r="81" spans="3:77" ht="13.5" customHeight="1">
      <c r="C81" s="166"/>
      <c r="D81" s="171"/>
      <c r="E81" s="173"/>
      <c r="F81" s="171"/>
      <c r="G81" s="173"/>
      <c r="H81" s="166"/>
      <c r="I81" s="171"/>
      <c r="J81" s="173"/>
      <c r="K81" s="171"/>
      <c r="L81" s="173"/>
      <c r="M81" s="166"/>
      <c r="N81" s="171"/>
      <c r="O81" s="173"/>
      <c r="P81" s="171"/>
      <c r="Q81" s="173"/>
      <c r="R81" s="166"/>
      <c r="S81" s="171"/>
      <c r="T81" s="173"/>
      <c r="U81" s="171"/>
      <c r="V81" s="173"/>
      <c r="W81" s="166"/>
      <c r="X81" s="171"/>
      <c r="Y81" s="173"/>
      <c r="Z81" s="171"/>
      <c r="AA81" s="173"/>
      <c r="AB81" s="166"/>
      <c r="AC81" s="171"/>
      <c r="AD81" s="173"/>
      <c r="AE81" s="171"/>
      <c r="AF81" s="173"/>
      <c r="AG81" s="166"/>
      <c r="AH81" s="171"/>
      <c r="AI81" s="173"/>
      <c r="AJ81" s="171"/>
      <c r="AK81" s="173"/>
      <c r="AL81" s="166"/>
      <c r="AM81" s="171"/>
      <c r="AN81" s="173"/>
      <c r="AO81" s="171"/>
      <c r="AP81" s="173"/>
      <c r="AQ81" s="166"/>
      <c r="AR81" s="171"/>
      <c r="AS81" s="173"/>
      <c r="AT81" s="171"/>
      <c r="AU81" s="173"/>
      <c r="AV81" s="166"/>
      <c r="AW81" s="171"/>
      <c r="AX81" s="173"/>
      <c r="AY81" s="171"/>
      <c r="AZ81" s="173"/>
      <c r="BA81" s="166"/>
      <c r="BB81" s="171"/>
      <c r="BC81" s="173"/>
      <c r="BD81" s="171"/>
      <c r="BE81" s="173"/>
      <c r="BF81" s="166"/>
      <c r="BG81" s="171"/>
      <c r="BH81" s="173"/>
      <c r="BI81" s="171"/>
      <c r="BJ81" s="173"/>
      <c r="BK81" s="166"/>
      <c r="BL81" s="171"/>
      <c r="BM81" s="173"/>
      <c r="BN81" s="171"/>
      <c r="BO81" s="173"/>
      <c r="BP81" s="166"/>
      <c r="BQ81" s="171"/>
      <c r="BR81" s="173"/>
      <c r="BS81" s="171"/>
      <c r="BT81" s="173"/>
      <c r="BU81" s="166"/>
      <c r="BV81" s="171"/>
      <c r="BW81" s="173"/>
      <c r="BX81" s="171"/>
      <c r="BY81" s="173"/>
    </row>
    <row r="82" spans="3:77" ht="13.5" customHeight="1">
      <c r="C82" s="166"/>
      <c r="D82" s="171"/>
      <c r="E82" s="173"/>
      <c r="F82" s="171"/>
      <c r="G82" s="173"/>
      <c r="H82" s="166"/>
      <c r="I82" s="171"/>
      <c r="J82" s="173"/>
      <c r="K82" s="171"/>
      <c r="L82" s="173"/>
      <c r="M82" s="166"/>
      <c r="N82" s="171"/>
      <c r="O82" s="173"/>
      <c r="P82" s="171"/>
      <c r="Q82" s="173"/>
      <c r="R82" s="166"/>
      <c r="S82" s="171"/>
      <c r="T82" s="173"/>
      <c r="U82" s="171"/>
      <c r="V82" s="173"/>
      <c r="W82" s="166"/>
      <c r="X82" s="171"/>
      <c r="Y82" s="173"/>
      <c r="Z82" s="171"/>
      <c r="AA82" s="173"/>
      <c r="AB82" s="166"/>
      <c r="AC82" s="171"/>
      <c r="AD82" s="173"/>
      <c r="AE82" s="171"/>
      <c r="AF82" s="173"/>
      <c r="AG82" s="166"/>
      <c r="AH82" s="171"/>
      <c r="AI82" s="173"/>
      <c r="AJ82" s="171"/>
      <c r="AK82" s="173"/>
      <c r="AL82" s="166"/>
      <c r="AM82" s="171"/>
      <c r="AN82" s="173"/>
      <c r="AO82" s="171"/>
      <c r="AP82" s="173"/>
      <c r="AQ82" s="166"/>
      <c r="AR82" s="171"/>
      <c r="AS82" s="173"/>
      <c r="AT82" s="171"/>
      <c r="AU82" s="173"/>
      <c r="AV82" s="166"/>
      <c r="AW82" s="171"/>
      <c r="AX82" s="173"/>
      <c r="AY82" s="171"/>
      <c r="AZ82" s="173"/>
      <c r="BA82" s="166"/>
      <c r="BB82" s="171"/>
      <c r="BC82" s="173"/>
      <c r="BD82" s="171"/>
      <c r="BE82" s="173"/>
      <c r="BF82" s="166"/>
      <c r="BG82" s="171"/>
      <c r="BH82" s="173"/>
      <c r="BI82" s="171"/>
      <c r="BJ82" s="173"/>
      <c r="BK82" s="166"/>
      <c r="BL82" s="171"/>
      <c r="BM82" s="173"/>
      <c r="BN82" s="171"/>
      <c r="BO82" s="173"/>
      <c r="BP82" s="166"/>
      <c r="BQ82" s="171"/>
      <c r="BR82" s="173"/>
      <c r="BS82" s="171"/>
      <c r="BT82" s="173"/>
      <c r="BU82" s="166"/>
      <c r="BV82" s="171"/>
      <c r="BW82" s="173"/>
      <c r="BX82" s="171"/>
      <c r="BY82" s="173"/>
    </row>
    <row r="83" spans="3:77" ht="13.5" customHeight="1">
      <c r="C83" s="166"/>
      <c r="D83" s="171"/>
      <c r="E83" s="173"/>
      <c r="F83" s="171"/>
      <c r="G83" s="173"/>
      <c r="H83" s="166"/>
      <c r="I83" s="171"/>
      <c r="J83" s="173"/>
      <c r="K83" s="171"/>
      <c r="L83" s="173"/>
      <c r="M83" s="166"/>
      <c r="N83" s="171"/>
      <c r="O83" s="173"/>
      <c r="P83" s="171"/>
      <c r="Q83" s="173"/>
      <c r="R83" s="166"/>
      <c r="S83" s="171"/>
      <c r="T83" s="173"/>
      <c r="U83" s="171"/>
      <c r="V83" s="173"/>
      <c r="W83" s="166"/>
      <c r="X83" s="171"/>
      <c r="Y83" s="173"/>
      <c r="Z83" s="171"/>
      <c r="AA83" s="173"/>
      <c r="AB83" s="166"/>
      <c r="AC83" s="171"/>
      <c r="AD83" s="173"/>
      <c r="AE83" s="171"/>
      <c r="AF83" s="173"/>
      <c r="AG83" s="166"/>
      <c r="AH83" s="171"/>
      <c r="AI83" s="173"/>
      <c r="AJ83" s="171"/>
      <c r="AK83" s="173"/>
      <c r="AL83" s="166"/>
      <c r="AM83" s="171"/>
      <c r="AN83" s="173"/>
      <c r="AO83" s="171"/>
      <c r="AP83" s="173"/>
      <c r="AQ83" s="166"/>
      <c r="AR83" s="171"/>
      <c r="AS83" s="173"/>
      <c r="AT83" s="171"/>
      <c r="AU83" s="173"/>
      <c r="AV83" s="166"/>
      <c r="AW83" s="171"/>
      <c r="AX83" s="173"/>
      <c r="AY83" s="171"/>
      <c r="AZ83" s="173"/>
      <c r="BA83" s="166"/>
      <c r="BB83" s="171"/>
      <c r="BC83" s="173"/>
      <c r="BD83" s="171"/>
      <c r="BE83" s="173"/>
      <c r="BF83" s="166"/>
      <c r="BG83" s="171"/>
      <c r="BH83" s="173"/>
      <c r="BI83" s="171"/>
      <c r="BJ83" s="173"/>
      <c r="BK83" s="166"/>
      <c r="BL83" s="171"/>
      <c r="BM83" s="173"/>
      <c r="BN83" s="171"/>
      <c r="BO83" s="173"/>
      <c r="BP83" s="166"/>
      <c r="BQ83" s="171"/>
      <c r="BR83" s="173"/>
      <c r="BS83" s="171"/>
      <c r="BT83" s="173"/>
      <c r="BU83" s="166"/>
      <c r="BV83" s="171"/>
      <c r="BW83" s="173"/>
      <c r="BX83" s="171"/>
      <c r="BY83" s="173"/>
    </row>
    <row r="84" spans="3:77" ht="13.5" customHeight="1">
      <c r="C84" s="166"/>
      <c r="D84" s="171"/>
      <c r="E84" s="173"/>
      <c r="F84" s="171"/>
      <c r="G84" s="173"/>
      <c r="H84" s="166"/>
      <c r="I84" s="171"/>
      <c r="J84" s="173"/>
      <c r="K84" s="171"/>
      <c r="L84" s="173"/>
      <c r="M84" s="166"/>
      <c r="N84" s="171"/>
      <c r="O84" s="173"/>
      <c r="P84" s="171"/>
      <c r="Q84" s="173"/>
      <c r="R84" s="166"/>
      <c r="S84" s="171"/>
      <c r="T84" s="173"/>
      <c r="U84" s="171"/>
      <c r="V84" s="173"/>
      <c r="W84" s="166"/>
      <c r="X84" s="171"/>
      <c r="Y84" s="173"/>
      <c r="Z84" s="171"/>
      <c r="AA84" s="173"/>
      <c r="AB84" s="166"/>
      <c r="AC84" s="171"/>
      <c r="AD84" s="173"/>
      <c r="AE84" s="171"/>
      <c r="AF84" s="173"/>
      <c r="AG84" s="166"/>
      <c r="AH84" s="171"/>
      <c r="AI84" s="173"/>
      <c r="AJ84" s="171"/>
      <c r="AK84" s="173"/>
      <c r="AL84" s="166"/>
      <c r="AM84" s="171"/>
      <c r="AN84" s="173"/>
      <c r="AO84" s="171"/>
      <c r="AP84" s="173"/>
      <c r="AQ84" s="166"/>
      <c r="AR84" s="171"/>
      <c r="AS84" s="173"/>
      <c r="AT84" s="171"/>
      <c r="AU84" s="173"/>
      <c r="AV84" s="166"/>
      <c r="AW84" s="171"/>
      <c r="AX84" s="173"/>
      <c r="AY84" s="171"/>
      <c r="AZ84" s="173"/>
      <c r="BA84" s="166"/>
      <c r="BB84" s="171"/>
      <c r="BC84" s="173"/>
      <c r="BD84" s="171"/>
      <c r="BE84" s="173"/>
      <c r="BF84" s="166"/>
      <c r="BG84" s="171"/>
      <c r="BH84" s="173"/>
      <c r="BI84" s="171"/>
      <c r="BJ84" s="173"/>
      <c r="BK84" s="166"/>
      <c r="BL84" s="171"/>
      <c r="BM84" s="173"/>
      <c r="BN84" s="171"/>
      <c r="BO84" s="173"/>
      <c r="BP84" s="166"/>
      <c r="BQ84" s="171"/>
      <c r="BR84" s="173"/>
      <c r="BS84" s="171"/>
      <c r="BT84" s="173"/>
      <c r="BU84" s="166"/>
      <c r="BV84" s="171"/>
      <c r="BW84" s="173"/>
      <c r="BX84" s="171"/>
      <c r="BY84" s="173"/>
    </row>
    <row r="85" spans="3:77" ht="13.5" customHeight="1">
      <c r="C85" s="166"/>
      <c r="D85" s="171"/>
      <c r="E85" s="173"/>
      <c r="F85" s="171"/>
      <c r="G85" s="173"/>
      <c r="H85" s="166"/>
      <c r="I85" s="171"/>
      <c r="J85" s="173"/>
      <c r="K85" s="171"/>
      <c r="L85" s="173"/>
      <c r="M85" s="166"/>
      <c r="N85" s="171"/>
      <c r="O85" s="173"/>
      <c r="P85" s="171"/>
      <c r="Q85" s="173"/>
      <c r="R85" s="166"/>
      <c r="S85" s="171"/>
      <c r="T85" s="173"/>
      <c r="U85" s="171"/>
      <c r="V85" s="173"/>
      <c r="W85" s="166"/>
      <c r="X85" s="171"/>
      <c r="Y85" s="173"/>
      <c r="Z85" s="171"/>
      <c r="AA85" s="173"/>
      <c r="AB85" s="166"/>
      <c r="AC85" s="171"/>
      <c r="AD85" s="173"/>
      <c r="AE85" s="171"/>
      <c r="AF85" s="173"/>
      <c r="AG85" s="166"/>
      <c r="AH85" s="171"/>
      <c r="AI85" s="173"/>
      <c r="AJ85" s="171"/>
      <c r="AK85" s="173"/>
      <c r="AL85" s="166"/>
      <c r="AM85" s="171"/>
      <c r="AN85" s="173"/>
      <c r="AO85" s="171"/>
      <c r="AP85" s="173"/>
      <c r="AQ85" s="166"/>
      <c r="AR85" s="171"/>
      <c r="AS85" s="173"/>
      <c r="AT85" s="171"/>
      <c r="AU85" s="173"/>
      <c r="AV85" s="166"/>
      <c r="AW85" s="171"/>
      <c r="AX85" s="173"/>
      <c r="AY85" s="171"/>
      <c r="AZ85" s="173"/>
      <c r="BA85" s="166"/>
      <c r="BB85" s="171"/>
      <c r="BC85" s="173"/>
      <c r="BD85" s="171"/>
      <c r="BE85" s="173"/>
      <c r="BF85" s="166"/>
      <c r="BG85" s="171"/>
      <c r="BH85" s="173"/>
      <c r="BI85" s="171"/>
      <c r="BJ85" s="173"/>
      <c r="BK85" s="166"/>
      <c r="BL85" s="171"/>
      <c r="BM85" s="173"/>
      <c r="BN85" s="171"/>
      <c r="BO85" s="173"/>
      <c r="BP85" s="166"/>
      <c r="BQ85" s="171"/>
      <c r="BR85" s="173"/>
      <c r="BS85" s="171"/>
      <c r="BT85" s="173"/>
      <c r="BU85" s="166"/>
      <c r="BV85" s="171"/>
      <c r="BW85" s="173"/>
      <c r="BX85" s="171"/>
      <c r="BY85" s="173"/>
    </row>
    <row r="86" spans="3:77" ht="13.5" customHeight="1">
      <c r="C86" s="166"/>
      <c r="D86" s="171"/>
      <c r="E86" s="173"/>
      <c r="F86" s="171"/>
      <c r="G86" s="173"/>
      <c r="H86" s="166"/>
      <c r="I86" s="171"/>
      <c r="J86" s="173"/>
      <c r="K86" s="171"/>
      <c r="L86" s="173"/>
      <c r="M86" s="166"/>
      <c r="N86" s="171"/>
      <c r="O86" s="173"/>
      <c r="P86" s="171"/>
      <c r="Q86" s="173"/>
      <c r="R86" s="166"/>
      <c r="S86" s="171"/>
      <c r="T86" s="173"/>
      <c r="U86" s="171"/>
      <c r="V86" s="173"/>
      <c r="W86" s="166"/>
      <c r="X86" s="171"/>
      <c r="Y86" s="173"/>
      <c r="Z86" s="171"/>
      <c r="AA86" s="173"/>
      <c r="AB86" s="166"/>
      <c r="AC86" s="171"/>
      <c r="AD86" s="173"/>
      <c r="AE86" s="171"/>
      <c r="AF86" s="173"/>
      <c r="AG86" s="166"/>
      <c r="AH86" s="171"/>
      <c r="AI86" s="173"/>
      <c r="AJ86" s="171"/>
      <c r="AK86" s="173"/>
      <c r="AL86" s="166"/>
      <c r="AM86" s="171"/>
      <c r="AN86" s="173"/>
      <c r="AO86" s="171"/>
      <c r="AP86" s="173"/>
      <c r="AQ86" s="166"/>
      <c r="AR86" s="171"/>
      <c r="AS86" s="173"/>
      <c r="AT86" s="171"/>
      <c r="AU86" s="173"/>
      <c r="AV86" s="166"/>
      <c r="AW86" s="171"/>
      <c r="AX86" s="173"/>
      <c r="AY86" s="171"/>
      <c r="AZ86" s="173"/>
      <c r="BA86" s="166"/>
      <c r="BB86" s="171"/>
      <c r="BC86" s="173"/>
      <c r="BD86" s="171"/>
      <c r="BE86" s="173"/>
      <c r="BF86" s="166"/>
      <c r="BG86" s="171"/>
      <c r="BH86" s="173"/>
      <c r="BI86" s="171"/>
      <c r="BJ86" s="173"/>
      <c r="BK86" s="166"/>
      <c r="BL86" s="171"/>
      <c r="BM86" s="173"/>
      <c r="BN86" s="171"/>
      <c r="BO86" s="173"/>
      <c r="BP86" s="166"/>
      <c r="BQ86" s="171"/>
      <c r="BR86" s="173"/>
      <c r="BS86" s="171"/>
      <c r="BT86" s="173"/>
      <c r="BU86" s="166"/>
      <c r="BV86" s="171"/>
      <c r="BW86" s="173"/>
      <c r="BX86" s="171"/>
      <c r="BY86" s="173"/>
    </row>
    <row r="87" spans="3:77" ht="13.5" customHeight="1">
      <c r="C87" s="166"/>
      <c r="D87" s="171"/>
      <c r="E87" s="173"/>
      <c r="F87" s="171"/>
      <c r="G87" s="173"/>
      <c r="H87" s="166"/>
      <c r="I87" s="171"/>
      <c r="J87" s="173"/>
      <c r="K87" s="171"/>
      <c r="L87" s="173"/>
      <c r="M87" s="166"/>
      <c r="N87" s="171"/>
      <c r="O87" s="173"/>
      <c r="P87" s="171"/>
      <c r="Q87" s="173"/>
      <c r="R87" s="166"/>
      <c r="S87" s="171"/>
      <c r="T87" s="173"/>
      <c r="U87" s="171"/>
      <c r="V87" s="173"/>
      <c r="W87" s="166"/>
      <c r="X87" s="171"/>
      <c r="Y87" s="173"/>
      <c r="Z87" s="171"/>
      <c r="AA87" s="173"/>
      <c r="AB87" s="166"/>
      <c r="AC87" s="171"/>
      <c r="AD87" s="173"/>
      <c r="AE87" s="171"/>
      <c r="AF87" s="173"/>
      <c r="AG87" s="166"/>
      <c r="AH87" s="171"/>
      <c r="AI87" s="173"/>
      <c r="AJ87" s="171"/>
      <c r="AK87" s="173"/>
      <c r="AL87" s="166"/>
      <c r="AM87" s="171"/>
      <c r="AN87" s="173"/>
      <c r="AO87" s="171"/>
      <c r="AP87" s="173"/>
      <c r="AQ87" s="166"/>
      <c r="AR87" s="171"/>
      <c r="AS87" s="173"/>
      <c r="AT87" s="171"/>
      <c r="AU87" s="173"/>
      <c r="AV87" s="166"/>
      <c r="AW87" s="171"/>
      <c r="AX87" s="173"/>
      <c r="AY87" s="171"/>
      <c r="AZ87" s="173"/>
      <c r="BA87" s="166"/>
      <c r="BB87" s="171"/>
      <c r="BC87" s="173"/>
      <c r="BD87" s="171"/>
      <c r="BE87" s="173"/>
      <c r="BF87" s="166"/>
      <c r="BG87" s="171"/>
      <c r="BH87" s="173"/>
      <c r="BI87" s="171"/>
      <c r="BJ87" s="173"/>
      <c r="BK87" s="166"/>
      <c r="BL87" s="171"/>
      <c r="BM87" s="173"/>
      <c r="BN87" s="171"/>
      <c r="BO87" s="173"/>
      <c r="BP87" s="166"/>
      <c r="BQ87" s="171"/>
      <c r="BR87" s="173"/>
      <c r="BS87" s="171"/>
      <c r="BT87" s="173"/>
      <c r="BU87" s="166"/>
      <c r="BV87" s="171"/>
      <c r="BW87" s="173"/>
      <c r="BX87" s="171"/>
      <c r="BY87" s="173"/>
    </row>
    <row r="88" spans="3:77" ht="13.5" customHeight="1">
      <c r="C88" s="166"/>
      <c r="D88" s="171"/>
      <c r="E88" s="173"/>
      <c r="F88" s="171"/>
      <c r="G88" s="173"/>
      <c r="H88" s="166"/>
      <c r="I88" s="171"/>
      <c r="J88" s="173"/>
      <c r="K88" s="171"/>
      <c r="L88" s="173"/>
      <c r="M88" s="166"/>
      <c r="N88" s="171"/>
      <c r="O88" s="173"/>
      <c r="P88" s="171"/>
      <c r="Q88" s="173"/>
      <c r="R88" s="166"/>
      <c r="S88" s="171"/>
      <c r="T88" s="173"/>
      <c r="U88" s="171"/>
      <c r="V88" s="173"/>
      <c r="W88" s="166"/>
      <c r="X88" s="171"/>
      <c r="Y88" s="173"/>
      <c r="Z88" s="171"/>
      <c r="AA88" s="173"/>
      <c r="AB88" s="166"/>
      <c r="AC88" s="171"/>
      <c r="AD88" s="173"/>
      <c r="AE88" s="171"/>
      <c r="AF88" s="173"/>
      <c r="AG88" s="166"/>
      <c r="AH88" s="171"/>
      <c r="AI88" s="173"/>
      <c r="AJ88" s="171"/>
      <c r="AK88" s="173"/>
      <c r="AL88" s="166"/>
      <c r="AM88" s="171"/>
      <c r="AN88" s="173"/>
      <c r="AO88" s="171"/>
      <c r="AP88" s="173"/>
      <c r="AQ88" s="166"/>
      <c r="AR88" s="171"/>
      <c r="AS88" s="173"/>
      <c r="AT88" s="171"/>
      <c r="AU88" s="173"/>
      <c r="AV88" s="166"/>
      <c r="AW88" s="171"/>
      <c r="AX88" s="173"/>
      <c r="AY88" s="171"/>
      <c r="AZ88" s="173"/>
      <c r="BA88" s="166"/>
      <c r="BB88" s="171"/>
      <c r="BC88" s="173"/>
      <c r="BD88" s="171"/>
      <c r="BE88" s="173"/>
      <c r="BF88" s="166"/>
      <c r="BG88" s="171"/>
      <c r="BH88" s="173"/>
      <c r="BI88" s="171"/>
      <c r="BJ88" s="173"/>
      <c r="BK88" s="166"/>
      <c r="BL88" s="171"/>
      <c r="BM88" s="173"/>
      <c r="BN88" s="171"/>
      <c r="BO88" s="173"/>
      <c r="BP88" s="166"/>
      <c r="BQ88" s="171"/>
      <c r="BR88" s="173"/>
      <c r="BS88" s="171"/>
      <c r="BT88" s="173"/>
      <c r="BU88" s="166"/>
      <c r="BV88" s="171"/>
      <c r="BW88" s="173"/>
      <c r="BX88" s="171"/>
      <c r="BY88" s="173"/>
    </row>
    <row r="89" spans="3:77" ht="13.5" customHeight="1">
      <c r="C89" s="166"/>
      <c r="D89" s="171"/>
      <c r="E89" s="173"/>
      <c r="F89" s="171"/>
      <c r="G89" s="173"/>
      <c r="H89" s="166"/>
      <c r="I89" s="171"/>
      <c r="J89" s="173"/>
      <c r="K89" s="171"/>
      <c r="L89" s="173"/>
      <c r="M89" s="166"/>
      <c r="N89" s="171"/>
      <c r="O89" s="173"/>
      <c r="P89" s="171"/>
      <c r="Q89" s="173"/>
      <c r="R89" s="166"/>
      <c r="S89" s="171"/>
      <c r="T89" s="173"/>
      <c r="U89" s="171"/>
      <c r="V89" s="173"/>
      <c r="W89" s="166"/>
      <c r="X89" s="171"/>
      <c r="Y89" s="173"/>
      <c r="Z89" s="171"/>
      <c r="AA89" s="173"/>
      <c r="AB89" s="166"/>
      <c r="AC89" s="171"/>
      <c r="AD89" s="173"/>
      <c r="AE89" s="171"/>
      <c r="AF89" s="173"/>
      <c r="AG89" s="166"/>
      <c r="AH89" s="171"/>
      <c r="AI89" s="173"/>
      <c r="AJ89" s="171"/>
      <c r="AK89" s="173"/>
      <c r="AL89" s="166"/>
      <c r="AM89" s="171"/>
      <c r="AN89" s="173"/>
      <c r="AO89" s="171"/>
      <c r="AP89" s="173"/>
      <c r="AQ89" s="166"/>
      <c r="AR89" s="171"/>
      <c r="AS89" s="173"/>
      <c r="AT89" s="171"/>
      <c r="AU89" s="173"/>
      <c r="AV89" s="166"/>
      <c r="AW89" s="171"/>
      <c r="AX89" s="173"/>
      <c r="AY89" s="171"/>
      <c r="AZ89" s="173"/>
      <c r="BA89" s="166"/>
      <c r="BB89" s="171"/>
      <c r="BC89" s="173"/>
      <c r="BD89" s="171"/>
      <c r="BE89" s="173"/>
      <c r="BF89" s="166"/>
      <c r="BG89" s="171"/>
      <c r="BH89" s="173"/>
      <c r="BI89" s="171"/>
      <c r="BJ89" s="173"/>
      <c r="BK89" s="166"/>
      <c r="BL89" s="171"/>
      <c r="BM89" s="173"/>
      <c r="BN89" s="171"/>
      <c r="BO89" s="173"/>
      <c r="BP89" s="166"/>
      <c r="BQ89" s="171"/>
      <c r="BR89" s="173"/>
      <c r="BS89" s="171"/>
      <c r="BT89" s="173"/>
      <c r="BU89" s="166"/>
      <c r="BV89" s="171"/>
      <c r="BW89" s="173"/>
      <c r="BX89" s="171"/>
      <c r="BY89" s="173"/>
    </row>
    <row r="90" spans="3:77" ht="13.5" customHeight="1">
      <c r="C90" s="166"/>
      <c r="D90" s="171"/>
      <c r="E90" s="173"/>
      <c r="F90" s="171"/>
      <c r="G90" s="173"/>
      <c r="H90" s="166"/>
      <c r="I90" s="171"/>
      <c r="J90" s="173"/>
      <c r="K90" s="171"/>
      <c r="L90" s="173"/>
      <c r="M90" s="166"/>
      <c r="N90" s="171"/>
      <c r="O90" s="173"/>
      <c r="P90" s="171"/>
      <c r="Q90" s="173"/>
      <c r="R90" s="166"/>
      <c r="S90" s="171"/>
      <c r="T90" s="173"/>
      <c r="U90" s="171"/>
      <c r="V90" s="173"/>
      <c r="W90" s="166"/>
      <c r="X90" s="171"/>
      <c r="Y90" s="173"/>
      <c r="Z90" s="171"/>
      <c r="AA90" s="173"/>
      <c r="AB90" s="166"/>
      <c r="AC90" s="171"/>
      <c r="AD90" s="173"/>
      <c r="AE90" s="171"/>
      <c r="AF90" s="173"/>
      <c r="AG90" s="166"/>
      <c r="AH90" s="171"/>
      <c r="AI90" s="173"/>
      <c r="AJ90" s="171"/>
      <c r="AK90" s="173"/>
      <c r="AL90" s="166"/>
      <c r="AM90" s="171"/>
      <c r="AN90" s="173"/>
      <c r="AO90" s="171"/>
      <c r="AP90" s="173"/>
      <c r="AQ90" s="166"/>
      <c r="AR90" s="171"/>
      <c r="AS90" s="173"/>
      <c r="AT90" s="171"/>
      <c r="AU90" s="173"/>
      <c r="AV90" s="166"/>
      <c r="AW90" s="171"/>
      <c r="AX90" s="173"/>
      <c r="AY90" s="171"/>
      <c r="AZ90" s="173"/>
      <c r="BA90" s="166"/>
      <c r="BB90" s="171"/>
      <c r="BC90" s="173"/>
      <c r="BD90" s="171"/>
      <c r="BE90" s="173"/>
      <c r="BF90" s="166"/>
      <c r="BG90" s="171"/>
      <c r="BH90" s="173"/>
      <c r="BI90" s="171"/>
      <c r="BJ90" s="173"/>
      <c r="BK90" s="166"/>
      <c r="BL90" s="171"/>
      <c r="BM90" s="173"/>
      <c r="BN90" s="171"/>
      <c r="BO90" s="173"/>
      <c r="BP90" s="166"/>
      <c r="BQ90" s="171"/>
      <c r="BR90" s="173"/>
      <c r="BS90" s="171"/>
      <c r="BT90" s="173"/>
      <c r="BU90" s="166"/>
      <c r="BV90" s="171"/>
      <c r="BW90" s="173"/>
      <c r="BX90" s="171"/>
      <c r="BY90" s="173"/>
    </row>
    <row r="91" spans="3:77" ht="13.5" customHeight="1">
      <c r="C91" s="166"/>
      <c r="D91" s="171"/>
      <c r="E91" s="173"/>
      <c r="F91" s="171"/>
      <c r="G91" s="173"/>
      <c r="H91" s="166"/>
      <c r="I91" s="171"/>
      <c r="J91" s="173"/>
      <c r="K91" s="171"/>
      <c r="L91" s="173"/>
      <c r="M91" s="166"/>
      <c r="N91" s="171"/>
      <c r="O91" s="173"/>
      <c r="P91" s="171"/>
      <c r="Q91" s="173"/>
      <c r="R91" s="166"/>
      <c r="S91" s="171"/>
      <c r="T91" s="173"/>
      <c r="U91" s="171"/>
      <c r="V91" s="173"/>
      <c r="W91" s="166"/>
      <c r="X91" s="171"/>
      <c r="Y91" s="173"/>
      <c r="Z91" s="171"/>
      <c r="AA91" s="173"/>
      <c r="AB91" s="166"/>
      <c r="AC91" s="171"/>
      <c r="AD91" s="173"/>
      <c r="AE91" s="171"/>
      <c r="AF91" s="173"/>
      <c r="AG91" s="166"/>
      <c r="AH91" s="171"/>
      <c r="AI91" s="173"/>
      <c r="AJ91" s="171"/>
      <c r="AK91" s="173"/>
      <c r="AL91" s="166"/>
      <c r="AM91" s="171"/>
      <c r="AN91" s="173"/>
      <c r="AO91" s="171"/>
      <c r="AP91" s="173"/>
      <c r="AQ91" s="166"/>
      <c r="AR91" s="171"/>
      <c r="AS91" s="173"/>
      <c r="AT91" s="171"/>
      <c r="AU91" s="173"/>
      <c r="AV91" s="166"/>
      <c r="AW91" s="171"/>
      <c r="AX91" s="173"/>
      <c r="AY91" s="171"/>
      <c r="AZ91" s="173"/>
      <c r="BA91" s="166"/>
      <c r="BB91" s="171"/>
      <c r="BC91" s="173"/>
      <c r="BD91" s="171"/>
      <c r="BE91" s="173"/>
      <c r="BF91" s="166"/>
      <c r="BG91" s="171"/>
      <c r="BH91" s="173"/>
      <c r="BI91" s="171"/>
      <c r="BJ91" s="173"/>
      <c r="BK91" s="166"/>
      <c r="BL91" s="171"/>
      <c r="BM91" s="173"/>
      <c r="BN91" s="171"/>
      <c r="BO91" s="173"/>
      <c r="BP91" s="166"/>
      <c r="BQ91" s="171"/>
      <c r="BR91" s="173"/>
      <c r="BS91" s="171"/>
      <c r="BT91" s="173"/>
      <c r="BU91" s="166"/>
      <c r="BV91" s="171"/>
      <c r="BW91" s="173"/>
      <c r="BX91" s="171"/>
      <c r="BY91" s="173"/>
    </row>
    <row r="92" spans="3:77" ht="13.5" customHeight="1">
      <c r="C92" s="166"/>
      <c r="D92" s="171"/>
      <c r="E92" s="173"/>
      <c r="F92" s="171"/>
      <c r="G92" s="173"/>
      <c r="H92" s="166"/>
      <c r="I92" s="171"/>
      <c r="J92" s="173"/>
      <c r="K92" s="171"/>
      <c r="L92" s="173"/>
      <c r="M92" s="166"/>
      <c r="N92" s="171"/>
      <c r="O92" s="173"/>
      <c r="P92" s="171"/>
      <c r="Q92" s="173"/>
      <c r="R92" s="166"/>
      <c r="S92" s="171"/>
      <c r="T92" s="173"/>
      <c r="U92" s="171"/>
      <c r="V92" s="173"/>
      <c r="W92" s="166"/>
      <c r="X92" s="171"/>
      <c r="Y92" s="173"/>
      <c r="Z92" s="171"/>
      <c r="AA92" s="173"/>
      <c r="AB92" s="166"/>
      <c r="AC92" s="171"/>
      <c r="AD92" s="173"/>
      <c r="AE92" s="171"/>
      <c r="AF92" s="173"/>
      <c r="AG92" s="166"/>
      <c r="AH92" s="171"/>
      <c r="AI92" s="173"/>
      <c r="AJ92" s="171"/>
      <c r="AK92" s="173"/>
      <c r="AL92" s="166"/>
      <c r="AM92" s="171"/>
      <c r="AN92" s="173"/>
      <c r="AO92" s="171"/>
      <c r="AP92" s="173"/>
      <c r="AQ92" s="166"/>
      <c r="AR92" s="171"/>
      <c r="AS92" s="173"/>
      <c r="AT92" s="171"/>
      <c r="AU92" s="173"/>
      <c r="AV92" s="166"/>
      <c r="AW92" s="171"/>
      <c r="AX92" s="173"/>
      <c r="AY92" s="171"/>
      <c r="AZ92" s="173"/>
      <c r="BA92" s="166"/>
      <c r="BB92" s="171"/>
      <c r="BC92" s="173"/>
      <c r="BD92" s="171"/>
      <c r="BE92" s="173"/>
      <c r="BF92" s="166"/>
      <c r="BG92" s="171"/>
      <c r="BH92" s="173"/>
      <c r="BI92" s="171"/>
      <c r="BJ92" s="173"/>
      <c r="BK92" s="166"/>
      <c r="BL92" s="171"/>
      <c r="BM92" s="173"/>
      <c r="BN92" s="171"/>
      <c r="BO92" s="173"/>
      <c r="BP92" s="166"/>
      <c r="BQ92" s="171"/>
      <c r="BR92" s="173"/>
      <c r="BS92" s="171"/>
      <c r="BT92" s="173"/>
      <c r="BU92" s="166"/>
      <c r="BV92" s="171"/>
      <c r="BW92" s="173"/>
      <c r="BX92" s="171"/>
      <c r="BY92" s="173"/>
    </row>
    <row r="93" spans="3:77" ht="13.5" customHeight="1">
      <c r="C93" s="166"/>
      <c r="D93" s="171"/>
      <c r="E93" s="173"/>
      <c r="F93" s="171"/>
      <c r="G93" s="173"/>
      <c r="H93" s="166"/>
      <c r="I93" s="171"/>
      <c r="J93" s="173"/>
      <c r="K93" s="171"/>
      <c r="L93" s="173"/>
      <c r="M93" s="166"/>
      <c r="N93" s="171"/>
      <c r="O93" s="173"/>
      <c r="P93" s="171"/>
      <c r="Q93" s="173"/>
      <c r="R93" s="166"/>
      <c r="S93" s="171"/>
      <c r="T93" s="173"/>
      <c r="U93" s="171"/>
      <c r="V93" s="173"/>
      <c r="W93" s="166"/>
      <c r="X93" s="171"/>
      <c r="Y93" s="173"/>
      <c r="Z93" s="171"/>
      <c r="AA93" s="173"/>
      <c r="AB93" s="166"/>
      <c r="AC93" s="171"/>
      <c r="AD93" s="173"/>
      <c r="AE93" s="171"/>
      <c r="AF93" s="173"/>
      <c r="AG93" s="166"/>
      <c r="AH93" s="171"/>
      <c r="AI93" s="173"/>
      <c r="AJ93" s="171"/>
      <c r="AK93" s="173"/>
      <c r="AL93" s="166"/>
      <c r="AM93" s="171"/>
      <c r="AN93" s="173"/>
      <c r="AO93" s="171"/>
      <c r="AP93" s="173"/>
      <c r="AQ93" s="166"/>
      <c r="AR93" s="171"/>
      <c r="AS93" s="173"/>
      <c r="AT93" s="171"/>
      <c r="AU93" s="173"/>
      <c r="AV93" s="166"/>
      <c r="AW93" s="171"/>
      <c r="AX93" s="173"/>
      <c r="AY93" s="171"/>
      <c r="AZ93" s="173"/>
      <c r="BA93" s="166"/>
      <c r="BB93" s="171"/>
      <c r="BC93" s="173"/>
      <c r="BD93" s="171"/>
      <c r="BE93" s="173"/>
      <c r="BF93" s="166"/>
      <c r="BG93" s="171"/>
      <c r="BH93" s="173"/>
      <c r="BI93" s="171"/>
      <c r="BJ93" s="173"/>
      <c r="BK93" s="166"/>
      <c r="BL93" s="171"/>
      <c r="BM93" s="173"/>
      <c r="BN93" s="171"/>
      <c r="BO93" s="173"/>
      <c r="BP93" s="166"/>
      <c r="BQ93" s="171"/>
      <c r="BR93" s="173"/>
      <c r="BS93" s="171"/>
      <c r="BT93" s="173"/>
      <c r="BU93" s="166"/>
      <c r="BV93" s="171"/>
      <c r="BW93" s="173"/>
      <c r="BX93" s="171"/>
      <c r="BY93" s="173"/>
    </row>
    <row r="94" spans="3:77" ht="13.5" customHeight="1">
      <c r="C94" s="166"/>
      <c r="D94" s="171"/>
      <c r="E94" s="173"/>
      <c r="F94" s="171"/>
      <c r="G94" s="173"/>
      <c r="H94" s="166"/>
      <c r="I94" s="171"/>
      <c r="J94" s="173"/>
      <c r="K94" s="171"/>
      <c r="L94" s="173"/>
      <c r="M94" s="166"/>
      <c r="N94" s="171"/>
      <c r="O94" s="173"/>
      <c r="P94" s="171"/>
      <c r="Q94" s="173"/>
      <c r="R94" s="166"/>
      <c r="S94" s="171"/>
      <c r="T94" s="173"/>
      <c r="U94" s="171"/>
      <c r="V94" s="173"/>
      <c r="W94" s="166"/>
      <c r="X94" s="171"/>
      <c r="Y94" s="173"/>
      <c r="Z94" s="171"/>
      <c r="AA94" s="173"/>
      <c r="AB94" s="166"/>
      <c r="AC94" s="171"/>
      <c r="AD94" s="173"/>
      <c r="AE94" s="171"/>
      <c r="AF94" s="173"/>
      <c r="AG94" s="166"/>
      <c r="AH94" s="171"/>
      <c r="AI94" s="173"/>
      <c r="AJ94" s="171"/>
      <c r="AK94" s="173"/>
      <c r="AL94" s="166"/>
      <c r="AM94" s="171"/>
      <c r="AN94" s="173"/>
      <c r="AO94" s="171"/>
      <c r="AP94" s="173"/>
      <c r="AQ94" s="166"/>
      <c r="AR94" s="171"/>
      <c r="AS94" s="173"/>
      <c r="AT94" s="171"/>
      <c r="AU94" s="173"/>
      <c r="AV94" s="166"/>
      <c r="AW94" s="171"/>
      <c r="AX94" s="173"/>
      <c r="AY94" s="171"/>
      <c r="AZ94" s="173"/>
      <c r="BA94" s="166"/>
      <c r="BB94" s="171"/>
      <c r="BC94" s="173"/>
      <c r="BD94" s="171"/>
      <c r="BE94" s="173"/>
      <c r="BF94" s="166"/>
      <c r="BG94" s="171"/>
      <c r="BH94" s="173"/>
      <c r="BI94" s="171"/>
      <c r="BJ94" s="173"/>
      <c r="BK94" s="166"/>
      <c r="BL94" s="171"/>
      <c r="BM94" s="173"/>
      <c r="BN94" s="171"/>
      <c r="BO94" s="173"/>
      <c r="BP94" s="166"/>
      <c r="BQ94" s="171"/>
      <c r="BR94" s="173"/>
      <c r="BS94" s="171"/>
      <c r="BT94" s="173"/>
      <c r="BU94" s="166"/>
      <c r="BV94" s="171"/>
      <c r="BW94" s="173"/>
      <c r="BX94" s="171"/>
      <c r="BY94" s="173"/>
    </row>
    <row r="95" spans="3:77" ht="13.5" customHeight="1">
      <c r="C95" s="166"/>
      <c r="D95" s="171"/>
      <c r="E95" s="173"/>
      <c r="F95" s="171"/>
      <c r="G95" s="173"/>
      <c r="H95" s="166"/>
      <c r="I95" s="171"/>
      <c r="J95" s="173"/>
      <c r="K95" s="171"/>
      <c r="L95" s="173"/>
      <c r="M95" s="166"/>
      <c r="N95" s="171"/>
      <c r="O95" s="173"/>
      <c r="P95" s="171"/>
      <c r="Q95" s="173"/>
      <c r="R95" s="166"/>
      <c r="S95" s="171"/>
      <c r="T95" s="173"/>
      <c r="U95" s="171"/>
      <c r="V95" s="173"/>
      <c r="W95" s="166"/>
      <c r="X95" s="171"/>
      <c r="Y95" s="173"/>
      <c r="Z95" s="171"/>
      <c r="AA95" s="173"/>
      <c r="AB95" s="166"/>
      <c r="AC95" s="171"/>
      <c r="AD95" s="173"/>
      <c r="AE95" s="171"/>
      <c r="AF95" s="173"/>
      <c r="AG95" s="166"/>
      <c r="AH95" s="171"/>
      <c r="AI95" s="173"/>
      <c r="AJ95" s="171"/>
      <c r="AK95" s="173"/>
      <c r="AL95" s="166"/>
      <c r="AM95" s="171"/>
      <c r="AN95" s="173"/>
      <c r="AO95" s="171"/>
      <c r="AP95" s="173"/>
      <c r="AQ95" s="166"/>
      <c r="AR95" s="171"/>
      <c r="AS95" s="173"/>
      <c r="AT95" s="171"/>
      <c r="AU95" s="173"/>
      <c r="AV95" s="166"/>
      <c r="AW95" s="171"/>
      <c r="AX95" s="173"/>
      <c r="AY95" s="171"/>
      <c r="AZ95" s="173"/>
      <c r="BA95" s="166"/>
      <c r="BB95" s="171"/>
      <c r="BC95" s="173"/>
      <c r="BD95" s="171"/>
      <c r="BE95" s="173"/>
      <c r="BF95" s="166"/>
      <c r="BG95" s="171"/>
      <c r="BH95" s="173"/>
      <c r="BI95" s="171"/>
      <c r="BJ95" s="173"/>
      <c r="BK95" s="166"/>
      <c r="BL95" s="171"/>
      <c r="BM95" s="173"/>
      <c r="BN95" s="171"/>
      <c r="BO95" s="173"/>
      <c r="BP95" s="166"/>
      <c r="BQ95" s="171"/>
      <c r="BR95" s="173"/>
      <c r="BS95" s="171"/>
      <c r="BT95" s="173"/>
      <c r="BU95" s="166"/>
      <c r="BV95" s="171"/>
      <c r="BW95" s="173"/>
      <c r="BX95" s="171"/>
      <c r="BY95" s="173"/>
    </row>
    <row r="96" spans="3:77" ht="13.5" customHeight="1">
      <c r="C96" s="166"/>
      <c r="D96" s="171"/>
      <c r="E96" s="173"/>
      <c r="F96" s="171"/>
      <c r="G96" s="173"/>
      <c r="H96" s="166"/>
      <c r="I96" s="171"/>
      <c r="J96" s="173"/>
      <c r="K96" s="171"/>
      <c r="L96" s="173"/>
      <c r="M96" s="166"/>
      <c r="N96" s="171"/>
      <c r="O96" s="173"/>
      <c r="P96" s="171"/>
      <c r="Q96" s="173"/>
      <c r="R96" s="166"/>
      <c r="S96" s="171"/>
      <c r="T96" s="173"/>
      <c r="U96" s="171"/>
      <c r="V96" s="173"/>
      <c r="W96" s="166"/>
      <c r="X96" s="171"/>
      <c r="Y96" s="173"/>
      <c r="Z96" s="171"/>
      <c r="AA96" s="173"/>
      <c r="AB96" s="166"/>
      <c r="AC96" s="171"/>
      <c r="AD96" s="173"/>
      <c r="AE96" s="171"/>
      <c r="AF96" s="173"/>
      <c r="AG96" s="166"/>
      <c r="AH96" s="171"/>
      <c r="AI96" s="173"/>
      <c r="AJ96" s="171"/>
      <c r="AK96" s="173"/>
      <c r="AL96" s="166"/>
      <c r="AM96" s="171"/>
      <c r="AN96" s="173"/>
      <c r="AO96" s="171"/>
      <c r="AP96" s="173"/>
      <c r="AQ96" s="166"/>
      <c r="AR96" s="171"/>
      <c r="AS96" s="173"/>
      <c r="AT96" s="171"/>
      <c r="AU96" s="173"/>
      <c r="AV96" s="166"/>
      <c r="AW96" s="171"/>
      <c r="AX96" s="173"/>
      <c r="AY96" s="171"/>
      <c r="AZ96" s="173"/>
      <c r="BA96" s="166"/>
      <c r="BB96" s="171"/>
      <c r="BC96" s="173"/>
      <c r="BD96" s="171"/>
      <c r="BE96" s="173"/>
      <c r="BF96" s="166"/>
      <c r="BG96" s="171"/>
      <c r="BH96" s="173"/>
      <c r="BI96" s="171"/>
      <c r="BJ96" s="173"/>
      <c r="BK96" s="166"/>
      <c r="BL96" s="171"/>
      <c r="BM96" s="173"/>
      <c r="BN96" s="171"/>
      <c r="BO96" s="173"/>
      <c r="BP96" s="166"/>
      <c r="BQ96" s="171"/>
      <c r="BR96" s="173"/>
      <c r="BS96" s="171"/>
      <c r="BT96" s="173"/>
      <c r="BU96" s="166"/>
      <c r="BV96" s="171"/>
      <c r="BW96" s="173"/>
      <c r="BX96" s="171"/>
      <c r="BY96" s="173"/>
    </row>
    <row r="97" spans="3:77" ht="13.5" customHeight="1">
      <c r="C97" s="166"/>
      <c r="D97" s="171"/>
      <c r="E97" s="173"/>
      <c r="F97" s="171"/>
      <c r="G97" s="173"/>
      <c r="H97" s="166"/>
      <c r="I97" s="171"/>
      <c r="J97" s="173"/>
      <c r="K97" s="171"/>
      <c r="L97" s="173"/>
      <c r="M97" s="166"/>
      <c r="N97" s="171"/>
      <c r="O97" s="173"/>
      <c r="P97" s="171"/>
      <c r="Q97" s="173"/>
      <c r="R97" s="166"/>
      <c r="S97" s="171"/>
      <c r="T97" s="173"/>
      <c r="U97" s="171"/>
      <c r="V97" s="173"/>
      <c r="W97" s="166"/>
      <c r="X97" s="171"/>
      <c r="Y97" s="173"/>
      <c r="Z97" s="171"/>
      <c r="AA97" s="173"/>
      <c r="AB97" s="166"/>
      <c r="AC97" s="171"/>
      <c r="AD97" s="173"/>
      <c r="AE97" s="171"/>
      <c r="AF97" s="173"/>
      <c r="AG97" s="166"/>
      <c r="AH97" s="171"/>
      <c r="AI97" s="173"/>
      <c r="AJ97" s="171"/>
      <c r="AK97" s="173"/>
      <c r="AL97" s="166"/>
      <c r="AM97" s="171"/>
      <c r="AN97" s="173"/>
      <c r="AO97" s="171"/>
      <c r="AP97" s="173"/>
      <c r="AQ97" s="166"/>
      <c r="AR97" s="171"/>
      <c r="AS97" s="173"/>
      <c r="AT97" s="171"/>
      <c r="AU97" s="173"/>
      <c r="AV97" s="166"/>
      <c r="AW97" s="171"/>
      <c r="AX97" s="173"/>
      <c r="AY97" s="171"/>
      <c r="AZ97" s="173"/>
      <c r="BA97" s="166"/>
      <c r="BB97" s="171"/>
      <c r="BC97" s="173"/>
      <c r="BD97" s="171"/>
      <c r="BE97" s="173"/>
      <c r="BF97" s="166"/>
      <c r="BG97" s="171"/>
      <c r="BH97" s="173"/>
      <c r="BI97" s="171"/>
      <c r="BJ97" s="173"/>
      <c r="BK97" s="166"/>
      <c r="BL97" s="171"/>
      <c r="BM97" s="173"/>
      <c r="BN97" s="171"/>
      <c r="BO97" s="173"/>
      <c r="BP97" s="166"/>
      <c r="BQ97" s="171"/>
      <c r="BR97" s="173"/>
      <c r="BS97" s="171"/>
      <c r="BT97" s="173"/>
      <c r="BU97" s="166"/>
      <c r="BV97" s="171"/>
      <c r="BW97" s="173"/>
      <c r="BX97" s="171"/>
      <c r="BY97" s="173"/>
    </row>
    <row r="98" spans="3:77" ht="13.5" customHeight="1">
      <c r="C98" s="166"/>
      <c r="D98" s="171"/>
      <c r="E98" s="173"/>
      <c r="F98" s="171"/>
      <c r="G98" s="173"/>
      <c r="H98" s="166"/>
      <c r="I98" s="171"/>
      <c r="J98" s="173"/>
      <c r="K98" s="171"/>
      <c r="L98" s="173"/>
      <c r="M98" s="166"/>
      <c r="N98" s="171"/>
      <c r="O98" s="173"/>
      <c r="P98" s="171"/>
      <c r="Q98" s="173"/>
      <c r="R98" s="166"/>
      <c r="S98" s="171"/>
      <c r="T98" s="173"/>
      <c r="U98" s="171"/>
      <c r="V98" s="173"/>
      <c r="W98" s="166"/>
      <c r="X98" s="171"/>
      <c r="Y98" s="173"/>
      <c r="Z98" s="171"/>
      <c r="AA98" s="173"/>
      <c r="AB98" s="166"/>
      <c r="AC98" s="171"/>
      <c r="AD98" s="173"/>
      <c r="AE98" s="171"/>
      <c r="AF98" s="173"/>
      <c r="AG98" s="166"/>
      <c r="AH98" s="171"/>
      <c r="AI98" s="173"/>
      <c r="AJ98" s="171"/>
      <c r="AK98" s="173"/>
      <c r="AL98" s="166"/>
      <c r="AM98" s="171"/>
      <c r="AN98" s="173"/>
      <c r="AO98" s="171"/>
      <c r="AP98" s="173"/>
      <c r="AQ98" s="166"/>
      <c r="AR98" s="171"/>
      <c r="AS98" s="173"/>
      <c r="AT98" s="171"/>
      <c r="AU98" s="173"/>
      <c r="AV98" s="166"/>
      <c r="AW98" s="171"/>
      <c r="AX98" s="173"/>
      <c r="AY98" s="171"/>
      <c r="AZ98" s="173"/>
      <c r="BA98" s="166"/>
      <c r="BB98" s="171"/>
      <c r="BC98" s="173"/>
      <c r="BD98" s="171"/>
      <c r="BE98" s="173"/>
      <c r="BF98" s="166"/>
      <c r="BG98" s="171"/>
      <c r="BH98" s="173"/>
      <c r="BI98" s="171"/>
      <c r="BJ98" s="173"/>
      <c r="BK98" s="166"/>
      <c r="BL98" s="171"/>
      <c r="BM98" s="173"/>
      <c r="BN98" s="171"/>
      <c r="BO98" s="173"/>
      <c r="BP98" s="166"/>
      <c r="BQ98" s="171"/>
      <c r="BR98" s="173"/>
      <c r="BS98" s="171"/>
      <c r="BT98" s="173"/>
      <c r="BU98" s="166"/>
      <c r="BV98" s="171"/>
      <c r="BW98" s="173"/>
      <c r="BX98" s="171"/>
      <c r="BY98" s="173"/>
    </row>
    <row r="99" spans="3:77" ht="13.5" customHeight="1">
      <c r="C99" s="166"/>
      <c r="D99" s="171"/>
      <c r="E99" s="173"/>
      <c r="F99" s="171"/>
      <c r="G99" s="173"/>
      <c r="H99" s="166"/>
      <c r="I99" s="171"/>
      <c r="J99" s="173"/>
      <c r="K99" s="171"/>
      <c r="L99" s="173"/>
      <c r="M99" s="166"/>
      <c r="N99" s="171"/>
      <c r="O99" s="173"/>
      <c r="P99" s="171"/>
      <c r="Q99" s="173"/>
      <c r="R99" s="166"/>
      <c r="S99" s="171"/>
      <c r="T99" s="173"/>
      <c r="U99" s="171"/>
      <c r="V99" s="173"/>
      <c r="W99" s="166"/>
      <c r="X99" s="171"/>
      <c r="Y99" s="173"/>
      <c r="Z99" s="171"/>
      <c r="AA99" s="173"/>
      <c r="AB99" s="166"/>
      <c r="AC99" s="171"/>
      <c r="AD99" s="173"/>
      <c r="AE99" s="171"/>
      <c r="AF99" s="173"/>
      <c r="AG99" s="166"/>
      <c r="AH99" s="171"/>
      <c r="AI99" s="173"/>
      <c r="AJ99" s="171"/>
      <c r="AK99" s="173"/>
      <c r="AL99" s="166"/>
      <c r="AM99" s="171"/>
      <c r="AN99" s="173"/>
      <c r="AO99" s="171"/>
      <c r="AP99" s="173"/>
      <c r="AQ99" s="166"/>
      <c r="AR99" s="171"/>
      <c r="AS99" s="173"/>
      <c r="AT99" s="171"/>
      <c r="AU99" s="173"/>
      <c r="AV99" s="166"/>
      <c r="AW99" s="171"/>
      <c r="AX99" s="173"/>
      <c r="AY99" s="171"/>
      <c r="AZ99" s="173"/>
      <c r="BA99" s="166"/>
      <c r="BB99" s="171"/>
      <c r="BC99" s="173"/>
      <c r="BD99" s="171"/>
      <c r="BE99" s="173"/>
      <c r="BF99" s="166"/>
      <c r="BG99" s="171"/>
      <c r="BH99" s="173"/>
      <c r="BI99" s="171"/>
      <c r="BJ99" s="173"/>
      <c r="BK99" s="166"/>
      <c r="BL99" s="171"/>
      <c r="BM99" s="173"/>
      <c r="BN99" s="171"/>
      <c r="BO99" s="173"/>
      <c r="BP99" s="166"/>
      <c r="BQ99" s="171"/>
      <c r="BR99" s="173"/>
      <c r="BS99" s="171"/>
      <c r="BT99" s="173"/>
      <c r="BU99" s="166"/>
      <c r="BV99" s="171"/>
      <c r="BW99" s="173"/>
      <c r="BX99" s="171"/>
      <c r="BY99" s="173"/>
    </row>
    <row r="100" spans="3:77" ht="13.5" customHeight="1">
      <c r="C100" s="166"/>
      <c r="D100" s="171"/>
      <c r="E100" s="173"/>
      <c r="F100" s="171"/>
      <c r="G100" s="173"/>
      <c r="H100" s="166"/>
      <c r="I100" s="171"/>
      <c r="J100" s="173"/>
      <c r="K100" s="171"/>
      <c r="L100" s="173"/>
      <c r="M100" s="166"/>
      <c r="N100" s="171"/>
      <c r="O100" s="173"/>
      <c r="P100" s="171"/>
      <c r="Q100" s="173"/>
      <c r="R100" s="166"/>
      <c r="S100" s="171"/>
      <c r="T100" s="173"/>
      <c r="U100" s="171"/>
      <c r="V100" s="173"/>
      <c r="W100" s="166"/>
      <c r="X100" s="171"/>
      <c r="Y100" s="173"/>
      <c r="Z100" s="171"/>
      <c r="AA100" s="173"/>
      <c r="AB100" s="166"/>
      <c r="AC100" s="171"/>
      <c r="AD100" s="173"/>
      <c r="AE100" s="171"/>
      <c r="AF100" s="173"/>
      <c r="AG100" s="166"/>
      <c r="AH100" s="171"/>
      <c r="AI100" s="173"/>
      <c r="AJ100" s="171"/>
      <c r="AK100" s="173"/>
      <c r="AL100" s="166"/>
      <c r="AM100" s="171"/>
      <c r="AN100" s="173"/>
      <c r="AO100" s="171"/>
      <c r="AP100" s="173"/>
      <c r="AQ100" s="166"/>
      <c r="AR100" s="171"/>
      <c r="AS100" s="173"/>
      <c r="AT100" s="171"/>
      <c r="AU100" s="173"/>
      <c r="AV100" s="166"/>
      <c r="AW100" s="171"/>
      <c r="AX100" s="173"/>
      <c r="AY100" s="171"/>
      <c r="AZ100" s="173"/>
      <c r="BA100" s="166"/>
      <c r="BB100" s="171"/>
      <c r="BC100" s="173"/>
      <c r="BD100" s="171"/>
      <c r="BE100" s="173"/>
      <c r="BF100" s="166"/>
      <c r="BG100" s="171"/>
      <c r="BH100" s="173"/>
      <c r="BI100" s="171"/>
      <c r="BJ100" s="173"/>
      <c r="BK100" s="166"/>
      <c r="BL100" s="171"/>
      <c r="BM100" s="173"/>
      <c r="BN100" s="171"/>
      <c r="BO100" s="173"/>
      <c r="BP100" s="166"/>
      <c r="BQ100" s="171"/>
      <c r="BR100" s="173"/>
      <c r="BS100" s="171"/>
      <c r="BT100" s="173"/>
      <c r="BU100" s="166"/>
      <c r="BV100" s="171"/>
      <c r="BW100" s="173"/>
      <c r="BX100" s="171"/>
      <c r="BY100" s="173"/>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info_parties!$A$1:$A$96</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BED2BE"/>
  </sheetPr>
  <dimension ref="A1:BB200"/>
  <sheetViews>
    <sheetView zoomScaleNormal="100" workbookViewId="0">
      <pane xSplit="4" ySplit="11" topLeftCell="E12" activePane="bottomRight" state="frozen"/>
      <selection activeCell="I6" sqref="I6"/>
      <selection pane="topRight" activeCell="I6" sqref="I6"/>
      <selection pane="bottomLeft" activeCell="I6" sqref="I6"/>
      <selection pane="bottomRight" activeCell="I8" sqref="A1:XFD1048576"/>
    </sheetView>
  </sheetViews>
  <sheetFormatPr defaultRowHeight="12.5"/>
  <cols>
    <col min="5" max="5" width="10" bestFit="1" customWidth="1"/>
  </cols>
  <sheetData>
    <row r="1" spans="1:54">
      <c r="A1" s="18" t="s">
        <v>19</v>
      </c>
      <c r="B1" s="20"/>
      <c r="C1" s="20"/>
      <c r="D1" s="20"/>
      <c r="E1" s="8">
        <v>38504</v>
      </c>
      <c r="F1" s="20"/>
      <c r="G1" s="8">
        <v>42466</v>
      </c>
      <c r="H1" s="20"/>
      <c r="I1" s="8">
        <v>43180</v>
      </c>
      <c r="J1" s="20"/>
      <c r="K1" s="8"/>
      <c r="L1" s="20"/>
      <c r="M1" s="8"/>
      <c r="N1" s="20"/>
      <c r="O1" s="8"/>
      <c r="P1" s="20"/>
      <c r="Q1" s="8"/>
      <c r="R1" s="20"/>
      <c r="S1" s="8"/>
      <c r="T1" s="20"/>
      <c r="U1" s="8"/>
      <c r="V1" s="20"/>
      <c r="W1" s="8"/>
      <c r="X1" s="20"/>
      <c r="Y1" s="8"/>
      <c r="Z1" s="20"/>
      <c r="AA1" s="8"/>
      <c r="AB1" s="20"/>
      <c r="AC1" s="8"/>
      <c r="AD1" s="20"/>
      <c r="AE1" s="8"/>
      <c r="AF1" s="20"/>
      <c r="AG1" s="8"/>
      <c r="AH1" s="20"/>
      <c r="AI1" s="8"/>
      <c r="AJ1" s="20"/>
      <c r="AK1" s="8"/>
      <c r="AL1" s="20"/>
      <c r="AM1" s="8"/>
      <c r="AN1" s="20"/>
      <c r="AO1" s="8"/>
      <c r="AP1" s="20"/>
      <c r="AQ1" s="8"/>
      <c r="AR1" s="20"/>
      <c r="AS1" s="8"/>
      <c r="AT1" s="20"/>
      <c r="AU1" s="8"/>
      <c r="AV1" s="20"/>
      <c r="AW1" s="8"/>
      <c r="AX1" s="20"/>
      <c r="AY1" s="8"/>
      <c r="AZ1" s="20"/>
      <c r="BA1" s="8"/>
      <c r="BB1" s="20"/>
    </row>
    <row r="2" spans="1:54">
      <c r="A2" s="18" t="s">
        <v>20</v>
      </c>
      <c r="B2" s="20"/>
      <c r="C2" s="20"/>
      <c r="D2" s="20"/>
      <c r="E2" s="8">
        <v>38504</v>
      </c>
      <c r="F2" s="20"/>
      <c r="G2" s="8">
        <v>42466</v>
      </c>
      <c r="H2" s="20"/>
      <c r="I2" s="8">
        <v>43180</v>
      </c>
      <c r="J2" s="20"/>
      <c r="K2" s="8"/>
      <c r="L2" s="20"/>
      <c r="M2" s="8"/>
      <c r="N2" s="20"/>
      <c r="O2" s="8"/>
      <c r="P2" s="20"/>
      <c r="Q2" s="8"/>
      <c r="R2" s="20"/>
      <c r="S2" s="8"/>
      <c r="T2" s="20"/>
      <c r="U2" s="8"/>
      <c r="V2" s="20"/>
      <c r="W2" s="8"/>
      <c r="X2" s="20"/>
      <c r="Y2" s="8"/>
      <c r="Z2" s="20"/>
      <c r="AA2" s="8"/>
      <c r="AB2" s="20"/>
      <c r="AC2" s="8"/>
      <c r="AD2" s="20"/>
      <c r="AE2" s="8"/>
      <c r="AF2" s="20"/>
      <c r="AG2" s="8"/>
      <c r="AH2" s="20"/>
      <c r="AI2" s="8"/>
      <c r="AJ2" s="20"/>
      <c r="AK2" s="8"/>
      <c r="AL2" s="20"/>
      <c r="AM2" s="8"/>
      <c r="AN2" s="20"/>
      <c r="AO2" s="8"/>
      <c r="AP2" s="20"/>
      <c r="AQ2" s="8"/>
      <c r="AR2" s="20"/>
      <c r="AS2" s="8"/>
      <c r="AT2" s="20"/>
      <c r="AU2" s="8"/>
      <c r="AV2" s="20"/>
      <c r="AW2" s="8"/>
      <c r="AX2" s="20"/>
      <c r="AY2" s="8"/>
      <c r="AZ2" s="20"/>
      <c r="BA2" s="8"/>
      <c r="BB2" s="20"/>
    </row>
    <row r="3" spans="1:54">
      <c r="A3" s="76" t="s">
        <v>22</v>
      </c>
      <c r="B3" s="78"/>
      <c r="C3" s="20"/>
      <c r="D3" s="20"/>
      <c r="E3" s="79">
        <v>12172740</v>
      </c>
      <c r="F3" s="20"/>
      <c r="G3" s="79">
        <v>12862658</v>
      </c>
      <c r="H3" s="20"/>
      <c r="I3" s="79">
        <v>13064932</v>
      </c>
      <c r="J3" s="20"/>
      <c r="K3" s="79"/>
      <c r="L3" s="20"/>
      <c r="M3" s="79"/>
      <c r="N3" s="20"/>
      <c r="O3" s="79"/>
      <c r="P3" s="20"/>
      <c r="Q3" s="79"/>
      <c r="R3" s="20"/>
      <c r="S3" s="79"/>
      <c r="T3" s="20"/>
      <c r="U3" s="79"/>
      <c r="V3" s="20"/>
      <c r="W3" s="79"/>
      <c r="X3" s="20"/>
      <c r="Y3" s="79"/>
      <c r="Z3" s="20"/>
      <c r="AA3" s="79"/>
      <c r="AB3" s="20"/>
      <c r="AC3" s="79"/>
      <c r="AD3" s="20"/>
      <c r="AE3" s="79"/>
      <c r="AF3" s="20"/>
      <c r="AG3" s="79"/>
      <c r="AH3" s="20"/>
      <c r="AI3" s="79"/>
      <c r="AJ3" s="20"/>
      <c r="AK3" s="79"/>
      <c r="AL3" s="20"/>
      <c r="AM3" s="79"/>
      <c r="AN3" s="20"/>
      <c r="AO3" s="79"/>
      <c r="AP3" s="20"/>
      <c r="AQ3" s="79"/>
      <c r="AR3" s="20"/>
      <c r="AS3" s="79"/>
      <c r="AT3" s="20"/>
      <c r="AU3" s="79"/>
      <c r="AV3" s="20"/>
      <c r="AW3" s="79"/>
      <c r="AX3" s="20"/>
      <c r="AY3" s="79"/>
      <c r="AZ3" s="20"/>
      <c r="BA3" s="79"/>
      <c r="BB3" s="20"/>
    </row>
    <row r="4" spans="1:54">
      <c r="A4" s="76" t="s">
        <v>62</v>
      </c>
      <c r="B4" s="78"/>
      <c r="C4" s="20"/>
      <c r="D4" s="20"/>
      <c r="E4" s="79">
        <v>7705156</v>
      </c>
      <c r="F4" s="20"/>
      <c r="G4" s="79">
        <v>4141613</v>
      </c>
      <c r="H4" s="20"/>
      <c r="I4" s="79">
        <v>6734225</v>
      </c>
      <c r="J4" s="20"/>
      <c r="K4" s="79"/>
      <c r="L4" s="20"/>
      <c r="M4" s="79"/>
      <c r="N4" s="20"/>
      <c r="O4" s="79"/>
      <c r="P4" s="20"/>
      <c r="Q4" s="79"/>
      <c r="R4" s="20"/>
      <c r="S4" s="79"/>
      <c r="T4" s="20"/>
      <c r="U4" s="79"/>
      <c r="V4" s="20"/>
      <c r="W4" s="79"/>
      <c r="X4" s="20"/>
      <c r="Y4" s="79"/>
      <c r="Z4" s="20"/>
      <c r="AA4" s="79"/>
      <c r="AB4" s="20"/>
      <c r="AC4" s="79"/>
      <c r="AD4" s="20"/>
      <c r="AE4" s="79"/>
      <c r="AF4" s="20"/>
      <c r="AG4" s="79"/>
      <c r="AH4" s="20"/>
      <c r="AI4" s="79"/>
      <c r="AJ4" s="20"/>
      <c r="AK4" s="79"/>
      <c r="AL4" s="20"/>
      <c r="AM4" s="79"/>
      <c r="AN4" s="20"/>
      <c r="AO4" s="79"/>
      <c r="AP4" s="20"/>
      <c r="AQ4" s="79"/>
      <c r="AR4" s="20"/>
      <c r="AS4" s="79"/>
      <c r="AT4" s="20"/>
      <c r="AU4" s="79"/>
      <c r="AV4" s="20"/>
      <c r="AW4" s="79"/>
      <c r="AX4" s="20"/>
      <c r="AY4" s="79"/>
      <c r="AZ4" s="20"/>
      <c r="BA4" s="79"/>
      <c r="BB4" s="20"/>
    </row>
    <row r="5" spans="1:54">
      <c r="A5" s="76" t="s">
        <v>63</v>
      </c>
      <c r="B5" s="78"/>
      <c r="C5" s="20"/>
      <c r="D5" s="20"/>
      <c r="E5" s="36">
        <v>0.63300000000000001</v>
      </c>
      <c r="F5" s="20"/>
      <c r="G5" s="36">
        <f>G4/G3</f>
        <v>0.32198733729840284</v>
      </c>
      <c r="H5" s="20"/>
      <c r="I5" s="36">
        <f>I4/I3</f>
        <v>0.51544278990506798</v>
      </c>
      <c r="J5" s="20"/>
      <c r="K5" s="79"/>
      <c r="L5" s="20"/>
      <c r="M5" s="79"/>
      <c r="N5" s="20"/>
      <c r="O5" s="79"/>
      <c r="P5" s="20"/>
      <c r="Q5" s="79"/>
      <c r="R5" s="20"/>
      <c r="S5" s="79"/>
      <c r="T5" s="20"/>
      <c r="U5" s="79"/>
      <c r="V5" s="20"/>
      <c r="W5" s="79"/>
      <c r="X5" s="20"/>
      <c r="Y5" s="79"/>
      <c r="Z5" s="20"/>
      <c r="AA5" s="79"/>
      <c r="AB5" s="20"/>
      <c r="AC5" s="79"/>
      <c r="AD5" s="20"/>
      <c r="AE5" s="79"/>
      <c r="AF5" s="20"/>
      <c r="AG5" s="79"/>
      <c r="AH5" s="20"/>
      <c r="AI5" s="79"/>
      <c r="AJ5" s="20"/>
      <c r="AK5" s="79"/>
      <c r="AL5" s="20"/>
      <c r="AM5" s="79"/>
      <c r="AN5" s="20"/>
      <c r="AO5" s="79"/>
      <c r="AP5" s="20"/>
      <c r="AQ5" s="79"/>
      <c r="AR5" s="20"/>
      <c r="AS5" s="79"/>
      <c r="AT5" s="20"/>
      <c r="AU5" s="79"/>
      <c r="AV5" s="20"/>
      <c r="AW5" s="79"/>
      <c r="AX5" s="20"/>
      <c r="AY5" s="79"/>
      <c r="AZ5" s="20"/>
      <c r="BA5" s="79"/>
      <c r="BB5" s="20"/>
    </row>
    <row r="6" spans="1:54">
      <c r="A6" s="76" t="s">
        <v>23</v>
      </c>
      <c r="B6" s="78"/>
      <c r="C6" s="20"/>
      <c r="D6" s="20"/>
      <c r="E6" s="79">
        <v>7705156</v>
      </c>
      <c r="F6" s="20"/>
      <c r="G6" s="79">
        <v>4141613</v>
      </c>
      <c r="H6" s="20"/>
      <c r="I6" s="79">
        <v>6734225</v>
      </c>
      <c r="J6" s="20"/>
      <c r="K6" s="5"/>
      <c r="L6" s="20"/>
      <c r="M6" s="5"/>
      <c r="N6" s="20"/>
      <c r="O6" s="5"/>
      <c r="P6" s="20"/>
      <c r="Q6" s="5"/>
      <c r="R6" s="20"/>
      <c r="S6" s="5"/>
      <c r="T6" s="20"/>
      <c r="U6" s="5"/>
      <c r="V6" s="20"/>
      <c r="W6" s="5"/>
      <c r="X6" s="20"/>
      <c r="Y6" s="5"/>
      <c r="Z6" s="20"/>
      <c r="AA6" s="5"/>
      <c r="AB6" s="20"/>
      <c r="AC6" s="5"/>
      <c r="AD6" s="20"/>
      <c r="AE6" s="5"/>
      <c r="AF6" s="20"/>
      <c r="AG6" s="5"/>
      <c r="AH6" s="20"/>
      <c r="AI6" s="5"/>
      <c r="AJ6" s="20"/>
      <c r="AK6" s="5"/>
      <c r="AL6" s="20"/>
      <c r="AM6" s="5"/>
      <c r="AN6" s="20"/>
      <c r="AO6" s="5"/>
      <c r="AP6" s="20"/>
      <c r="AQ6" s="5"/>
      <c r="AR6" s="20"/>
      <c r="AS6" s="5"/>
      <c r="AT6" s="20"/>
      <c r="AU6" s="5"/>
      <c r="AV6" s="20"/>
      <c r="AW6" s="5"/>
      <c r="AX6" s="20"/>
      <c r="AY6" s="5"/>
      <c r="AZ6" s="20"/>
      <c r="BA6" s="5"/>
      <c r="BB6" s="20"/>
    </row>
    <row r="7" spans="1:54">
      <c r="A7" s="76" t="s">
        <v>60</v>
      </c>
      <c r="B7" s="78"/>
      <c r="C7" s="20"/>
      <c r="D7" s="20"/>
      <c r="E7" s="36">
        <v>0.63300000000000001</v>
      </c>
      <c r="F7" s="20"/>
      <c r="G7" s="117">
        <f>G6/G3</f>
        <v>0.32198733729840284</v>
      </c>
      <c r="H7" s="20"/>
      <c r="I7" s="117">
        <f>I6/I3</f>
        <v>0.51544278990506798</v>
      </c>
      <c r="J7" s="20"/>
      <c r="K7" s="5"/>
      <c r="L7" s="20"/>
      <c r="M7" s="5"/>
      <c r="N7" s="20"/>
      <c r="O7" s="5"/>
      <c r="P7" s="20"/>
      <c r="Q7" s="5"/>
      <c r="R7" s="20"/>
      <c r="S7" s="5"/>
      <c r="T7" s="20"/>
      <c r="U7" s="5"/>
      <c r="V7" s="20"/>
      <c r="W7" s="5"/>
      <c r="X7" s="20"/>
      <c r="Y7" s="5"/>
      <c r="Z7" s="20"/>
      <c r="AA7" s="5"/>
      <c r="AB7" s="20"/>
      <c r="AC7" s="5"/>
      <c r="AD7" s="20"/>
      <c r="AE7" s="5"/>
      <c r="AF7" s="20"/>
      <c r="AG7" s="5"/>
      <c r="AH7" s="20"/>
      <c r="AI7" s="5"/>
      <c r="AJ7" s="20"/>
      <c r="AK7" s="5"/>
      <c r="AL7" s="20"/>
      <c r="AM7" s="5"/>
      <c r="AN7" s="20"/>
      <c r="AO7" s="5"/>
      <c r="AP7" s="20"/>
      <c r="AQ7" s="5"/>
      <c r="AR7" s="20"/>
      <c r="AS7" s="5"/>
      <c r="AT7" s="20"/>
      <c r="AU7" s="5"/>
      <c r="AV7" s="20"/>
      <c r="AW7" s="5"/>
      <c r="AX7" s="20"/>
      <c r="AY7" s="5"/>
      <c r="AZ7" s="20"/>
      <c r="BA7" s="5"/>
      <c r="BB7" s="20"/>
    </row>
    <row r="8" spans="1:54">
      <c r="A8" s="76" t="s">
        <v>24</v>
      </c>
      <c r="B8" s="78"/>
      <c r="C8" s="20"/>
      <c r="D8" s="20"/>
      <c r="E8" s="79">
        <v>7646415</v>
      </c>
      <c r="F8" s="20"/>
      <c r="G8" s="5">
        <v>4113613</v>
      </c>
      <c r="H8" s="20"/>
      <c r="I8" s="9">
        <f>3122628+3317496</f>
        <v>6440124</v>
      </c>
      <c r="J8" s="20"/>
      <c r="K8" s="5"/>
      <c r="L8" s="20"/>
      <c r="M8" s="5"/>
      <c r="N8" s="20"/>
      <c r="O8" s="5"/>
      <c r="P8" s="20"/>
      <c r="Q8" s="5"/>
      <c r="R8" s="20"/>
      <c r="S8" s="5"/>
      <c r="T8" s="20"/>
      <c r="U8" s="5"/>
      <c r="V8" s="20"/>
      <c r="W8" s="5"/>
      <c r="X8" s="20"/>
      <c r="Y8" s="5"/>
      <c r="Z8" s="20"/>
      <c r="AA8" s="5"/>
      <c r="AB8" s="20"/>
      <c r="AC8" s="5"/>
      <c r="AD8" s="20"/>
      <c r="AE8" s="5"/>
      <c r="AF8" s="20"/>
      <c r="AG8" s="5"/>
      <c r="AH8" s="20"/>
      <c r="AI8" s="5"/>
      <c r="AJ8" s="20"/>
      <c r="AK8" s="5"/>
      <c r="AL8" s="20"/>
      <c r="AM8" s="5"/>
      <c r="AN8" s="20"/>
      <c r="AO8" s="5"/>
      <c r="AP8" s="20"/>
      <c r="AQ8" s="5"/>
      <c r="AR8" s="20"/>
      <c r="AS8" s="5"/>
      <c r="AT8" s="20"/>
      <c r="AU8" s="5"/>
      <c r="AV8" s="20"/>
      <c r="AW8" s="5"/>
      <c r="AX8" s="20"/>
      <c r="AY8" s="5"/>
      <c r="AZ8" s="20"/>
      <c r="BA8" s="5"/>
      <c r="BB8" s="20"/>
    </row>
    <row r="9" spans="1:54">
      <c r="A9" s="76" t="s">
        <v>61</v>
      </c>
      <c r="B9" s="78"/>
      <c r="C9" s="20"/>
      <c r="D9" s="20"/>
      <c r="E9" s="117">
        <v>0.99299999999999999</v>
      </c>
      <c r="F9" s="20"/>
      <c r="G9" s="117">
        <f>G8/G6</f>
        <v>0.99323934901691679</v>
      </c>
      <c r="H9" s="20"/>
      <c r="I9" s="117">
        <f>I8/I6</f>
        <v>0.95632741703759527</v>
      </c>
      <c r="J9" s="20"/>
      <c r="K9" s="5"/>
      <c r="L9" s="20"/>
      <c r="M9" s="5"/>
      <c r="N9" s="20"/>
      <c r="O9" s="5"/>
      <c r="P9" s="20"/>
      <c r="Q9" s="5"/>
      <c r="R9" s="20"/>
      <c r="S9" s="5"/>
      <c r="T9" s="20"/>
      <c r="U9" s="5"/>
      <c r="V9" s="20"/>
      <c r="W9" s="5"/>
      <c r="X9" s="20"/>
      <c r="Y9" s="5"/>
      <c r="Z9" s="20"/>
      <c r="AA9" s="5"/>
      <c r="AB9" s="20"/>
      <c r="AC9" s="5"/>
      <c r="AD9" s="20"/>
      <c r="AE9" s="5"/>
      <c r="AF9" s="20"/>
      <c r="AG9" s="5"/>
      <c r="AH9" s="20"/>
      <c r="AI9" s="5"/>
      <c r="AJ9" s="20"/>
      <c r="AK9" s="5"/>
      <c r="AL9" s="20"/>
      <c r="AM9" s="5"/>
      <c r="AN9" s="20"/>
      <c r="AO9" s="5"/>
      <c r="AP9" s="20"/>
      <c r="AQ9" s="5"/>
      <c r="AR9" s="20"/>
      <c r="AS9" s="5"/>
      <c r="AT9" s="20"/>
      <c r="AU9" s="5"/>
      <c r="AV9" s="20"/>
      <c r="AW9" s="5"/>
      <c r="AX9" s="20"/>
      <c r="AY9" s="5"/>
      <c r="AZ9" s="20"/>
      <c r="BA9" s="5"/>
      <c r="BB9" s="20"/>
    </row>
    <row r="10" spans="1:54">
      <c r="A10" s="40" t="s">
        <v>6</v>
      </c>
      <c r="B10" s="80"/>
      <c r="C10" s="80"/>
      <c r="D10" s="80"/>
      <c r="E10" s="81" t="s">
        <v>964</v>
      </c>
      <c r="F10" s="80"/>
      <c r="G10" s="5" t="s">
        <v>1045</v>
      </c>
      <c r="H10" s="80"/>
      <c r="I10" s="5" t="s">
        <v>1045</v>
      </c>
      <c r="J10" s="80"/>
      <c r="K10" s="5"/>
      <c r="L10" s="80"/>
      <c r="M10" s="5"/>
      <c r="N10" s="80"/>
      <c r="O10" s="5"/>
      <c r="P10" s="80"/>
      <c r="Q10" s="5"/>
      <c r="R10" s="80"/>
      <c r="S10" s="5"/>
      <c r="T10" s="80"/>
      <c r="U10" s="5"/>
      <c r="V10" s="80"/>
      <c r="W10" s="5"/>
      <c r="X10" s="80"/>
      <c r="Y10" s="5"/>
      <c r="Z10" s="80"/>
      <c r="AA10" s="5"/>
      <c r="AB10" s="80"/>
      <c r="AC10" s="5"/>
      <c r="AD10" s="80"/>
      <c r="AE10" s="5"/>
      <c r="AF10" s="80"/>
      <c r="AG10" s="5"/>
      <c r="AH10" s="80"/>
      <c r="AI10" s="5"/>
      <c r="AJ10" s="80"/>
      <c r="AK10" s="5"/>
      <c r="AL10" s="80"/>
      <c r="AM10" s="5"/>
      <c r="AN10" s="80"/>
      <c r="AO10" s="5"/>
      <c r="AP10" s="80"/>
      <c r="AQ10" s="5"/>
      <c r="AR10" s="80"/>
      <c r="AS10" s="5"/>
      <c r="AT10" s="80"/>
      <c r="AU10" s="5"/>
      <c r="AV10" s="80"/>
      <c r="AW10" s="5"/>
      <c r="AX10" s="80"/>
      <c r="AY10" s="5"/>
      <c r="AZ10" s="80"/>
      <c r="BA10" s="5"/>
      <c r="BB10" s="80"/>
    </row>
    <row r="11" spans="1:54" ht="31.5">
      <c r="A11" s="40" t="s">
        <v>137</v>
      </c>
      <c r="B11" s="40" t="s">
        <v>138</v>
      </c>
      <c r="C11" s="40" t="s">
        <v>139</v>
      </c>
      <c r="D11" s="40" t="s">
        <v>136</v>
      </c>
      <c r="E11" s="82" t="s">
        <v>41</v>
      </c>
      <c r="F11" s="83" t="s">
        <v>26</v>
      </c>
      <c r="G11" s="84" t="s">
        <v>41</v>
      </c>
      <c r="H11" s="83" t="s">
        <v>26</v>
      </c>
      <c r="I11" s="84" t="s">
        <v>41</v>
      </c>
      <c r="J11" s="83" t="s">
        <v>26</v>
      </c>
      <c r="K11" s="84" t="s">
        <v>41</v>
      </c>
      <c r="L11" s="83" t="s">
        <v>26</v>
      </c>
      <c r="M11" s="84" t="s">
        <v>41</v>
      </c>
      <c r="N11" s="83" t="s">
        <v>26</v>
      </c>
      <c r="O11" s="84" t="s">
        <v>41</v>
      </c>
      <c r="P11" s="83" t="s">
        <v>26</v>
      </c>
      <c r="Q11" s="84" t="s">
        <v>41</v>
      </c>
      <c r="R11" s="83" t="s">
        <v>26</v>
      </c>
      <c r="S11" s="84" t="s">
        <v>41</v>
      </c>
      <c r="T11" s="83" t="s">
        <v>26</v>
      </c>
      <c r="U11" s="84" t="s">
        <v>41</v>
      </c>
      <c r="V11" s="83" t="s">
        <v>26</v>
      </c>
      <c r="W11" s="84" t="s">
        <v>41</v>
      </c>
      <c r="X11" s="83" t="s">
        <v>26</v>
      </c>
      <c r="Y11" s="84" t="s">
        <v>41</v>
      </c>
      <c r="Z11" s="83" t="s">
        <v>26</v>
      </c>
      <c r="AA11" s="84" t="s">
        <v>41</v>
      </c>
      <c r="AB11" s="83" t="s">
        <v>26</v>
      </c>
      <c r="AC11" s="84" t="s">
        <v>41</v>
      </c>
      <c r="AD11" s="83" t="s">
        <v>26</v>
      </c>
      <c r="AE11" s="84" t="s">
        <v>41</v>
      </c>
      <c r="AF11" s="83" t="s">
        <v>26</v>
      </c>
      <c r="AG11" s="84" t="s">
        <v>41</v>
      </c>
      <c r="AH11" s="83" t="s">
        <v>26</v>
      </c>
      <c r="AI11" s="84" t="s">
        <v>41</v>
      </c>
      <c r="AJ11" s="83" t="s">
        <v>26</v>
      </c>
      <c r="AK11" s="84" t="s">
        <v>41</v>
      </c>
      <c r="AL11" s="83" t="s">
        <v>26</v>
      </c>
      <c r="AM11" s="84" t="s">
        <v>41</v>
      </c>
      <c r="AN11" s="83" t="s">
        <v>26</v>
      </c>
      <c r="AO11" s="84" t="s">
        <v>41</v>
      </c>
      <c r="AP11" s="83" t="s">
        <v>26</v>
      </c>
      <c r="AQ11" s="84" t="s">
        <v>41</v>
      </c>
      <c r="AR11" s="83" t="s">
        <v>26</v>
      </c>
      <c r="AS11" s="84" t="s">
        <v>41</v>
      </c>
      <c r="AT11" s="83" t="s">
        <v>26</v>
      </c>
      <c r="AU11" s="84" t="s">
        <v>41</v>
      </c>
      <c r="AV11" s="83" t="s">
        <v>26</v>
      </c>
      <c r="AW11" s="84" t="s">
        <v>41</v>
      </c>
      <c r="AX11" s="83" t="s">
        <v>26</v>
      </c>
      <c r="AY11" s="84" t="s">
        <v>41</v>
      </c>
      <c r="AZ11" s="83" t="s">
        <v>26</v>
      </c>
      <c r="BA11" s="84" t="s">
        <v>41</v>
      </c>
      <c r="BB11" s="83" t="s">
        <v>26</v>
      </c>
    </row>
    <row r="12" spans="1:54" ht="42">
      <c r="A12" s="2" t="s">
        <v>812</v>
      </c>
      <c r="B12" s="11" t="s">
        <v>808</v>
      </c>
      <c r="C12" s="2" t="s">
        <v>809</v>
      </c>
      <c r="D12" s="2" t="s">
        <v>810</v>
      </c>
      <c r="E12" s="79">
        <v>2940730</v>
      </c>
      <c r="F12" s="148">
        <v>0.38500000000000001</v>
      </c>
      <c r="G12" s="5"/>
      <c r="H12" s="6"/>
      <c r="I12" s="5"/>
      <c r="J12" s="6"/>
      <c r="K12" s="5"/>
      <c r="L12" s="6"/>
      <c r="M12" s="5"/>
      <c r="N12" s="6"/>
      <c r="O12" s="5"/>
      <c r="P12" s="6"/>
      <c r="Q12" s="5"/>
      <c r="R12" s="6"/>
      <c r="S12" s="5"/>
      <c r="T12" s="6"/>
      <c r="U12" s="5"/>
      <c r="V12" s="6"/>
      <c r="W12" s="5"/>
      <c r="X12" s="6"/>
      <c r="Y12" s="5"/>
      <c r="Z12" s="6"/>
      <c r="AA12" s="5"/>
      <c r="AB12" s="6"/>
      <c r="AC12" s="5"/>
      <c r="AD12" s="6"/>
      <c r="AE12" s="5"/>
      <c r="AF12" s="6"/>
      <c r="AG12" s="5"/>
      <c r="AH12" s="6"/>
      <c r="AI12" s="5"/>
      <c r="AJ12" s="6"/>
      <c r="AK12" s="5"/>
      <c r="AL12" s="6"/>
      <c r="AM12" s="5"/>
      <c r="AN12" s="6"/>
      <c r="AO12" s="5"/>
      <c r="AP12" s="6"/>
      <c r="AQ12" s="5"/>
      <c r="AR12" s="6"/>
      <c r="AS12" s="5"/>
      <c r="AT12" s="6"/>
      <c r="AU12" s="5"/>
      <c r="AV12" s="6"/>
      <c r="AW12" s="5"/>
      <c r="AX12" s="6"/>
      <c r="AY12" s="5"/>
      <c r="AZ12" s="6"/>
      <c r="BA12" s="5"/>
      <c r="BB12" s="6"/>
    </row>
    <row r="13" spans="1:54" ht="42">
      <c r="A13" s="2" t="s">
        <v>812</v>
      </c>
      <c r="B13" s="11" t="s">
        <v>808</v>
      </c>
      <c r="C13" s="2" t="s">
        <v>809</v>
      </c>
      <c r="D13" s="2" t="s">
        <v>811</v>
      </c>
      <c r="E13" s="79">
        <v>4705685</v>
      </c>
      <c r="F13" s="85">
        <v>0.61499999999999999</v>
      </c>
      <c r="G13" s="5"/>
      <c r="H13" s="6"/>
      <c r="I13" s="5"/>
      <c r="J13" s="6"/>
      <c r="K13" s="5"/>
      <c r="L13" s="6"/>
      <c r="M13" s="5"/>
      <c r="N13" s="6"/>
      <c r="O13" s="5"/>
      <c r="P13" s="6"/>
      <c r="Q13" s="5"/>
      <c r="R13" s="6"/>
      <c r="S13" s="5"/>
      <c r="T13" s="6"/>
      <c r="U13" s="5"/>
      <c r="V13" s="6"/>
      <c r="W13" s="5"/>
      <c r="X13" s="6"/>
      <c r="Y13" s="5"/>
      <c r="Z13" s="6"/>
      <c r="AA13" s="5"/>
      <c r="AB13" s="6"/>
      <c r="AC13" s="5"/>
      <c r="AD13" s="6"/>
      <c r="AE13" s="5"/>
      <c r="AF13" s="6"/>
      <c r="AG13" s="5"/>
      <c r="AH13" s="6"/>
      <c r="AI13" s="5"/>
      <c r="AJ13" s="6"/>
      <c r="AK13" s="5"/>
      <c r="AL13" s="6"/>
      <c r="AM13" s="5"/>
      <c r="AN13" s="6"/>
      <c r="AO13" s="5"/>
      <c r="AP13" s="6"/>
      <c r="AQ13" s="5"/>
      <c r="AR13" s="6"/>
      <c r="AS13" s="5"/>
      <c r="AT13" s="6"/>
      <c r="AU13" s="5"/>
      <c r="AV13" s="6"/>
      <c r="AW13" s="5"/>
      <c r="AX13" s="6"/>
      <c r="AY13" s="5"/>
      <c r="AZ13" s="6"/>
      <c r="BA13" s="5"/>
      <c r="BB13" s="6"/>
    </row>
    <row r="14" spans="1:54">
      <c r="A14" s="2" t="s">
        <v>1039</v>
      </c>
      <c r="B14" s="2" t="s">
        <v>1040</v>
      </c>
      <c r="C14" s="2" t="s">
        <v>1041</v>
      </c>
      <c r="D14" s="2" t="s">
        <v>810</v>
      </c>
      <c r="E14" s="7"/>
      <c r="F14" s="74"/>
      <c r="G14" s="2">
        <v>1571874</v>
      </c>
      <c r="H14" s="38">
        <f>G14/$G$8</f>
        <v>0.3821151868199561</v>
      </c>
      <c r="I14" s="7"/>
      <c r="J14" s="4"/>
      <c r="K14" s="7"/>
      <c r="L14" s="4"/>
      <c r="M14" s="7"/>
      <c r="N14" s="4"/>
      <c r="O14" s="7"/>
      <c r="P14" s="4"/>
      <c r="Q14" s="7"/>
      <c r="R14" s="4"/>
      <c r="S14" s="7"/>
      <c r="T14" s="4"/>
      <c r="U14" s="7"/>
      <c r="V14" s="4"/>
      <c r="W14" s="7"/>
      <c r="X14" s="4"/>
      <c r="Y14" s="7"/>
      <c r="Z14" s="4"/>
      <c r="AA14" s="7"/>
      <c r="AB14" s="4"/>
      <c r="AC14" s="7"/>
      <c r="AD14" s="4"/>
      <c r="AE14" s="7"/>
      <c r="AF14" s="4"/>
      <c r="AG14" s="7"/>
      <c r="AH14" s="4"/>
      <c r="AI14" s="7"/>
      <c r="AJ14" s="4"/>
      <c r="AK14" s="7"/>
      <c r="AL14" s="4"/>
      <c r="AM14" s="7"/>
      <c r="AN14" s="4"/>
      <c r="AO14" s="7"/>
      <c r="AP14" s="4"/>
      <c r="AQ14" s="7"/>
      <c r="AR14" s="4"/>
      <c r="AS14" s="7"/>
      <c r="AT14" s="4"/>
      <c r="AU14" s="7"/>
      <c r="AV14" s="4"/>
      <c r="AW14" s="7"/>
      <c r="AX14" s="4"/>
      <c r="AY14" s="7"/>
      <c r="AZ14" s="4"/>
      <c r="BA14" s="7"/>
      <c r="BB14" s="4"/>
    </row>
    <row r="15" spans="1:54">
      <c r="A15" s="2" t="s">
        <v>1039</v>
      </c>
      <c r="B15" s="2" t="s">
        <v>1040</v>
      </c>
      <c r="C15" s="2" t="s">
        <v>1041</v>
      </c>
      <c r="D15" s="2" t="s">
        <v>811</v>
      </c>
      <c r="E15" s="7"/>
      <c r="F15" s="74"/>
      <c r="G15" s="2">
        <v>2509395</v>
      </c>
      <c r="H15" s="38">
        <f>G15/$G$8</f>
        <v>0.61002213868927391</v>
      </c>
      <c r="I15" s="7"/>
      <c r="J15" s="4"/>
      <c r="K15" s="7"/>
      <c r="L15" s="4"/>
      <c r="M15" s="7"/>
      <c r="N15" s="4"/>
      <c r="O15" s="7"/>
      <c r="P15" s="4"/>
      <c r="Q15" s="7"/>
      <c r="R15" s="4"/>
      <c r="S15" s="7"/>
      <c r="T15" s="4"/>
      <c r="U15" s="7"/>
      <c r="V15" s="4"/>
      <c r="W15" s="7"/>
      <c r="X15" s="4"/>
      <c r="Y15" s="7"/>
      <c r="Z15" s="4"/>
      <c r="AA15" s="7"/>
      <c r="AB15" s="4"/>
      <c r="AC15" s="7"/>
      <c r="AD15" s="4"/>
      <c r="AE15" s="7"/>
      <c r="AF15" s="4"/>
      <c r="AG15" s="7"/>
      <c r="AH15" s="4"/>
      <c r="AI15" s="7"/>
      <c r="AJ15" s="4"/>
      <c r="AK15" s="7"/>
      <c r="AL15" s="4"/>
      <c r="AM15" s="7"/>
      <c r="AN15" s="4"/>
      <c r="AO15" s="7"/>
      <c r="AP15" s="4"/>
      <c r="AQ15" s="7"/>
      <c r="AR15" s="4"/>
      <c r="AS15" s="7"/>
      <c r="AT15" s="4"/>
      <c r="AU15" s="7"/>
      <c r="AV15" s="4"/>
      <c r="AW15" s="7"/>
      <c r="AX15" s="4"/>
      <c r="AY15" s="7"/>
      <c r="AZ15" s="4"/>
      <c r="BA15" s="7"/>
      <c r="BB15" s="4"/>
    </row>
    <row r="16" spans="1:54">
      <c r="A16" s="2" t="s">
        <v>1042</v>
      </c>
      <c r="B16" s="2" t="s">
        <v>1043</v>
      </c>
      <c r="C16" s="2" t="s">
        <v>1044</v>
      </c>
      <c r="D16" s="2" t="s">
        <v>810</v>
      </c>
      <c r="E16" s="7"/>
      <c r="F16" s="4"/>
      <c r="G16" s="7"/>
      <c r="H16" s="4"/>
      <c r="I16" s="7">
        <v>3122628</v>
      </c>
      <c r="J16" s="203">
        <f>I16/$I$8</f>
        <v>0.48487078820221474</v>
      </c>
      <c r="K16" s="7"/>
      <c r="L16" s="4"/>
      <c r="M16" s="7"/>
      <c r="N16" s="4"/>
      <c r="O16" s="7"/>
      <c r="P16" s="4"/>
      <c r="Q16" s="7"/>
      <c r="R16" s="4"/>
      <c r="S16" s="7"/>
      <c r="T16" s="4"/>
      <c r="U16" s="7"/>
      <c r="V16" s="4"/>
      <c r="W16" s="7"/>
      <c r="X16" s="4"/>
      <c r="Y16" s="7"/>
      <c r="Z16" s="4"/>
      <c r="AA16" s="7"/>
      <c r="AB16" s="4"/>
      <c r="AC16" s="7"/>
      <c r="AD16" s="4"/>
      <c r="AE16" s="7"/>
      <c r="AF16" s="4"/>
      <c r="AG16" s="7"/>
      <c r="AH16" s="4"/>
      <c r="AI16" s="7"/>
      <c r="AJ16" s="4"/>
      <c r="AK16" s="7"/>
      <c r="AL16" s="4"/>
      <c r="AM16" s="7"/>
      <c r="AN16" s="4"/>
      <c r="AO16" s="7"/>
      <c r="AP16" s="4"/>
      <c r="AQ16" s="7"/>
      <c r="AR16" s="4"/>
      <c r="AS16" s="7"/>
      <c r="AT16" s="4"/>
      <c r="AU16" s="7"/>
      <c r="AV16" s="4"/>
      <c r="AW16" s="7"/>
      <c r="AX16" s="4"/>
      <c r="AY16" s="7"/>
      <c r="AZ16" s="4"/>
      <c r="BA16" s="7"/>
      <c r="BB16" s="4"/>
    </row>
    <row r="17" spans="1:54">
      <c r="A17" s="2" t="s">
        <v>1042</v>
      </c>
      <c r="B17" s="2" t="s">
        <v>1043</v>
      </c>
      <c r="C17" s="2" t="s">
        <v>1044</v>
      </c>
      <c r="D17" s="2" t="s">
        <v>811</v>
      </c>
      <c r="E17" s="7"/>
      <c r="F17" s="4"/>
      <c r="G17" s="7"/>
      <c r="H17" s="4"/>
      <c r="I17" s="7">
        <v>3317496</v>
      </c>
      <c r="J17" s="203">
        <f>I17/$I$8</f>
        <v>0.51512921179778526</v>
      </c>
      <c r="K17" s="7"/>
      <c r="L17" s="4"/>
      <c r="M17" s="7"/>
      <c r="N17" s="4"/>
      <c r="O17" s="7"/>
      <c r="P17" s="4"/>
      <c r="Q17" s="7"/>
      <c r="R17" s="4"/>
      <c r="S17" s="7"/>
      <c r="T17" s="4"/>
      <c r="U17" s="7"/>
      <c r="V17" s="4"/>
      <c r="W17" s="7"/>
      <c r="X17" s="4"/>
      <c r="Y17" s="7"/>
      <c r="Z17" s="4"/>
      <c r="AA17" s="7"/>
      <c r="AB17" s="4"/>
      <c r="AC17" s="7"/>
      <c r="AD17" s="4"/>
      <c r="AE17" s="7"/>
      <c r="AF17" s="4"/>
      <c r="AG17" s="7"/>
      <c r="AH17" s="4"/>
      <c r="AI17" s="7"/>
      <c r="AJ17" s="4"/>
      <c r="AK17" s="7"/>
      <c r="AL17" s="4"/>
      <c r="AM17" s="7"/>
      <c r="AN17" s="4"/>
      <c r="AO17" s="7"/>
      <c r="AP17" s="4"/>
      <c r="AQ17" s="7"/>
      <c r="AR17" s="4"/>
      <c r="AS17" s="7"/>
      <c r="AT17" s="4"/>
      <c r="AU17" s="7"/>
      <c r="AV17" s="4"/>
      <c r="AW17" s="7"/>
      <c r="AX17" s="4"/>
      <c r="AY17" s="7"/>
      <c r="AZ17" s="4"/>
      <c r="BA17" s="7"/>
      <c r="BB17" s="4"/>
    </row>
    <row r="18" spans="1:54">
      <c r="A18" s="2"/>
      <c r="B18" s="2"/>
      <c r="C18" s="2"/>
      <c r="D18" s="2"/>
      <c r="E18" s="7"/>
      <c r="F18" s="4"/>
      <c r="G18" s="7"/>
      <c r="H18" s="4"/>
      <c r="I18" s="7"/>
      <c r="J18" s="4"/>
      <c r="K18" s="7"/>
      <c r="L18" s="4"/>
      <c r="M18" s="7"/>
      <c r="N18" s="4"/>
      <c r="O18" s="7"/>
      <c r="P18" s="4"/>
      <c r="Q18" s="7"/>
      <c r="R18" s="4"/>
      <c r="S18" s="7"/>
      <c r="T18" s="4"/>
      <c r="U18" s="7"/>
      <c r="V18" s="4"/>
      <c r="W18" s="7"/>
      <c r="X18" s="4"/>
      <c r="Y18" s="7"/>
      <c r="Z18" s="4"/>
      <c r="AA18" s="7"/>
      <c r="AB18" s="4"/>
      <c r="AC18" s="7"/>
      <c r="AD18" s="4"/>
      <c r="AE18" s="7"/>
      <c r="AF18" s="4"/>
      <c r="AG18" s="7"/>
      <c r="AH18" s="4"/>
      <c r="AI18" s="7"/>
      <c r="AJ18" s="4"/>
      <c r="AK18" s="7"/>
      <c r="AL18" s="4"/>
      <c r="AM18" s="7"/>
      <c r="AN18" s="4"/>
      <c r="AO18" s="7"/>
      <c r="AP18" s="4"/>
      <c r="AQ18" s="7"/>
      <c r="AR18" s="4"/>
      <c r="AS18" s="7"/>
      <c r="AT18" s="4"/>
      <c r="AU18" s="7"/>
      <c r="AV18" s="4"/>
      <c r="AW18" s="7"/>
      <c r="AX18" s="4"/>
      <c r="AY18" s="7"/>
      <c r="AZ18" s="4"/>
      <c r="BA18" s="7"/>
      <c r="BB18" s="4"/>
    </row>
    <row r="19" spans="1:54">
      <c r="A19" s="2"/>
      <c r="B19" s="2"/>
      <c r="C19" s="11"/>
      <c r="D19" s="11"/>
      <c r="E19" s="7"/>
      <c r="F19" s="4"/>
      <c r="G19" s="7"/>
      <c r="H19" s="4"/>
      <c r="I19" s="7"/>
      <c r="J19" s="4"/>
      <c r="K19" s="7"/>
      <c r="L19" s="4"/>
      <c r="M19" s="7"/>
      <c r="N19" s="4"/>
      <c r="O19" s="7"/>
      <c r="P19" s="4"/>
      <c r="Q19" s="7"/>
      <c r="R19" s="4"/>
      <c r="S19" s="7"/>
      <c r="T19" s="4"/>
      <c r="U19" s="7"/>
      <c r="V19" s="4"/>
      <c r="W19" s="7"/>
      <c r="X19" s="4"/>
      <c r="Y19" s="7"/>
      <c r="Z19" s="4"/>
      <c r="AA19" s="7"/>
      <c r="AB19" s="4"/>
      <c r="AC19" s="7"/>
      <c r="AD19" s="4"/>
      <c r="AE19" s="7"/>
      <c r="AF19" s="4"/>
      <c r="AG19" s="7"/>
      <c r="AH19" s="4"/>
      <c r="AI19" s="7"/>
      <c r="AJ19" s="4"/>
      <c r="AK19" s="7"/>
      <c r="AL19" s="4"/>
      <c r="AM19" s="7"/>
      <c r="AN19" s="4"/>
      <c r="AO19" s="7"/>
      <c r="AP19" s="4"/>
      <c r="AQ19" s="7"/>
      <c r="AR19" s="4"/>
      <c r="AS19" s="7"/>
      <c r="AT19" s="4"/>
      <c r="AU19" s="7"/>
      <c r="AV19" s="4"/>
      <c r="AW19" s="7"/>
      <c r="AX19" s="4"/>
      <c r="AY19" s="7"/>
      <c r="AZ19" s="4"/>
      <c r="BA19" s="7"/>
      <c r="BB19" s="4"/>
    </row>
    <row r="20" spans="1:54">
      <c r="A20" s="2"/>
      <c r="B20" s="2"/>
      <c r="C20" s="2"/>
      <c r="D20" s="2"/>
      <c r="E20" s="7"/>
      <c r="F20" s="4"/>
      <c r="G20" s="7"/>
      <c r="H20" s="4"/>
      <c r="I20" s="7"/>
      <c r="J20" s="4"/>
      <c r="K20" s="7"/>
      <c r="L20" s="4"/>
      <c r="M20" s="7"/>
      <c r="N20" s="4"/>
      <c r="O20" s="7"/>
      <c r="P20" s="4"/>
      <c r="Q20" s="7"/>
      <c r="R20" s="4"/>
      <c r="S20" s="7"/>
      <c r="T20" s="4"/>
      <c r="U20" s="7"/>
      <c r="V20" s="4"/>
      <c r="W20" s="7"/>
      <c r="X20" s="4"/>
      <c r="Y20" s="7"/>
      <c r="Z20" s="4"/>
      <c r="AA20" s="7"/>
      <c r="AB20" s="4"/>
      <c r="AC20" s="7"/>
      <c r="AD20" s="4"/>
      <c r="AE20" s="7"/>
      <c r="AF20" s="4"/>
      <c r="AG20" s="7"/>
      <c r="AH20" s="4"/>
      <c r="AI20" s="7"/>
      <c r="AJ20" s="4"/>
      <c r="AK20" s="7"/>
      <c r="AL20" s="4"/>
      <c r="AM20" s="7"/>
      <c r="AN20" s="4"/>
      <c r="AO20" s="7"/>
      <c r="AP20" s="4"/>
      <c r="AQ20" s="7"/>
      <c r="AR20" s="4"/>
      <c r="AS20" s="7"/>
      <c r="AT20" s="4"/>
      <c r="AU20" s="7"/>
      <c r="AV20" s="4"/>
      <c r="AW20" s="7"/>
      <c r="AX20" s="4"/>
      <c r="AY20" s="7"/>
      <c r="AZ20" s="4"/>
      <c r="BA20" s="7"/>
      <c r="BB20" s="4"/>
    </row>
    <row r="21" spans="1:54">
      <c r="A21" s="2"/>
      <c r="B21" s="2"/>
      <c r="C21" s="11"/>
      <c r="D21" s="11"/>
      <c r="E21" s="7"/>
      <c r="F21" s="4"/>
      <c r="G21" s="7"/>
      <c r="H21" s="4"/>
      <c r="I21" s="7"/>
      <c r="J21" s="4"/>
      <c r="K21" s="7"/>
      <c r="L21" s="4"/>
      <c r="M21" s="7"/>
      <c r="N21" s="4"/>
      <c r="O21" s="7"/>
      <c r="P21" s="4"/>
      <c r="Q21" s="7"/>
      <c r="R21" s="4"/>
      <c r="S21" s="7"/>
      <c r="T21" s="4"/>
      <c r="U21" s="7"/>
      <c r="V21" s="4"/>
      <c r="W21" s="7"/>
      <c r="X21" s="4"/>
      <c r="Y21" s="7"/>
      <c r="Z21" s="4"/>
      <c r="AA21" s="7"/>
      <c r="AB21" s="4"/>
      <c r="AC21" s="7"/>
      <c r="AD21" s="4"/>
      <c r="AE21" s="7"/>
      <c r="AF21" s="4"/>
      <c r="AG21" s="7"/>
      <c r="AH21" s="4"/>
      <c r="AI21" s="7"/>
      <c r="AJ21" s="4"/>
      <c r="AK21" s="7"/>
      <c r="AL21" s="4"/>
      <c r="AM21" s="7"/>
      <c r="AN21" s="4"/>
      <c r="AO21" s="7"/>
      <c r="AP21" s="4"/>
      <c r="AQ21" s="7"/>
      <c r="AR21" s="4"/>
      <c r="AS21" s="7"/>
      <c r="AT21" s="4"/>
      <c r="AU21" s="7"/>
      <c r="AV21" s="4"/>
      <c r="AW21" s="7"/>
      <c r="AX21" s="4"/>
      <c r="AY21" s="7"/>
      <c r="AZ21" s="4"/>
      <c r="BA21" s="7"/>
      <c r="BB21" s="4"/>
    </row>
    <row r="22" spans="1:54">
      <c r="A22" s="2"/>
      <c r="B22" s="2"/>
      <c r="C22" s="11"/>
      <c r="D22" s="11"/>
      <c r="E22" s="7"/>
      <c r="F22" s="4"/>
      <c r="G22" s="7"/>
      <c r="H22" s="4"/>
      <c r="I22" s="7"/>
      <c r="J22" s="4"/>
      <c r="K22" s="7"/>
      <c r="L22" s="4"/>
      <c r="M22" s="7"/>
      <c r="N22" s="4"/>
      <c r="O22" s="7"/>
      <c r="P22" s="4"/>
      <c r="Q22" s="7"/>
      <c r="R22" s="4"/>
      <c r="S22" s="7"/>
      <c r="T22" s="4"/>
      <c r="U22" s="7"/>
      <c r="V22" s="4"/>
      <c r="W22" s="7"/>
      <c r="X22" s="4"/>
      <c r="Y22" s="7"/>
      <c r="Z22" s="4"/>
      <c r="AA22" s="7"/>
      <c r="AB22" s="4"/>
      <c r="AC22" s="7"/>
      <c r="AD22" s="4"/>
      <c r="AE22" s="7"/>
      <c r="AF22" s="4"/>
      <c r="AG22" s="7"/>
      <c r="AH22" s="4"/>
      <c r="AI22" s="7"/>
      <c r="AJ22" s="4"/>
      <c r="AK22" s="7"/>
      <c r="AL22" s="4"/>
      <c r="AM22" s="7"/>
      <c r="AN22" s="4"/>
      <c r="AO22" s="7"/>
      <c r="AP22" s="4"/>
      <c r="AQ22" s="7"/>
      <c r="AR22" s="4"/>
      <c r="AS22" s="7"/>
      <c r="AT22" s="4"/>
      <c r="AU22" s="7"/>
      <c r="AV22" s="4"/>
      <c r="AW22" s="7"/>
      <c r="AX22" s="4"/>
      <c r="AY22" s="7"/>
      <c r="AZ22" s="4"/>
      <c r="BA22" s="7"/>
      <c r="BB22" s="4"/>
    </row>
    <row r="23" spans="1:54">
      <c r="A23" s="2"/>
      <c r="B23" s="2"/>
      <c r="C23" s="11"/>
      <c r="D23" s="11"/>
      <c r="E23" s="7"/>
      <c r="F23" s="4"/>
      <c r="G23" s="7"/>
      <c r="H23" s="4"/>
      <c r="I23" s="7"/>
      <c r="J23" s="4"/>
      <c r="K23" s="7"/>
      <c r="L23" s="4"/>
      <c r="M23" s="7"/>
      <c r="N23" s="4"/>
      <c r="O23" s="7"/>
      <c r="P23" s="4"/>
      <c r="Q23" s="7"/>
      <c r="R23" s="4"/>
      <c r="S23" s="7"/>
      <c r="T23" s="4"/>
      <c r="U23" s="7"/>
      <c r="V23" s="4"/>
      <c r="W23" s="7"/>
      <c r="X23" s="4"/>
      <c r="Y23" s="7"/>
      <c r="Z23" s="4"/>
      <c r="AA23" s="7"/>
      <c r="AB23" s="4"/>
      <c r="AC23" s="7"/>
      <c r="AD23" s="4"/>
      <c r="AE23" s="7"/>
      <c r="AF23" s="4"/>
      <c r="AG23" s="7"/>
      <c r="AH23" s="4"/>
      <c r="AI23" s="7"/>
      <c r="AJ23" s="4"/>
      <c r="AK23" s="7"/>
      <c r="AL23" s="4"/>
      <c r="AM23" s="7"/>
      <c r="AN23" s="4"/>
      <c r="AO23" s="7"/>
      <c r="AP23" s="4"/>
      <c r="AQ23" s="7"/>
      <c r="AR23" s="4"/>
      <c r="AS23" s="7"/>
      <c r="AT23" s="4"/>
      <c r="AU23" s="7"/>
      <c r="AV23" s="4"/>
      <c r="AW23" s="7"/>
      <c r="AX23" s="4"/>
      <c r="AY23" s="7"/>
      <c r="AZ23" s="4"/>
      <c r="BA23" s="7"/>
      <c r="BB23" s="4"/>
    </row>
    <row r="24" spans="1:54">
      <c r="A24" s="2"/>
      <c r="B24" s="2"/>
      <c r="C24" s="2"/>
      <c r="D24" s="2"/>
      <c r="E24" s="7"/>
      <c r="F24" s="4"/>
      <c r="G24" s="7"/>
      <c r="H24" s="4"/>
      <c r="I24" s="7"/>
      <c r="J24" s="4"/>
      <c r="K24" s="7"/>
      <c r="L24" s="4"/>
      <c r="M24" s="7"/>
      <c r="N24" s="4"/>
      <c r="O24" s="7"/>
      <c r="P24" s="4"/>
      <c r="Q24" s="7"/>
      <c r="R24" s="4"/>
      <c r="S24" s="7"/>
      <c r="T24" s="4"/>
      <c r="U24" s="7"/>
      <c r="V24" s="4"/>
      <c r="W24" s="7"/>
      <c r="X24" s="4"/>
      <c r="Y24" s="7"/>
      <c r="Z24" s="4"/>
      <c r="AA24" s="7"/>
      <c r="AB24" s="4"/>
      <c r="AC24" s="7"/>
      <c r="AD24" s="4"/>
      <c r="AE24" s="7"/>
      <c r="AF24" s="4"/>
      <c r="AG24" s="7"/>
      <c r="AH24" s="4"/>
      <c r="AI24" s="7"/>
      <c r="AJ24" s="4"/>
      <c r="AK24" s="7"/>
      <c r="AL24" s="4"/>
      <c r="AM24" s="7"/>
      <c r="AN24" s="4"/>
      <c r="AO24" s="7"/>
      <c r="AP24" s="4"/>
      <c r="AQ24" s="7"/>
      <c r="AR24" s="4"/>
      <c r="AS24" s="7"/>
      <c r="AT24" s="4"/>
      <c r="AU24" s="7"/>
      <c r="AV24" s="4"/>
      <c r="AW24" s="7"/>
      <c r="AX24" s="4"/>
      <c r="AY24" s="7"/>
      <c r="AZ24" s="4"/>
      <c r="BA24" s="7"/>
      <c r="BB24" s="4"/>
    </row>
    <row r="25" spans="1:54">
      <c r="A25" s="2"/>
      <c r="B25" s="2"/>
      <c r="C25" s="2"/>
      <c r="D25" s="2"/>
      <c r="E25" s="7"/>
      <c r="F25" s="4"/>
      <c r="G25" s="7"/>
      <c r="H25" s="4"/>
      <c r="I25" s="7"/>
      <c r="J25" s="4"/>
      <c r="K25" s="7"/>
      <c r="L25" s="4"/>
      <c r="M25" s="7"/>
      <c r="N25" s="4"/>
      <c r="O25" s="7"/>
      <c r="P25" s="4"/>
      <c r="Q25" s="7"/>
      <c r="R25" s="4"/>
      <c r="S25" s="7"/>
      <c r="T25" s="4"/>
      <c r="U25" s="7"/>
      <c r="V25" s="4"/>
      <c r="W25" s="7"/>
      <c r="X25" s="4"/>
      <c r="Y25" s="7"/>
      <c r="Z25" s="4"/>
      <c r="AA25" s="7"/>
      <c r="AB25" s="4"/>
      <c r="AC25" s="7"/>
      <c r="AD25" s="4"/>
      <c r="AE25" s="7"/>
      <c r="AF25" s="4"/>
      <c r="AG25" s="7"/>
      <c r="AH25" s="4"/>
      <c r="AI25" s="7"/>
      <c r="AJ25" s="4"/>
      <c r="AK25" s="7"/>
      <c r="AL25" s="4"/>
      <c r="AM25" s="7"/>
      <c r="AN25" s="4"/>
      <c r="AO25" s="7"/>
      <c r="AP25" s="4"/>
      <c r="AQ25" s="7"/>
      <c r="AR25" s="4"/>
      <c r="AS25" s="7"/>
      <c r="AT25" s="4"/>
      <c r="AU25" s="7"/>
      <c r="AV25" s="4"/>
      <c r="AW25" s="7"/>
      <c r="AX25" s="4"/>
      <c r="AY25" s="7"/>
      <c r="AZ25" s="4"/>
      <c r="BA25" s="7"/>
      <c r="BB25" s="4"/>
    </row>
    <row r="26" spans="1:54">
      <c r="A26" s="2"/>
      <c r="B26" s="2"/>
      <c r="C26" s="2"/>
      <c r="D26" s="2"/>
      <c r="E26" s="7"/>
      <c r="F26" s="4"/>
      <c r="G26" s="7"/>
      <c r="H26" s="4"/>
      <c r="I26" s="7"/>
      <c r="J26" s="4"/>
      <c r="K26" s="7"/>
      <c r="L26" s="4"/>
      <c r="M26" s="7"/>
      <c r="N26" s="4"/>
      <c r="O26" s="7"/>
      <c r="P26" s="4"/>
      <c r="Q26" s="7"/>
      <c r="R26" s="4"/>
      <c r="S26" s="7"/>
      <c r="T26" s="4"/>
      <c r="U26" s="7"/>
      <c r="V26" s="4"/>
      <c r="W26" s="7"/>
      <c r="X26" s="4"/>
      <c r="Y26" s="7"/>
      <c r="Z26" s="4"/>
      <c r="AA26" s="7"/>
      <c r="AB26" s="4"/>
      <c r="AC26" s="7"/>
      <c r="AD26" s="4"/>
      <c r="AE26" s="7"/>
      <c r="AF26" s="4"/>
      <c r="AG26" s="7"/>
      <c r="AH26" s="4"/>
      <c r="AI26" s="7"/>
      <c r="AJ26" s="4"/>
      <c r="AK26" s="7"/>
      <c r="AL26" s="4"/>
      <c r="AM26" s="7"/>
      <c r="AN26" s="4"/>
      <c r="AO26" s="7"/>
      <c r="AP26" s="4"/>
      <c r="AQ26" s="7"/>
      <c r="AR26" s="4"/>
      <c r="AS26" s="7"/>
      <c r="AT26" s="4"/>
      <c r="AU26" s="7"/>
      <c r="AV26" s="4"/>
      <c r="AW26" s="7"/>
      <c r="AX26" s="4"/>
      <c r="AY26" s="7"/>
      <c r="AZ26" s="4"/>
      <c r="BA26" s="7"/>
      <c r="BB26" s="4"/>
    </row>
    <row r="27" spans="1:54">
      <c r="A27" s="2"/>
      <c r="B27" s="2"/>
      <c r="C27" s="2"/>
      <c r="D27" s="2"/>
      <c r="E27" s="7"/>
      <c r="F27" s="4"/>
      <c r="G27" s="7"/>
      <c r="H27" s="4"/>
      <c r="I27" s="7"/>
      <c r="J27" s="4"/>
      <c r="K27" s="7"/>
      <c r="L27" s="4"/>
      <c r="M27" s="7"/>
      <c r="N27" s="4"/>
      <c r="O27" s="7"/>
      <c r="P27" s="4"/>
      <c r="Q27" s="7"/>
      <c r="R27" s="4"/>
      <c r="S27" s="7"/>
      <c r="T27" s="4"/>
      <c r="U27" s="7"/>
      <c r="V27" s="4"/>
      <c r="W27" s="7"/>
      <c r="X27" s="4"/>
      <c r="Y27" s="7"/>
      <c r="Z27" s="4"/>
      <c r="AA27" s="7"/>
      <c r="AB27" s="4"/>
      <c r="AC27" s="7"/>
      <c r="AD27" s="4"/>
      <c r="AE27" s="7"/>
      <c r="AF27" s="4"/>
      <c r="AG27" s="7"/>
      <c r="AH27" s="4"/>
      <c r="AI27" s="7"/>
      <c r="AJ27" s="4"/>
      <c r="AK27" s="7"/>
      <c r="AL27" s="4"/>
      <c r="AM27" s="7"/>
      <c r="AN27" s="4"/>
      <c r="AO27" s="7"/>
      <c r="AP27" s="4"/>
      <c r="AQ27" s="7"/>
      <c r="AR27" s="4"/>
      <c r="AS27" s="7"/>
      <c r="AT27" s="4"/>
      <c r="AU27" s="7"/>
      <c r="AV27" s="4"/>
      <c r="AW27" s="7"/>
      <c r="AX27" s="4"/>
      <c r="AY27" s="7"/>
      <c r="AZ27" s="4"/>
      <c r="BA27" s="7"/>
      <c r="BB27" s="4"/>
    </row>
    <row r="28" spans="1:54">
      <c r="A28" s="2"/>
      <c r="B28" s="2"/>
      <c r="C28" s="2"/>
      <c r="D28" s="2"/>
      <c r="E28" s="7"/>
      <c r="F28" s="4"/>
      <c r="G28" s="7"/>
      <c r="H28" s="4"/>
      <c r="I28" s="7"/>
      <c r="J28" s="4"/>
      <c r="K28" s="7"/>
      <c r="L28" s="4"/>
      <c r="M28" s="7"/>
      <c r="N28" s="4"/>
      <c r="O28" s="7"/>
      <c r="P28" s="4"/>
      <c r="Q28" s="7"/>
      <c r="R28" s="4"/>
      <c r="S28" s="7"/>
      <c r="T28" s="4"/>
      <c r="U28" s="7"/>
      <c r="V28" s="4"/>
      <c r="W28" s="7"/>
      <c r="X28" s="4"/>
      <c r="Y28" s="7"/>
      <c r="Z28" s="4"/>
      <c r="AA28" s="7"/>
      <c r="AB28" s="4"/>
      <c r="AC28" s="7"/>
      <c r="AD28" s="4"/>
      <c r="AE28" s="7"/>
      <c r="AF28" s="4"/>
      <c r="AG28" s="7"/>
      <c r="AH28" s="4"/>
      <c r="AI28" s="7"/>
      <c r="AJ28" s="4"/>
      <c r="AK28" s="7"/>
      <c r="AL28" s="4"/>
      <c r="AM28" s="7"/>
      <c r="AN28" s="4"/>
      <c r="AO28" s="7"/>
      <c r="AP28" s="4"/>
      <c r="AQ28" s="7"/>
      <c r="AR28" s="4"/>
      <c r="AS28" s="7"/>
      <c r="AT28" s="4"/>
      <c r="AU28" s="7"/>
      <c r="AV28" s="4"/>
      <c r="AW28" s="7"/>
      <c r="AX28" s="4"/>
      <c r="AY28" s="7"/>
      <c r="AZ28" s="4"/>
      <c r="BA28" s="7"/>
      <c r="BB28" s="4"/>
    </row>
    <row r="29" spans="1:54">
      <c r="A29" s="2"/>
      <c r="B29" s="2"/>
      <c r="C29" s="2"/>
      <c r="D29" s="2"/>
      <c r="E29" s="7"/>
      <c r="F29" s="4"/>
      <c r="G29" s="7"/>
      <c r="H29" s="4"/>
      <c r="I29" s="7"/>
      <c r="J29" s="4"/>
      <c r="K29" s="7"/>
      <c r="L29" s="4"/>
      <c r="M29" s="7"/>
      <c r="N29" s="4"/>
      <c r="O29" s="7"/>
      <c r="P29" s="4"/>
      <c r="Q29" s="7"/>
      <c r="R29" s="4"/>
      <c r="S29" s="7"/>
      <c r="T29" s="4"/>
      <c r="U29" s="7"/>
      <c r="V29" s="4"/>
      <c r="W29" s="7"/>
      <c r="X29" s="4"/>
      <c r="Y29" s="7"/>
      <c r="Z29" s="4"/>
      <c r="AA29" s="7"/>
      <c r="AB29" s="4"/>
      <c r="AC29" s="7"/>
      <c r="AD29" s="4"/>
      <c r="AE29" s="7"/>
      <c r="AF29" s="4"/>
      <c r="AG29" s="7"/>
      <c r="AH29" s="4"/>
      <c r="AI29" s="7"/>
      <c r="AJ29" s="4"/>
      <c r="AK29" s="7"/>
      <c r="AL29" s="4"/>
      <c r="AM29" s="7"/>
      <c r="AN29" s="4"/>
      <c r="AO29" s="7"/>
      <c r="AP29" s="4"/>
      <c r="AQ29" s="7"/>
      <c r="AR29" s="4"/>
      <c r="AS29" s="7"/>
      <c r="AT29" s="4"/>
      <c r="AU29" s="7"/>
      <c r="AV29" s="4"/>
      <c r="AW29" s="7"/>
      <c r="AX29" s="4"/>
      <c r="AY29" s="7"/>
      <c r="AZ29" s="4"/>
      <c r="BA29" s="7"/>
      <c r="BB29" s="4"/>
    </row>
    <row r="30" spans="1:54">
      <c r="A30" s="2"/>
      <c r="B30" s="2"/>
      <c r="C30" s="2"/>
      <c r="D30" s="2"/>
      <c r="E30" s="7"/>
      <c r="F30" s="4"/>
      <c r="G30" s="7"/>
      <c r="H30" s="4"/>
      <c r="I30" s="7"/>
      <c r="J30" s="4"/>
      <c r="K30" s="7"/>
      <c r="L30" s="4"/>
      <c r="M30" s="7"/>
      <c r="N30" s="4"/>
      <c r="O30" s="7"/>
      <c r="P30" s="4"/>
      <c r="Q30" s="7"/>
      <c r="R30" s="4"/>
      <c r="S30" s="7"/>
      <c r="T30" s="4"/>
      <c r="U30" s="7"/>
      <c r="V30" s="4"/>
      <c r="W30" s="7"/>
      <c r="X30" s="4"/>
      <c r="Y30" s="7"/>
      <c r="Z30" s="4"/>
      <c r="AA30" s="7"/>
      <c r="AB30" s="4"/>
      <c r="AC30" s="7"/>
      <c r="AD30" s="4"/>
      <c r="AE30" s="7"/>
      <c r="AF30" s="4"/>
      <c r="AG30" s="7"/>
      <c r="AH30" s="4"/>
      <c r="AI30" s="7"/>
      <c r="AJ30" s="4"/>
      <c r="AK30" s="7"/>
      <c r="AL30" s="4"/>
      <c r="AM30" s="7"/>
      <c r="AN30" s="4"/>
      <c r="AO30" s="7"/>
      <c r="AP30" s="4"/>
      <c r="AQ30" s="7"/>
      <c r="AR30" s="4"/>
      <c r="AS30" s="7"/>
      <c r="AT30" s="4"/>
      <c r="AU30" s="7"/>
      <c r="AV30" s="4"/>
      <c r="AW30" s="7"/>
      <c r="AX30" s="4"/>
      <c r="AY30" s="7"/>
      <c r="AZ30" s="4"/>
      <c r="BA30" s="7"/>
      <c r="BB30" s="4"/>
    </row>
    <row r="31" spans="1:54">
      <c r="A31" s="2"/>
      <c r="B31" s="2"/>
      <c r="C31" s="2"/>
      <c r="D31" s="2"/>
      <c r="E31" s="7"/>
      <c r="F31" s="4"/>
      <c r="G31" s="7"/>
      <c r="H31" s="4"/>
      <c r="I31" s="7"/>
      <c r="J31" s="4"/>
      <c r="K31" s="7"/>
      <c r="L31" s="4"/>
      <c r="M31" s="7"/>
      <c r="N31" s="4"/>
      <c r="O31" s="7"/>
      <c r="P31" s="4"/>
      <c r="Q31" s="7"/>
      <c r="R31" s="4"/>
      <c r="S31" s="7"/>
      <c r="T31" s="4"/>
      <c r="U31" s="7"/>
      <c r="V31" s="4"/>
      <c r="W31" s="7"/>
      <c r="X31" s="4"/>
      <c r="Y31" s="7"/>
      <c r="Z31" s="4"/>
      <c r="AA31" s="7"/>
      <c r="AB31" s="4"/>
      <c r="AC31" s="7"/>
      <c r="AD31" s="4"/>
      <c r="AE31" s="7"/>
      <c r="AF31" s="4"/>
      <c r="AG31" s="7"/>
      <c r="AH31" s="4"/>
      <c r="AI31" s="7"/>
      <c r="AJ31" s="4"/>
      <c r="AK31" s="7"/>
      <c r="AL31" s="4"/>
      <c r="AM31" s="7"/>
      <c r="AN31" s="4"/>
      <c r="AO31" s="7"/>
      <c r="AP31" s="4"/>
      <c r="AQ31" s="7"/>
      <c r="AR31" s="4"/>
      <c r="AS31" s="7"/>
      <c r="AT31" s="4"/>
      <c r="AU31" s="7"/>
      <c r="AV31" s="4"/>
      <c r="AW31" s="7"/>
      <c r="AX31" s="4"/>
      <c r="AY31" s="7"/>
      <c r="AZ31" s="4"/>
      <c r="BA31" s="7"/>
      <c r="BB31" s="4"/>
    </row>
    <row r="32" spans="1:54">
      <c r="A32" s="2"/>
      <c r="B32" s="2"/>
      <c r="C32" s="2"/>
      <c r="D32" s="2"/>
      <c r="E32" s="7"/>
      <c r="F32" s="4"/>
      <c r="G32" s="7"/>
      <c r="H32" s="4"/>
      <c r="I32" s="7"/>
      <c r="J32" s="4"/>
      <c r="K32" s="7"/>
      <c r="L32" s="4"/>
      <c r="M32" s="7"/>
      <c r="N32" s="4"/>
      <c r="O32" s="7"/>
      <c r="P32" s="4"/>
      <c r="Q32" s="7"/>
      <c r="R32" s="4"/>
      <c r="S32" s="7"/>
      <c r="T32" s="4"/>
      <c r="U32" s="7"/>
      <c r="V32" s="4"/>
      <c r="W32" s="7"/>
      <c r="X32" s="4"/>
      <c r="Y32" s="7"/>
      <c r="Z32" s="4"/>
      <c r="AA32" s="7"/>
      <c r="AB32" s="4"/>
      <c r="AC32" s="7"/>
      <c r="AD32" s="4"/>
      <c r="AE32" s="7"/>
      <c r="AF32" s="4"/>
      <c r="AG32" s="7"/>
      <c r="AH32" s="4"/>
      <c r="AI32" s="7"/>
      <c r="AJ32" s="4"/>
      <c r="AK32" s="7"/>
      <c r="AL32" s="4"/>
      <c r="AM32" s="7"/>
      <c r="AN32" s="4"/>
      <c r="AO32" s="7"/>
      <c r="AP32" s="4"/>
      <c r="AQ32" s="7"/>
      <c r="AR32" s="4"/>
      <c r="AS32" s="7"/>
      <c r="AT32" s="4"/>
      <c r="AU32" s="7"/>
      <c r="AV32" s="4"/>
      <c r="AW32" s="7"/>
      <c r="AX32" s="4"/>
      <c r="AY32" s="7"/>
      <c r="AZ32" s="4"/>
      <c r="BA32" s="7"/>
      <c r="BB32" s="4"/>
    </row>
    <row r="33" spans="1:54">
      <c r="A33" s="2"/>
      <c r="B33" s="2"/>
      <c r="C33" s="2"/>
      <c r="D33" s="2"/>
      <c r="E33" s="7"/>
      <c r="F33" s="4"/>
      <c r="G33" s="7"/>
      <c r="H33" s="4"/>
      <c r="I33" s="7"/>
      <c r="J33" s="4"/>
      <c r="K33" s="7"/>
      <c r="L33" s="4"/>
      <c r="M33" s="7"/>
      <c r="N33" s="4"/>
      <c r="O33" s="7"/>
      <c r="P33" s="4"/>
      <c r="Q33" s="7"/>
      <c r="R33" s="4"/>
      <c r="S33" s="7"/>
      <c r="T33" s="4"/>
      <c r="U33" s="7"/>
      <c r="V33" s="4"/>
      <c r="W33" s="7"/>
      <c r="X33" s="4"/>
      <c r="Y33" s="7"/>
      <c r="Z33" s="4"/>
      <c r="AA33" s="7"/>
      <c r="AB33" s="4"/>
      <c r="AC33" s="7"/>
      <c r="AD33" s="4"/>
      <c r="AE33" s="7"/>
      <c r="AF33" s="4"/>
      <c r="AG33" s="7"/>
      <c r="AH33" s="4"/>
      <c r="AI33" s="7"/>
      <c r="AJ33" s="4"/>
      <c r="AK33" s="7"/>
      <c r="AL33" s="4"/>
      <c r="AM33" s="7"/>
      <c r="AN33" s="4"/>
      <c r="AO33" s="7"/>
      <c r="AP33" s="4"/>
      <c r="AQ33" s="7"/>
      <c r="AR33" s="4"/>
      <c r="AS33" s="7"/>
      <c r="AT33" s="4"/>
      <c r="AU33" s="7"/>
      <c r="AV33" s="4"/>
      <c r="AW33" s="7"/>
      <c r="AX33" s="4"/>
      <c r="AY33" s="7"/>
      <c r="AZ33" s="4"/>
      <c r="BA33" s="7"/>
      <c r="BB33" s="4"/>
    </row>
    <row r="34" spans="1:54">
      <c r="A34" s="2"/>
      <c r="B34" s="2"/>
      <c r="C34" s="2"/>
      <c r="D34" s="2"/>
      <c r="E34" s="7"/>
      <c r="F34" s="4"/>
      <c r="G34" s="7"/>
      <c r="H34" s="4"/>
      <c r="I34" s="7"/>
      <c r="J34" s="4"/>
      <c r="K34" s="7"/>
      <c r="L34" s="4"/>
      <c r="M34" s="7"/>
      <c r="N34" s="4"/>
      <c r="O34" s="7"/>
      <c r="P34" s="4"/>
      <c r="Q34" s="7"/>
      <c r="R34" s="4"/>
      <c r="S34" s="7"/>
      <c r="T34" s="4"/>
      <c r="U34" s="7"/>
      <c r="V34" s="4"/>
      <c r="W34" s="7"/>
      <c r="X34" s="4"/>
      <c r="Y34" s="7"/>
      <c r="Z34" s="4"/>
      <c r="AA34" s="7"/>
      <c r="AB34" s="4"/>
      <c r="AC34" s="7"/>
      <c r="AD34" s="4"/>
      <c r="AE34" s="7"/>
      <c r="AF34" s="4"/>
      <c r="AG34" s="7"/>
      <c r="AH34" s="4"/>
      <c r="AI34" s="7"/>
      <c r="AJ34" s="4"/>
      <c r="AK34" s="7"/>
      <c r="AL34" s="4"/>
      <c r="AM34" s="7"/>
      <c r="AN34" s="4"/>
      <c r="AO34" s="7"/>
      <c r="AP34" s="4"/>
      <c r="AQ34" s="7"/>
      <c r="AR34" s="4"/>
      <c r="AS34" s="7"/>
      <c r="AT34" s="4"/>
      <c r="AU34" s="7"/>
      <c r="AV34" s="4"/>
      <c r="AW34" s="7"/>
      <c r="AX34" s="4"/>
      <c r="AY34" s="7"/>
      <c r="AZ34" s="4"/>
      <c r="BA34" s="7"/>
      <c r="BB34" s="4"/>
    </row>
    <row r="35" spans="1:54">
      <c r="A35" s="2"/>
      <c r="B35" s="2"/>
      <c r="C35" s="2"/>
      <c r="D35" s="2"/>
      <c r="E35" s="7"/>
      <c r="F35" s="4"/>
      <c r="G35" s="7"/>
      <c r="H35" s="4"/>
      <c r="I35" s="7"/>
      <c r="J35" s="4"/>
      <c r="K35" s="7"/>
      <c r="L35" s="4"/>
      <c r="M35" s="7"/>
      <c r="N35" s="4"/>
      <c r="O35" s="7"/>
      <c r="P35" s="4"/>
      <c r="Q35" s="7"/>
      <c r="R35" s="4"/>
      <c r="S35" s="7"/>
      <c r="T35" s="4"/>
      <c r="U35" s="7"/>
      <c r="V35" s="4"/>
      <c r="W35" s="7"/>
      <c r="X35" s="4"/>
      <c r="Y35" s="7"/>
      <c r="Z35" s="4"/>
      <c r="AA35" s="7"/>
      <c r="AB35" s="4"/>
      <c r="AC35" s="7"/>
      <c r="AD35" s="4"/>
      <c r="AE35" s="7"/>
      <c r="AF35" s="4"/>
      <c r="AG35" s="7"/>
      <c r="AH35" s="4"/>
      <c r="AI35" s="7"/>
      <c r="AJ35" s="4"/>
      <c r="AK35" s="7"/>
      <c r="AL35" s="4"/>
      <c r="AM35" s="7"/>
      <c r="AN35" s="4"/>
      <c r="AO35" s="7"/>
      <c r="AP35" s="4"/>
      <c r="AQ35" s="7"/>
      <c r="AR35" s="4"/>
      <c r="AS35" s="7"/>
      <c r="AT35" s="4"/>
      <c r="AU35" s="7"/>
      <c r="AV35" s="4"/>
      <c r="AW35" s="7"/>
      <c r="AX35" s="4"/>
      <c r="AY35" s="7"/>
      <c r="AZ35" s="4"/>
      <c r="BA35" s="7"/>
      <c r="BB35" s="4"/>
    </row>
    <row r="36" spans="1:54">
      <c r="A36" s="2"/>
      <c r="B36" s="2"/>
      <c r="C36" s="2"/>
      <c r="D36" s="2"/>
      <c r="E36" s="7"/>
      <c r="F36" s="4"/>
      <c r="G36" s="7"/>
      <c r="H36" s="4"/>
      <c r="I36" s="7"/>
      <c r="J36" s="4"/>
      <c r="K36" s="7"/>
      <c r="L36" s="4"/>
      <c r="M36" s="7"/>
      <c r="N36" s="4"/>
      <c r="O36" s="7"/>
      <c r="P36" s="4"/>
      <c r="Q36" s="7"/>
      <c r="R36" s="4"/>
      <c r="S36" s="7"/>
      <c r="T36" s="4"/>
      <c r="U36" s="7"/>
      <c r="V36" s="4"/>
      <c r="W36" s="7"/>
      <c r="X36" s="4"/>
      <c r="Y36" s="7"/>
      <c r="Z36" s="4"/>
      <c r="AA36" s="7"/>
      <c r="AB36" s="4"/>
      <c r="AC36" s="7"/>
      <c r="AD36" s="4"/>
      <c r="AE36" s="7"/>
      <c r="AF36" s="4"/>
      <c r="AG36" s="7"/>
      <c r="AH36" s="4"/>
      <c r="AI36" s="7"/>
      <c r="AJ36" s="4"/>
      <c r="AK36" s="7"/>
      <c r="AL36" s="4"/>
      <c r="AM36" s="7"/>
      <c r="AN36" s="4"/>
      <c r="AO36" s="7"/>
      <c r="AP36" s="4"/>
      <c r="AQ36" s="7"/>
      <c r="AR36" s="4"/>
      <c r="AS36" s="7"/>
      <c r="AT36" s="4"/>
      <c r="AU36" s="7"/>
      <c r="AV36" s="4"/>
      <c r="AW36" s="7"/>
      <c r="AX36" s="4"/>
      <c r="AY36" s="7"/>
      <c r="AZ36" s="4"/>
      <c r="BA36" s="7"/>
      <c r="BB36" s="4"/>
    </row>
    <row r="37" spans="1:54">
      <c r="A37" s="2"/>
      <c r="B37" s="2"/>
      <c r="C37" s="2"/>
      <c r="D37" s="2"/>
      <c r="E37" s="7"/>
      <c r="F37" s="4"/>
      <c r="G37" s="7"/>
      <c r="H37" s="4"/>
      <c r="I37" s="7"/>
      <c r="J37" s="4"/>
      <c r="K37" s="7"/>
      <c r="L37" s="4"/>
      <c r="M37" s="7"/>
      <c r="N37" s="4"/>
      <c r="O37" s="7"/>
      <c r="P37" s="4"/>
      <c r="Q37" s="7"/>
      <c r="R37" s="4"/>
      <c r="S37" s="7"/>
      <c r="T37" s="4"/>
      <c r="U37" s="7"/>
      <c r="V37" s="4"/>
      <c r="W37" s="7"/>
      <c r="X37" s="4"/>
      <c r="Y37" s="7"/>
      <c r="Z37" s="4"/>
      <c r="AA37" s="7"/>
      <c r="AB37" s="4"/>
      <c r="AC37" s="7"/>
      <c r="AD37" s="4"/>
      <c r="AE37" s="7"/>
      <c r="AF37" s="4"/>
      <c r="AG37" s="7"/>
      <c r="AH37" s="4"/>
      <c r="AI37" s="7"/>
      <c r="AJ37" s="4"/>
      <c r="AK37" s="7"/>
      <c r="AL37" s="4"/>
      <c r="AM37" s="7"/>
      <c r="AN37" s="4"/>
      <c r="AO37" s="7"/>
      <c r="AP37" s="4"/>
      <c r="AQ37" s="7"/>
      <c r="AR37" s="4"/>
      <c r="AS37" s="7"/>
      <c r="AT37" s="4"/>
      <c r="AU37" s="7"/>
      <c r="AV37" s="4"/>
      <c r="AW37" s="7"/>
      <c r="AX37" s="4"/>
      <c r="AY37" s="7"/>
      <c r="AZ37" s="4"/>
      <c r="BA37" s="7"/>
      <c r="BB37" s="4"/>
    </row>
    <row r="38" spans="1:54">
      <c r="A38" s="2"/>
      <c r="B38" s="2"/>
      <c r="C38" s="2"/>
      <c r="D38" s="2"/>
      <c r="E38" s="7"/>
      <c r="F38" s="4"/>
      <c r="G38" s="7"/>
      <c r="H38" s="4"/>
      <c r="I38" s="7"/>
      <c r="J38" s="4"/>
      <c r="K38" s="7"/>
      <c r="L38" s="4"/>
      <c r="M38" s="7"/>
      <c r="N38" s="4"/>
      <c r="O38" s="7"/>
      <c r="P38" s="4"/>
      <c r="Q38" s="7"/>
      <c r="R38" s="4"/>
      <c r="S38" s="7"/>
      <c r="T38" s="4"/>
      <c r="U38" s="7"/>
      <c r="V38" s="4"/>
      <c r="W38" s="7"/>
      <c r="X38" s="4"/>
      <c r="Y38" s="7"/>
      <c r="Z38" s="4"/>
      <c r="AA38" s="7"/>
      <c r="AB38" s="4"/>
      <c r="AC38" s="7"/>
      <c r="AD38" s="4"/>
      <c r="AE38" s="7"/>
      <c r="AF38" s="4"/>
      <c r="AG38" s="7"/>
      <c r="AH38" s="4"/>
      <c r="AI38" s="7"/>
      <c r="AJ38" s="4"/>
      <c r="AK38" s="7"/>
      <c r="AL38" s="4"/>
      <c r="AM38" s="7"/>
      <c r="AN38" s="4"/>
      <c r="AO38" s="7"/>
      <c r="AP38" s="4"/>
      <c r="AQ38" s="7"/>
      <c r="AR38" s="4"/>
      <c r="AS38" s="7"/>
      <c r="AT38" s="4"/>
      <c r="AU38" s="7"/>
      <c r="AV38" s="4"/>
      <c r="AW38" s="7"/>
      <c r="AX38" s="4"/>
      <c r="AY38" s="7"/>
      <c r="AZ38" s="4"/>
      <c r="BA38" s="7"/>
      <c r="BB38" s="4"/>
    </row>
    <row r="39" spans="1:54">
      <c r="A39" s="2"/>
      <c r="B39" s="2"/>
      <c r="C39" s="2"/>
      <c r="D39" s="2"/>
      <c r="E39" s="7"/>
      <c r="F39" s="4"/>
      <c r="G39" s="7"/>
      <c r="H39" s="4"/>
      <c r="I39" s="7"/>
      <c r="J39" s="4"/>
      <c r="K39" s="7"/>
      <c r="L39" s="4"/>
      <c r="M39" s="7"/>
      <c r="N39" s="4"/>
      <c r="O39" s="7"/>
      <c r="P39" s="4"/>
      <c r="Q39" s="7"/>
      <c r="R39" s="4"/>
      <c r="S39" s="7"/>
      <c r="T39" s="4"/>
      <c r="U39" s="7"/>
      <c r="V39" s="4"/>
      <c r="W39" s="7"/>
      <c r="X39" s="4"/>
      <c r="Y39" s="7"/>
      <c r="Z39" s="4"/>
      <c r="AA39" s="7"/>
      <c r="AB39" s="4"/>
      <c r="AC39" s="7"/>
      <c r="AD39" s="4"/>
      <c r="AE39" s="7"/>
      <c r="AF39" s="4"/>
      <c r="AG39" s="7"/>
      <c r="AH39" s="4"/>
      <c r="AI39" s="7"/>
      <c r="AJ39" s="4"/>
      <c r="AK39" s="7"/>
      <c r="AL39" s="4"/>
      <c r="AM39" s="7"/>
      <c r="AN39" s="4"/>
      <c r="AO39" s="7"/>
      <c r="AP39" s="4"/>
      <c r="AQ39" s="7"/>
      <c r="AR39" s="4"/>
      <c r="AS39" s="7"/>
      <c r="AT39" s="4"/>
      <c r="AU39" s="7"/>
      <c r="AV39" s="4"/>
      <c r="AW39" s="7"/>
      <c r="AX39" s="4"/>
      <c r="AY39" s="7"/>
      <c r="AZ39" s="4"/>
      <c r="BA39" s="7"/>
      <c r="BB39" s="4"/>
    </row>
    <row r="40" spans="1:54">
      <c r="A40" s="2"/>
      <c r="B40" s="2"/>
      <c r="C40" s="2"/>
      <c r="D40" s="2"/>
      <c r="E40" s="7"/>
      <c r="F40" s="4"/>
      <c r="G40" s="7"/>
      <c r="H40" s="4"/>
      <c r="I40" s="7"/>
      <c r="J40" s="4"/>
      <c r="K40" s="7"/>
      <c r="L40" s="4"/>
      <c r="M40" s="7"/>
      <c r="N40" s="4"/>
      <c r="O40" s="7"/>
      <c r="P40" s="4"/>
      <c r="Q40" s="7"/>
      <c r="R40" s="4"/>
      <c r="S40" s="7"/>
      <c r="T40" s="4"/>
      <c r="U40" s="7"/>
      <c r="V40" s="4"/>
      <c r="W40" s="7"/>
      <c r="X40" s="4"/>
      <c r="Y40" s="7"/>
      <c r="Z40" s="4"/>
      <c r="AA40" s="7"/>
      <c r="AB40" s="4"/>
      <c r="AC40" s="7"/>
      <c r="AD40" s="4"/>
      <c r="AE40" s="7"/>
      <c r="AF40" s="4"/>
      <c r="AG40" s="7"/>
      <c r="AH40" s="4"/>
      <c r="AI40" s="7"/>
      <c r="AJ40" s="4"/>
      <c r="AK40" s="7"/>
      <c r="AL40" s="4"/>
      <c r="AM40" s="7"/>
      <c r="AN40" s="4"/>
      <c r="AO40" s="7"/>
      <c r="AP40" s="4"/>
      <c r="AQ40" s="7"/>
      <c r="AR40" s="4"/>
      <c r="AS40" s="7"/>
      <c r="AT40" s="4"/>
      <c r="AU40" s="7"/>
      <c r="AV40" s="4"/>
      <c r="AW40" s="7"/>
      <c r="AX40" s="4"/>
      <c r="AY40" s="7"/>
      <c r="AZ40" s="4"/>
      <c r="BA40" s="7"/>
      <c r="BB40" s="4"/>
    </row>
    <row r="41" spans="1:54">
      <c r="A41" s="2"/>
      <c r="B41" s="2"/>
      <c r="C41" s="2"/>
      <c r="D41" s="2"/>
      <c r="E41" s="7"/>
      <c r="F41" s="4"/>
      <c r="G41" s="7"/>
      <c r="H41" s="4"/>
      <c r="I41" s="7"/>
      <c r="J41" s="4"/>
      <c r="K41" s="7"/>
      <c r="L41" s="4"/>
      <c r="M41" s="7"/>
      <c r="N41" s="4"/>
      <c r="O41" s="7"/>
      <c r="P41" s="4"/>
      <c r="Q41" s="7"/>
      <c r="R41" s="4"/>
      <c r="S41" s="7"/>
      <c r="T41" s="4"/>
      <c r="U41" s="7"/>
      <c r="V41" s="4"/>
      <c r="W41" s="7"/>
      <c r="X41" s="4"/>
      <c r="Y41" s="7"/>
      <c r="Z41" s="4"/>
      <c r="AA41" s="7"/>
      <c r="AB41" s="4"/>
      <c r="AC41" s="7"/>
      <c r="AD41" s="4"/>
      <c r="AE41" s="7"/>
      <c r="AF41" s="4"/>
      <c r="AG41" s="7"/>
      <c r="AH41" s="4"/>
      <c r="AI41" s="7"/>
      <c r="AJ41" s="4"/>
      <c r="AK41" s="7"/>
      <c r="AL41" s="4"/>
      <c r="AM41" s="7"/>
      <c r="AN41" s="4"/>
      <c r="AO41" s="7"/>
      <c r="AP41" s="4"/>
      <c r="AQ41" s="7"/>
      <c r="AR41" s="4"/>
      <c r="AS41" s="7"/>
      <c r="AT41" s="4"/>
      <c r="AU41" s="7"/>
      <c r="AV41" s="4"/>
      <c r="AW41" s="7"/>
      <c r="AX41" s="4"/>
      <c r="AY41" s="7"/>
      <c r="AZ41" s="4"/>
      <c r="BA41" s="7"/>
      <c r="BB41" s="4"/>
    </row>
    <row r="42" spans="1:54">
      <c r="A42" s="2"/>
      <c r="B42" s="2"/>
      <c r="C42" s="2"/>
      <c r="D42" s="2"/>
      <c r="E42" s="7"/>
      <c r="F42" s="4"/>
      <c r="G42" s="7"/>
      <c r="H42" s="4"/>
      <c r="I42" s="7"/>
      <c r="J42" s="4"/>
      <c r="K42" s="7"/>
      <c r="L42" s="4"/>
      <c r="M42" s="7"/>
      <c r="N42" s="4"/>
      <c r="O42" s="7"/>
      <c r="P42" s="4"/>
      <c r="Q42" s="7"/>
      <c r="R42" s="4"/>
      <c r="S42" s="7"/>
      <c r="T42" s="4"/>
      <c r="U42" s="7"/>
      <c r="V42" s="4"/>
      <c r="W42" s="7"/>
      <c r="X42" s="4"/>
      <c r="Y42" s="7"/>
      <c r="Z42" s="4"/>
      <c r="AA42" s="7"/>
      <c r="AB42" s="4"/>
      <c r="AC42" s="7"/>
      <c r="AD42" s="4"/>
      <c r="AE42" s="7"/>
      <c r="AF42" s="4"/>
      <c r="AG42" s="7"/>
      <c r="AH42" s="4"/>
      <c r="AI42" s="7"/>
      <c r="AJ42" s="4"/>
      <c r="AK42" s="7"/>
      <c r="AL42" s="4"/>
      <c r="AM42" s="7"/>
      <c r="AN42" s="4"/>
      <c r="AO42" s="7"/>
      <c r="AP42" s="4"/>
      <c r="AQ42" s="7"/>
      <c r="AR42" s="4"/>
      <c r="AS42" s="7"/>
      <c r="AT42" s="4"/>
      <c r="AU42" s="7"/>
      <c r="AV42" s="4"/>
      <c r="AW42" s="7"/>
      <c r="AX42" s="4"/>
      <c r="AY42" s="7"/>
      <c r="AZ42" s="4"/>
      <c r="BA42" s="7"/>
      <c r="BB42" s="4"/>
    </row>
    <row r="43" spans="1:54">
      <c r="A43" s="2"/>
      <c r="B43" s="2"/>
      <c r="C43" s="2"/>
      <c r="D43" s="2"/>
      <c r="E43" s="7"/>
      <c r="F43" s="4"/>
      <c r="G43" s="7"/>
      <c r="H43" s="4"/>
      <c r="I43" s="7"/>
      <c r="J43" s="4"/>
      <c r="K43" s="7"/>
      <c r="L43" s="4"/>
      <c r="M43" s="7"/>
      <c r="N43" s="4"/>
      <c r="O43" s="7"/>
      <c r="P43" s="4"/>
      <c r="Q43" s="7"/>
      <c r="R43" s="4"/>
      <c r="S43" s="7"/>
      <c r="T43" s="4"/>
      <c r="U43" s="7"/>
      <c r="V43" s="4"/>
      <c r="W43" s="7"/>
      <c r="X43" s="4"/>
      <c r="Y43" s="7"/>
      <c r="Z43" s="4"/>
      <c r="AA43" s="7"/>
      <c r="AB43" s="4"/>
      <c r="AC43" s="7"/>
      <c r="AD43" s="4"/>
      <c r="AE43" s="7"/>
      <c r="AF43" s="4"/>
      <c r="AG43" s="7"/>
      <c r="AH43" s="4"/>
      <c r="AI43" s="7"/>
      <c r="AJ43" s="4"/>
      <c r="AK43" s="7"/>
      <c r="AL43" s="4"/>
      <c r="AM43" s="7"/>
      <c r="AN43" s="4"/>
      <c r="AO43" s="7"/>
      <c r="AP43" s="4"/>
      <c r="AQ43" s="7"/>
      <c r="AR43" s="4"/>
      <c r="AS43" s="7"/>
      <c r="AT43" s="4"/>
      <c r="AU43" s="7"/>
      <c r="AV43" s="4"/>
      <c r="AW43" s="7"/>
      <c r="AX43" s="4"/>
      <c r="AY43" s="7"/>
      <c r="AZ43" s="4"/>
      <c r="BA43" s="7"/>
      <c r="BB43" s="4"/>
    </row>
    <row r="44" spans="1:54">
      <c r="A44" s="2"/>
      <c r="B44" s="2"/>
      <c r="C44" s="2"/>
      <c r="D44" s="2"/>
      <c r="E44" s="7"/>
      <c r="F44" s="4"/>
      <c r="G44" s="7"/>
      <c r="H44" s="4"/>
      <c r="I44" s="7"/>
      <c r="J44" s="4"/>
      <c r="K44" s="7"/>
      <c r="L44" s="4"/>
      <c r="M44" s="7"/>
      <c r="N44" s="4"/>
      <c r="O44" s="7"/>
      <c r="P44" s="4"/>
      <c r="Q44" s="7"/>
      <c r="R44" s="4"/>
      <c r="S44" s="7"/>
      <c r="T44" s="4"/>
      <c r="U44" s="7"/>
      <c r="V44" s="4"/>
      <c r="W44" s="7"/>
      <c r="X44" s="4"/>
      <c r="Y44" s="7"/>
      <c r="Z44" s="4"/>
      <c r="AA44" s="7"/>
      <c r="AB44" s="4"/>
      <c r="AC44" s="7"/>
      <c r="AD44" s="4"/>
      <c r="AE44" s="7"/>
      <c r="AF44" s="4"/>
      <c r="AG44" s="7"/>
      <c r="AH44" s="4"/>
      <c r="AI44" s="7"/>
      <c r="AJ44" s="4"/>
      <c r="AK44" s="7"/>
      <c r="AL44" s="4"/>
      <c r="AM44" s="7"/>
      <c r="AN44" s="4"/>
      <c r="AO44" s="7"/>
      <c r="AP44" s="4"/>
      <c r="AQ44" s="7"/>
      <c r="AR44" s="4"/>
      <c r="AS44" s="7"/>
      <c r="AT44" s="4"/>
      <c r="AU44" s="7"/>
      <c r="AV44" s="4"/>
      <c r="AW44" s="7"/>
      <c r="AX44" s="4"/>
      <c r="AY44" s="7"/>
      <c r="AZ44" s="4"/>
      <c r="BA44" s="7"/>
      <c r="BB44" s="4"/>
    </row>
    <row r="45" spans="1:54">
      <c r="A45" s="2"/>
      <c r="B45" s="2"/>
      <c r="C45" s="2"/>
      <c r="D45" s="2"/>
      <c r="E45" s="7"/>
      <c r="F45" s="4"/>
      <c r="G45" s="7"/>
      <c r="H45" s="4"/>
      <c r="I45" s="7"/>
      <c r="J45" s="4"/>
      <c r="K45" s="7"/>
      <c r="L45" s="4"/>
      <c r="M45" s="7"/>
      <c r="N45" s="4"/>
      <c r="O45" s="7"/>
      <c r="P45" s="4"/>
      <c r="Q45" s="7"/>
      <c r="R45" s="4"/>
      <c r="S45" s="7"/>
      <c r="T45" s="4"/>
      <c r="U45" s="7"/>
      <c r="V45" s="4"/>
      <c r="W45" s="7"/>
      <c r="X45" s="4"/>
      <c r="Y45" s="7"/>
      <c r="Z45" s="4"/>
      <c r="AA45" s="7"/>
      <c r="AB45" s="4"/>
      <c r="AC45" s="7"/>
      <c r="AD45" s="4"/>
      <c r="AE45" s="7"/>
      <c r="AF45" s="4"/>
      <c r="AG45" s="7"/>
      <c r="AH45" s="4"/>
      <c r="AI45" s="7"/>
      <c r="AJ45" s="4"/>
      <c r="AK45" s="7"/>
      <c r="AL45" s="4"/>
      <c r="AM45" s="7"/>
      <c r="AN45" s="4"/>
      <c r="AO45" s="7"/>
      <c r="AP45" s="4"/>
      <c r="AQ45" s="7"/>
      <c r="AR45" s="4"/>
      <c r="AS45" s="7"/>
      <c r="AT45" s="4"/>
      <c r="AU45" s="7"/>
      <c r="AV45" s="4"/>
      <c r="AW45" s="7"/>
      <c r="AX45" s="4"/>
      <c r="AY45" s="7"/>
      <c r="AZ45" s="4"/>
      <c r="BA45" s="7"/>
      <c r="BB45" s="4"/>
    </row>
    <row r="46" spans="1:54">
      <c r="A46" s="2"/>
      <c r="B46" s="2"/>
      <c r="C46" s="2"/>
      <c r="D46" s="2"/>
      <c r="E46" s="7"/>
      <c r="F46" s="4"/>
      <c r="G46" s="7"/>
      <c r="H46" s="4"/>
      <c r="I46" s="7"/>
      <c r="J46" s="4"/>
      <c r="K46" s="7"/>
      <c r="L46" s="4"/>
      <c r="M46" s="7"/>
      <c r="N46" s="4"/>
      <c r="O46" s="7"/>
      <c r="P46" s="4"/>
      <c r="Q46" s="7"/>
      <c r="R46" s="4"/>
      <c r="S46" s="7"/>
      <c r="T46" s="4"/>
      <c r="U46" s="7"/>
      <c r="V46" s="4"/>
      <c r="W46" s="7"/>
      <c r="X46" s="4"/>
      <c r="Y46" s="7"/>
      <c r="Z46" s="4"/>
      <c r="AA46" s="7"/>
      <c r="AB46" s="4"/>
      <c r="AC46" s="7"/>
      <c r="AD46" s="4"/>
      <c r="AE46" s="7"/>
      <c r="AF46" s="4"/>
      <c r="AG46" s="7"/>
      <c r="AH46" s="4"/>
      <c r="AI46" s="7"/>
      <c r="AJ46" s="4"/>
      <c r="AK46" s="7"/>
      <c r="AL46" s="4"/>
      <c r="AM46" s="7"/>
      <c r="AN46" s="4"/>
      <c r="AO46" s="7"/>
      <c r="AP46" s="4"/>
      <c r="AQ46" s="7"/>
      <c r="AR46" s="4"/>
      <c r="AS46" s="7"/>
      <c r="AT46" s="4"/>
      <c r="AU46" s="7"/>
      <c r="AV46" s="4"/>
      <c r="AW46" s="7"/>
      <c r="AX46" s="4"/>
      <c r="AY46" s="7"/>
      <c r="AZ46" s="4"/>
      <c r="BA46" s="7"/>
      <c r="BB46" s="4"/>
    </row>
    <row r="47" spans="1:54">
      <c r="A47" s="2"/>
      <c r="B47" s="2"/>
      <c r="C47" s="2"/>
      <c r="D47" s="2"/>
      <c r="E47" s="7"/>
      <c r="F47" s="4"/>
      <c r="G47" s="7"/>
      <c r="H47" s="4"/>
      <c r="I47" s="7"/>
      <c r="J47" s="4"/>
      <c r="K47" s="7"/>
      <c r="L47" s="4"/>
      <c r="M47" s="7"/>
      <c r="N47" s="4"/>
      <c r="O47" s="7"/>
      <c r="P47" s="4"/>
      <c r="Q47" s="7"/>
      <c r="R47" s="4"/>
      <c r="S47" s="7"/>
      <c r="T47" s="4"/>
      <c r="U47" s="7"/>
      <c r="V47" s="4"/>
      <c r="W47" s="7"/>
      <c r="X47" s="4"/>
      <c r="Y47" s="7"/>
      <c r="Z47" s="4"/>
      <c r="AA47" s="7"/>
      <c r="AB47" s="4"/>
      <c r="AC47" s="7"/>
      <c r="AD47" s="4"/>
      <c r="AE47" s="7"/>
      <c r="AF47" s="4"/>
      <c r="AG47" s="7"/>
      <c r="AH47" s="4"/>
      <c r="AI47" s="7"/>
      <c r="AJ47" s="4"/>
      <c r="AK47" s="7"/>
      <c r="AL47" s="4"/>
      <c r="AM47" s="7"/>
      <c r="AN47" s="4"/>
      <c r="AO47" s="7"/>
      <c r="AP47" s="4"/>
      <c r="AQ47" s="7"/>
      <c r="AR47" s="4"/>
      <c r="AS47" s="7"/>
      <c r="AT47" s="4"/>
      <c r="AU47" s="7"/>
      <c r="AV47" s="4"/>
      <c r="AW47" s="7"/>
      <c r="AX47" s="4"/>
      <c r="AY47" s="7"/>
      <c r="AZ47" s="4"/>
      <c r="BA47" s="7"/>
      <c r="BB47" s="4"/>
    </row>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AH30"/>
  <sheetViews>
    <sheetView zoomScaleNormal="100" workbookViewId="0">
      <pane xSplit="1" ySplit="2" topLeftCell="U12" activePane="bottomRight" state="frozen"/>
      <selection activeCell="B3" sqref="B3"/>
      <selection pane="topRight" activeCell="B3" sqref="B3"/>
      <selection pane="bottomLeft" activeCell="B3" sqref="B3"/>
      <selection pane="bottomRight" activeCell="AF22" sqref="AF22:AH30"/>
    </sheetView>
  </sheetViews>
  <sheetFormatPr defaultColWidth="9.08984375" defaultRowHeight="13.5" customHeight="1"/>
  <cols>
    <col min="1" max="1" width="9.08984375" style="3"/>
    <col min="2" max="3" width="10.36328125" style="3" customWidth="1"/>
    <col min="4" max="7" width="9.08984375" style="3"/>
    <col min="8" max="9" width="11.08984375" style="3" customWidth="1"/>
    <col min="10" max="22" width="9.08984375" style="3"/>
    <col min="23" max="32" width="9.08984375" style="208"/>
    <col min="33" max="16384" width="9.08984375" style="3"/>
  </cols>
  <sheetData>
    <row r="1" spans="1:34" ht="13.5" customHeight="1">
      <c r="A1" s="76" t="s">
        <v>64</v>
      </c>
      <c r="B1" s="78">
        <f>VALUE(RIGHT(B20,4))</f>
        <v>1992</v>
      </c>
      <c r="C1" s="78">
        <f t="shared" ref="C1:U1" si="0">VALUE(RIGHT(C20,4))</f>
        <v>1993</v>
      </c>
      <c r="D1" s="78">
        <f t="shared" si="0"/>
        <v>1994</v>
      </c>
      <c r="E1" s="78">
        <f t="shared" si="0"/>
        <v>1995</v>
      </c>
      <c r="F1" s="78">
        <f t="shared" si="0"/>
        <v>1996</v>
      </c>
      <c r="G1" s="78">
        <f t="shared" si="0"/>
        <v>1997</v>
      </c>
      <c r="H1" s="78">
        <f t="shared" si="0"/>
        <v>1998</v>
      </c>
      <c r="I1" s="78">
        <f t="shared" ref="I1" si="1">VALUE(RIGHT(I20,4))</f>
        <v>1999</v>
      </c>
      <c r="J1" s="78">
        <f t="shared" si="0"/>
        <v>2000</v>
      </c>
      <c r="K1" s="78">
        <f t="shared" si="0"/>
        <v>2001</v>
      </c>
      <c r="L1" s="78">
        <f t="shared" si="0"/>
        <v>2002</v>
      </c>
      <c r="M1" s="78">
        <f t="shared" si="0"/>
        <v>2003</v>
      </c>
      <c r="N1" s="78">
        <f t="shared" si="0"/>
        <v>2004</v>
      </c>
      <c r="O1" s="78">
        <f t="shared" si="0"/>
        <v>2005</v>
      </c>
      <c r="P1" s="78">
        <f t="shared" si="0"/>
        <v>2006</v>
      </c>
      <c r="Q1" s="78">
        <f t="shared" si="0"/>
        <v>2007</v>
      </c>
      <c r="R1" s="78">
        <f t="shared" si="0"/>
        <v>2008</v>
      </c>
      <c r="S1" s="78">
        <f t="shared" si="0"/>
        <v>2009</v>
      </c>
      <c r="T1" s="78">
        <f t="shared" si="0"/>
        <v>2010</v>
      </c>
      <c r="U1" s="78">
        <f t="shared" si="0"/>
        <v>2011</v>
      </c>
      <c r="V1" s="78">
        <f t="shared" ref="V1:AF1" si="2">VALUE(RIGHT(V20,4))</f>
        <v>2012</v>
      </c>
      <c r="W1" s="78">
        <f t="shared" si="2"/>
        <v>2013</v>
      </c>
      <c r="X1" s="78">
        <f t="shared" si="2"/>
        <v>2014</v>
      </c>
      <c r="Y1" s="78">
        <f t="shared" si="2"/>
        <v>2015</v>
      </c>
      <c r="Z1" s="78">
        <f t="shared" si="2"/>
        <v>2016</v>
      </c>
      <c r="AA1" s="78">
        <f t="shared" si="2"/>
        <v>2017</v>
      </c>
      <c r="AB1" s="78">
        <f t="shared" si="2"/>
        <v>2018</v>
      </c>
      <c r="AC1" s="78">
        <f t="shared" si="2"/>
        <v>2019</v>
      </c>
      <c r="AD1" s="78">
        <f t="shared" si="2"/>
        <v>2020</v>
      </c>
      <c r="AE1" s="78">
        <f t="shared" si="2"/>
        <v>2021</v>
      </c>
      <c r="AF1" s="78">
        <f t="shared" si="2"/>
        <v>2022</v>
      </c>
      <c r="AG1" s="78">
        <f t="shared" ref="AG1:AH1" si="3">VALUE(RIGHT(AG20,4))</f>
        <v>2023</v>
      </c>
      <c r="AH1" s="78">
        <f t="shared" si="3"/>
        <v>2024</v>
      </c>
    </row>
    <row r="2" spans="1:34" ht="13.5" customHeight="1">
      <c r="A2" s="76" t="s">
        <v>65</v>
      </c>
      <c r="B2" s="78">
        <f>B1-1</f>
        <v>1991</v>
      </c>
      <c r="C2" s="78">
        <f t="shared" ref="C2:U2" si="4">C1-1</f>
        <v>1992</v>
      </c>
      <c r="D2" s="78">
        <f t="shared" si="4"/>
        <v>1993</v>
      </c>
      <c r="E2" s="78">
        <f t="shared" si="4"/>
        <v>1994</v>
      </c>
      <c r="F2" s="78">
        <f t="shared" si="4"/>
        <v>1995</v>
      </c>
      <c r="G2" s="78">
        <f t="shared" si="4"/>
        <v>1996</v>
      </c>
      <c r="H2" s="78">
        <f t="shared" si="4"/>
        <v>1997</v>
      </c>
      <c r="I2" s="78">
        <f t="shared" ref="I2" si="5">I1-1</f>
        <v>1998</v>
      </c>
      <c r="J2" s="78">
        <f t="shared" si="4"/>
        <v>1999</v>
      </c>
      <c r="K2" s="78">
        <f t="shared" si="4"/>
        <v>2000</v>
      </c>
      <c r="L2" s="78">
        <f t="shared" si="4"/>
        <v>2001</v>
      </c>
      <c r="M2" s="78">
        <f t="shared" si="4"/>
        <v>2002</v>
      </c>
      <c r="N2" s="78">
        <f t="shared" si="4"/>
        <v>2003</v>
      </c>
      <c r="O2" s="78">
        <f t="shared" si="4"/>
        <v>2004</v>
      </c>
      <c r="P2" s="78">
        <f t="shared" si="4"/>
        <v>2005</v>
      </c>
      <c r="Q2" s="78">
        <f t="shared" si="4"/>
        <v>2006</v>
      </c>
      <c r="R2" s="78">
        <f t="shared" si="4"/>
        <v>2007</v>
      </c>
      <c r="S2" s="78">
        <f t="shared" si="4"/>
        <v>2008</v>
      </c>
      <c r="T2" s="78">
        <f t="shared" si="4"/>
        <v>2009</v>
      </c>
      <c r="U2" s="78">
        <f t="shared" si="4"/>
        <v>2010</v>
      </c>
      <c r="V2" s="78">
        <f t="shared" ref="V2:AF2" si="6">V1-1</f>
        <v>2011</v>
      </c>
      <c r="W2" s="78">
        <f t="shared" si="6"/>
        <v>2012</v>
      </c>
      <c r="X2" s="78">
        <f t="shared" si="6"/>
        <v>2013</v>
      </c>
      <c r="Y2" s="78">
        <f t="shared" si="6"/>
        <v>2014</v>
      </c>
      <c r="Z2" s="78">
        <f t="shared" si="6"/>
        <v>2015</v>
      </c>
      <c r="AA2" s="78">
        <f t="shared" si="6"/>
        <v>2016</v>
      </c>
      <c r="AB2" s="78">
        <f t="shared" si="6"/>
        <v>2017</v>
      </c>
      <c r="AC2" s="78">
        <f t="shared" si="6"/>
        <v>2018</v>
      </c>
      <c r="AD2" s="78">
        <f t="shared" si="6"/>
        <v>2019</v>
      </c>
      <c r="AE2" s="78">
        <f t="shared" si="6"/>
        <v>2020</v>
      </c>
      <c r="AF2" s="78">
        <f t="shared" si="6"/>
        <v>2021</v>
      </c>
      <c r="AG2" s="78">
        <f t="shared" ref="AG2:AH2" si="7">AG1-1</f>
        <v>2022</v>
      </c>
      <c r="AH2" s="78">
        <f t="shared" si="7"/>
        <v>2023</v>
      </c>
    </row>
    <row r="3" spans="1:34" ht="13.5" customHeight="1">
      <c r="A3" s="76" t="s">
        <v>66</v>
      </c>
      <c r="B3" s="134" t="s">
        <v>813</v>
      </c>
      <c r="C3" s="134" t="s">
        <v>813</v>
      </c>
      <c r="D3" s="134" t="s">
        <v>813</v>
      </c>
      <c r="E3" s="134" t="s">
        <v>813</v>
      </c>
      <c r="F3" s="134" t="s">
        <v>813</v>
      </c>
      <c r="G3" s="134" t="s">
        <v>813</v>
      </c>
      <c r="H3" s="134" t="s">
        <v>813</v>
      </c>
      <c r="I3" s="134" t="s">
        <v>813</v>
      </c>
      <c r="J3" s="134" t="s">
        <v>813</v>
      </c>
      <c r="K3" s="134" t="s">
        <v>813</v>
      </c>
      <c r="L3" s="134" t="s">
        <v>813</v>
      </c>
      <c r="M3" s="134" t="s">
        <v>813</v>
      </c>
      <c r="N3" s="134" t="s">
        <v>813</v>
      </c>
      <c r="O3" s="134" t="s">
        <v>813</v>
      </c>
      <c r="P3" s="134" t="s">
        <v>813</v>
      </c>
      <c r="Q3" s="134" t="s">
        <v>813</v>
      </c>
      <c r="R3" s="134" t="s">
        <v>813</v>
      </c>
      <c r="S3" s="134" t="s">
        <v>813</v>
      </c>
      <c r="T3" s="134" t="s">
        <v>813</v>
      </c>
      <c r="U3" s="134" t="s">
        <v>813</v>
      </c>
      <c r="V3" s="134" t="s">
        <v>813</v>
      </c>
      <c r="W3" s="208" t="s">
        <v>813</v>
      </c>
      <c r="X3" s="208" t="s">
        <v>813</v>
      </c>
      <c r="Y3" s="208" t="s">
        <v>813</v>
      </c>
      <c r="Z3" s="208" t="s">
        <v>813</v>
      </c>
      <c r="AA3" s="208" t="s">
        <v>813</v>
      </c>
      <c r="AB3" s="208" t="s">
        <v>813</v>
      </c>
      <c r="AC3" s="208" t="s">
        <v>813</v>
      </c>
      <c r="AD3" s="208" t="s">
        <v>813</v>
      </c>
      <c r="AE3" s="210" t="s">
        <v>813</v>
      </c>
      <c r="AF3" s="210" t="s">
        <v>813</v>
      </c>
      <c r="AG3" s="210" t="s">
        <v>813</v>
      </c>
      <c r="AH3" s="210" t="s">
        <v>813</v>
      </c>
    </row>
    <row r="4" spans="1:34" ht="13.5" customHeight="1">
      <c r="A4" s="76" t="s">
        <v>67</v>
      </c>
      <c r="B4" s="134" t="s">
        <v>814</v>
      </c>
      <c r="C4" s="134" t="s">
        <v>815</v>
      </c>
      <c r="D4" s="134" t="s">
        <v>815</v>
      </c>
      <c r="E4" s="134" t="s">
        <v>815</v>
      </c>
      <c r="F4" s="134" t="s">
        <v>815</v>
      </c>
      <c r="G4" s="134" t="s">
        <v>815</v>
      </c>
      <c r="H4" s="134" t="s">
        <v>815</v>
      </c>
      <c r="I4" s="134" t="s">
        <v>815</v>
      </c>
      <c r="J4" s="134" t="s">
        <v>815</v>
      </c>
      <c r="K4" s="134" t="s">
        <v>815</v>
      </c>
      <c r="L4" s="134" t="s">
        <v>815</v>
      </c>
      <c r="M4" s="134" t="s">
        <v>815</v>
      </c>
      <c r="N4" s="134" t="s">
        <v>815</v>
      </c>
      <c r="O4" s="134" t="s">
        <v>815</v>
      </c>
      <c r="P4" s="134" t="s">
        <v>815</v>
      </c>
      <c r="Q4" s="134" t="s">
        <v>815</v>
      </c>
      <c r="R4" s="134" t="s">
        <v>815</v>
      </c>
      <c r="S4" s="134" t="s">
        <v>815</v>
      </c>
      <c r="T4" s="134" t="s">
        <v>815</v>
      </c>
      <c r="U4" s="134" t="s">
        <v>815</v>
      </c>
      <c r="V4" s="134" t="s">
        <v>814</v>
      </c>
      <c r="W4" s="208" t="s">
        <v>1101</v>
      </c>
      <c r="X4" s="208" t="s">
        <v>1101</v>
      </c>
      <c r="Y4" s="208" t="s">
        <v>1101</v>
      </c>
      <c r="Z4" s="208" t="s">
        <v>1101</v>
      </c>
      <c r="AA4" s="208" t="s">
        <v>1032</v>
      </c>
      <c r="AB4" s="208" t="s">
        <v>1032</v>
      </c>
      <c r="AC4" s="208" t="s">
        <v>1032</v>
      </c>
      <c r="AD4" s="208" t="s">
        <v>1032</v>
      </c>
      <c r="AE4" s="210" t="s">
        <v>1189</v>
      </c>
      <c r="AF4" s="210" t="s">
        <v>1189</v>
      </c>
      <c r="AG4" s="210" t="s">
        <v>1189</v>
      </c>
      <c r="AH4" s="210" t="s">
        <v>1189</v>
      </c>
    </row>
    <row r="5" spans="1:34" ht="13.5" customHeight="1">
      <c r="A5" s="76" t="s">
        <v>68</v>
      </c>
      <c r="B5" s="134" t="s">
        <v>815</v>
      </c>
      <c r="C5" s="134" t="s">
        <v>814</v>
      </c>
      <c r="D5" s="134" t="s">
        <v>814</v>
      </c>
      <c r="E5" s="134" t="s">
        <v>814</v>
      </c>
      <c r="F5" s="134" t="s">
        <v>814</v>
      </c>
      <c r="G5" s="134" t="s">
        <v>814</v>
      </c>
      <c r="H5" s="134" t="s">
        <v>814</v>
      </c>
      <c r="I5" s="134" t="s">
        <v>814</v>
      </c>
      <c r="J5" s="134" t="s">
        <v>814</v>
      </c>
      <c r="K5" s="134"/>
      <c r="L5" s="134" t="s">
        <v>814</v>
      </c>
      <c r="M5" s="134"/>
      <c r="N5" s="134" t="s">
        <v>814</v>
      </c>
      <c r="O5" s="134" t="s">
        <v>814</v>
      </c>
      <c r="P5" s="134" t="s">
        <v>814</v>
      </c>
      <c r="Q5" s="134"/>
      <c r="R5" s="134"/>
      <c r="S5" s="134"/>
      <c r="T5" s="134" t="s">
        <v>814</v>
      </c>
      <c r="U5" s="134" t="s">
        <v>814</v>
      </c>
      <c r="V5" s="134" t="s">
        <v>815</v>
      </c>
      <c r="W5" s="208" t="s">
        <v>814</v>
      </c>
      <c r="X5" s="208" t="s">
        <v>814</v>
      </c>
      <c r="Y5" s="208" t="s">
        <v>814</v>
      </c>
      <c r="AA5" s="208" t="s">
        <v>1033</v>
      </c>
      <c r="AB5" s="208" t="s">
        <v>1033</v>
      </c>
      <c r="AC5" s="208" t="s">
        <v>1033</v>
      </c>
      <c r="AD5" s="208" t="s">
        <v>1033</v>
      </c>
      <c r="AE5" s="210" t="s">
        <v>1190</v>
      </c>
      <c r="AF5" s="210" t="s">
        <v>1191</v>
      </c>
      <c r="AG5" s="210" t="s">
        <v>1192</v>
      </c>
      <c r="AH5" s="210" t="s">
        <v>1192</v>
      </c>
    </row>
    <row r="6" spans="1:34" ht="13.5" customHeight="1">
      <c r="A6" s="76" t="s">
        <v>69</v>
      </c>
      <c r="B6" s="134"/>
      <c r="C6" s="134"/>
      <c r="D6" s="134"/>
      <c r="E6" s="134"/>
      <c r="F6" s="134"/>
      <c r="G6" s="134"/>
      <c r="H6" s="134"/>
      <c r="I6" s="134"/>
      <c r="J6" s="134"/>
      <c r="K6" s="134"/>
      <c r="L6" s="134"/>
      <c r="M6" s="134"/>
      <c r="N6" s="134"/>
      <c r="O6" s="134"/>
      <c r="P6" s="134"/>
      <c r="Q6" s="134"/>
      <c r="R6" s="134"/>
      <c r="S6" s="134"/>
      <c r="T6" s="134"/>
      <c r="U6" s="134"/>
      <c r="V6" s="134"/>
      <c r="AE6" s="210" t="s">
        <v>292</v>
      </c>
      <c r="AF6" s="210" t="s">
        <v>292</v>
      </c>
      <c r="AG6" s="210" t="s">
        <v>292</v>
      </c>
      <c r="AH6" s="210" t="s">
        <v>292</v>
      </c>
    </row>
    <row r="7" spans="1:34" ht="13.5" customHeight="1">
      <c r="A7" s="76" t="s">
        <v>82</v>
      </c>
      <c r="B7" s="134"/>
      <c r="C7" s="134"/>
      <c r="D7" s="134"/>
      <c r="E7" s="134"/>
      <c r="F7" s="134"/>
      <c r="G7" s="134"/>
      <c r="H7" s="134"/>
      <c r="I7" s="134"/>
      <c r="J7" s="134"/>
      <c r="K7" s="134"/>
      <c r="L7" s="134"/>
      <c r="M7" s="134"/>
      <c r="N7" s="134"/>
      <c r="O7" s="134"/>
      <c r="P7" s="134"/>
      <c r="Q7" s="134"/>
      <c r="R7" s="134"/>
      <c r="S7" s="134"/>
      <c r="T7" s="134"/>
      <c r="U7" s="134"/>
      <c r="V7" s="134"/>
      <c r="AE7" s="210" t="s">
        <v>292</v>
      </c>
      <c r="AF7" s="210" t="s">
        <v>292</v>
      </c>
      <c r="AG7" s="210" t="s">
        <v>292</v>
      </c>
      <c r="AH7" s="210" t="s">
        <v>292</v>
      </c>
    </row>
    <row r="8" spans="1:34" ht="13.5" customHeight="1">
      <c r="A8" s="76" t="s">
        <v>70</v>
      </c>
      <c r="B8" s="134"/>
      <c r="C8" s="134"/>
      <c r="D8" s="134"/>
      <c r="E8" s="134"/>
      <c r="F8" s="134"/>
      <c r="G8" s="134"/>
      <c r="H8" s="134"/>
      <c r="I8" s="134"/>
      <c r="J8" s="134"/>
      <c r="K8" s="134"/>
      <c r="L8" s="134"/>
      <c r="M8" s="134"/>
      <c r="N8" s="134"/>
      <c r="O8" s="134"/>
      <c r="P8" s="134"/>
      <c r="Q8" s="134"/>
      <c r="R8" s="134"/>
      <c r="S8" s="134"/>
      <c r="T8" s="134"/>
      <c r="U8" s="134"/>
      <c r="V8" s="134"/>
      <c r="AE8" s="210" t="s">
        <v>292</v>
      </c>
      <c r="AF8" s="210" t="s">
        <v>292</v>
      </c>
      <c r="AG8" s="210" t="s">
        <v>292</v>
      </c>
      <c r="AH8" s="210" t="s">
        <v>292</v>
      </c>
    </row>
    <row r="9" spans="1:34" ht="13.5" customHeight="1">
      <c r="A9" s="76" t="s">
        <v>71</v>
      </c>
      <c r="B9" s="134"/>
      <c r="C9" s="134"/>
      <c r="D9" s="134"/>
      <c r="E9" s="134"/>
      <c r="F9" s="134"/>
      <c r="G9" s="134"/>
      <c r="H9" s="134"/>
      <c r="I9" s="134"/>
      <c r="J9" s="134"/>
      <c r="K9" s="134"/>
      <c r="L9" s="134"/>
      <c r="M9" s="134"/>
      <c r="N9" s="134"/>
      <c r="O9" s="134"/>
      <c r="P9" s="134"/>
      <c r="Q9" s="134"/>
      <c r="R9" s="134"/>
      <c r="S9" s="134"/>
      <c r="T9" s="134"/>
      <c r="U9" s="134"/>
      <c r="V9" s="134"/>
      <c r="AE9" s="210" t="s">
        <v>292</v>
      </c>
      <c r="AF9" s="210" t="s">
        <v>292</v>
      </c>
      <c r="AG9" s="210" t="s">
        <v>292</v>
      </c>
      <c r="AH9" s="210" t="s">
        <v>292</v>
      </c>
    </row>
    <row r="10" spans="1:34" ht="15" customHeight="1">
      <c r="A10" s="135" t="s">
        <v>126</v>
      </c>
      <c r="B10" s="134" t="s">
        <v>816</v>
      </c>
      <c r="C10" s="134" t="s">
        <v>817</v>
      </c>
      <c r="D10" s="134" t="s">
        <v>816</v>
      </c>
      <c r="E10" s="134" t="s">
        <v>816</v>
      </c>
      <c r="F10" s="134" t="s">
        <v>816</v>
      </c>
      <c r="G10" s="134" t="s">
        <v>818</v>
      </c>
      <c r="H10" s="134" t="s">
        <v>819</v>
      </c>
      <c r="I10" s="134" t="s">
        <v>816</v>
      </c>
      <c r="J10" s="134" t="s">
        <v>819</v>
      </c>
      <c r="K10" s="134" t="s">
        <v>819</v>
      </c>
      <c r="L10" s="134" t="s">
        <v>819</v>
      </c>
      <c r="M10" s="134" t="s">
        <v>819</v>
      </c>
      <c r="N10" s="134" t="s">
        <v>819</v>
      </c>
      <c r="O10" s="134" t="s">
        <v>819</v>
      </c>
      <c r="P10" s="134" t="s">
        <v>819</v>
      </c>
      <c r="Q10" s="134" t="s">
        <v>819</v>
      </c>
      <c r="R10" s="134" t="s">
        <v>819</v>
      </c>
      <c r="S10" s="134" t="s">
        <v>819</v>
      </c>
      <c r="T10" s="134" t="s">
        <v>819</v>
      </c>
      <c r="U10" s="134" t="s">
        <v>819</v>
      </c>
      <c r="V10" s="134" t="s">
        <v>819</v>
      </c>
      <c r="W10" s="208" t="s">
        <v>819</v>
      </c>
      <c r="X10" s="208" t="s">
        <v>819</v>
      </c>
      <c r="Y10" s="208" t="s">
        <v>819</v>
      </c>
      <c r="Z10" s="208" t="s">
        <v>819</v>
      </c>
      <c r="AA10" s="208" t="s">
        <v>819</v>
      </c>
      <c r="AB10" s="208" t="s">
        <v>1102</v>
      </c>
      <c r="AC10" s="208" t="s">
        <v>1103</v>
      </c>
      <c r="AD10" s="208" t="s">
        <v>1104</v>
      </c>
      <c r="AE10" s="210" t="s">
        <v>1105</v>
      </c>
      <c r="AF10" s="210" t="s">
        <v>1106</v>
      </c>
      <c r="AG10" s="210" t="s">
        <v>1193</v>
      </c>
      <c r="AH10" s="210" t="s">
        <v>1194</v>
      </c>
    </row>
    <row r="11" spans="1:34" ht="13.5" customHeight="1">
      <c r="A11" s="76" t="s">
        <v>72</v>
      </c>
      <c r="B11" s="134" t="s">
        <v>820</v>
      </c>
      <c r="C11" s="134" t="s">
        <v>820</v>
      </c>
      <c r="D11" s="134" t="s">
        <v>820</v>
      </c>
      <c r="E11" s="134" t="s">
        <v>820</v>
      </c>
      <c r="F11" s="134" t="s">
        <v>820</v>
      </c>
      <c r="G11" s="134" t="s">
        <v>820</v>
      </c>
      <c r="H11" s="134" t="s">
        <v>820</v>
      </c>
      <c r="I11" s="134" t="s">
        <v>820</v>
      </c>
      <c r="J11" s="134" t="s">
        <v>820</v>
      </c>
      <c r="K11" s="134" t="s">
        <v>820</v>
      </c>
      <c r="L11" s="134" t="s">
        <v>820</v>
      </c>
      <c r="M11" s="134" t="s">
        <v>820</v>
      </c>
      <c r="N11" s="134" t="s">
        <v>820</v>
      </c>
      <c r="O11" s="134" t="s">
        <v>820</v>
      </c>
      <c r="P11" s="134" t="s">
        <v>820</v>
      </c>
      <c r="Q11" s="134" t="s">
        <v>820</v>
      </c>
      <c r="R11" s="134" t="s">
        <v>820</v>
      </c>
      <c r="S11" s="134" t="s">
        <v>820</v>
      </c>
      <c r="T11" s="134" t="s">
        <v>820</v>
      </c>
      <c r="U11" s="134" t="s">
        <v>820</v>
      </c>
      <c r="V11" s="134" t="s">
        <v>821</v>
      </c>
      <c r="W11" s="208" t="s">
        <v>1107</v>
      </c>
      <c r="X11" s="208" t="s">
        <v>1107</v>
      </c>
      <c r="Y11" s="208" t="s">
        <v>1107</v>
      </c>
      <c r="Z11" s="208" t="s">
        <v>1107</v>
      </c>
      <c r="AA11" s="208" t="s">
        <v>1107</v>
      </c>
      <c r="AB11" s="208" t="s">
        <v>1107</v>
      </c>
      <c r="AC11" s="208" t="s">
        <v>1107</v>
      </c>
      <c r="AD11" s="208" t="s">
        <v>1107</v>
      </c>
      <c r="AE11" s="210" t="s">
        <v>1107</v>
      </c>
      <c r="AF11" s="210" t="s">
        <v>1107</v>
      </c>
      <c r="AG11" s="210" t="s">
        <v>1107</v>
      </c>
      <c r="AH11" s="210" t="s">
        <v>1107</v>
      </c>
    </row>
    <row r="12" spans="1:34" ht="13.5" customHeight="1">
      <c r="A12" s="76" t="s">
        <v>73</v>
      </c>
      <c r="B12" s="134" t="s">
        <v>822</v>
      </c>
      <c r="C12" s="134" t="s">
        <v>823</v>
      </c>
      <c r="D12" s="134" t="s">
        <v>824</v>
      </c>
      <c r="E12" s="134" t="s">
        <v>825</v>
      </c>
      <c r="F12" s="134" t="s">
        <v>826</v>
      </c>
      <c r="G12" s="134" t="s">
        <v>827</v>
      </c>
      <c r="H12" s="134" t="s">
        <v>828</v>
      </c>
      <c r="I12" s="134" t="s">
        <v>829</v>
      </c>
      <c r="J12" s="134" t="s">
        <v>830</v>
      </c>
      <c r="K12" s="134" t="s">
        <v>831</v>
      </c>
      <c r="L12" s="134" t="s">
        <v>832</v>
      </c>
      <c r="M12" s="134" t="s">
        <v>833</v>
      </c>
      <c r="N12" s="134" t="s">
        <v>834</v>
      </c>
      <c r="O12" s="134" t="s">
        <v>835</v>
      </c>
      <c r="P12" s="134" t="s">
        <v>836</v>
      </c>
      <c r="Q12" s="134" t="s">
        <v>837</v>
      </c>
      <c r="R12" s="134" t="s">
        <v>838</v>
      </c>
      <c r="S12" s="134" t="s">
        <v>839</v>
      </c>
      <c r="T12" s="134" t="s">
        <v>840</v>
      </c>
      <c r="U12" s="134" t="s">
        <v>841</v>
      </c>
      <c r="V12" s="134" t="s">
        <v>842</v>
      </c>
      <c r="W12" s="208" t="s">
        <v>993</v>
      </c>
      <c r="X12" s="208" t="s">
        <v>1108</v>
      </c>
      <c r="Y12" s="208" t="s">
        <v>1109</v>
      </c>
      <c r="Z12" s="208" t="s">
        <v>1110</v>
      </c>
      <c r="AA12" s="208" t="s">
        <v>1030</v>
      </c>
      <c r="AB12" s="208" t="s">
        <v>1111</v>
      </c>
      <c r="AC12" s="208" t="s">
        <v>1112</v>
      </c>
      <c r="AD12" s="208" t="s">
        <v>1113</v>
      </c>
      <c r="AE12" s="210" t="s">
        <v>1114</v>
      </c>
      <c r="AF12" s="210" t="s">
        <v>1195</v>
      </c>
      <c r="AG12" s="210" t="s">
        <v>1196</v>
      </c>
      <c r="AH12" s="210" t="s">
        <v>1197</v>
      </c>
    </row>
    <row r="13" spans="1:34" ht="13.5" customHeight="1">
      <c r="A13" s="136" t="s">
        <v>74</v>
      </c>
      <c r="B13" s="134" t="s">
        <v>843</v>
      </c>
      <c r="C13" s="134" t="s">
        <v>843</v>
      </c>
      <c r="D13" s="134" t="s">
        <v>844</v>
      </c>
      <c r="E13" s="134" t="s">
        <v>844</v>
      </c>
      <c r="F13" s="134" t="s">
        <v>844</v>
      </c>
      <c r="G13" s="134" t="s">
        <v>844</v>
      </c>
      <c r="H13" s="134" t="s">
        <v>844</v>
      </c>
      <c r="I13" s="134" t="s">
        <v>844</v>
      </c>
      <c r="J13" s="134" t="s">
        <v>844</v>
      </c>
      <c r="K13" s="134" t="s">
        <v>844</v>
      </c>
      <c r="L13" s="134" t="s">
        <v>845</v>
      </c>
      <c r="M13" s="134" t="s">
        <v>845</v>
      </c>
      <c r="N13" s="134" t="s">
        <v>845</v>
      </c>
      <c r="O13" s="134" t="s">
        <v>845</v>
      </c>
      <c r="P13" s="134" t="s">
        <v>845</v>
      </c>
      <c r="Q13" s="134" t="s">
        <v>845</v>
      </c>
      <c r="R13" s="134" t="s">
        <v>845</v>
      </c>
      <c r="S13" s="134" t="s">
        <v>845</v>
      </c>
      <c r="T13" s="134" t="s">
        <v>845</v>
      </c>
      <c r="U13" s="134" t="s">
        <v>845</v>
      </c>
      <c r="V13" s="134" t="s">
        <v>846</v>
      </c>
      <c r="W13" s="208" t="s">
        <v>846</v>
      </c>
      <c r="X13" s="208" t="s">
        <v>846</v>
      </c>
      <c r="Y13" s="208" t="s">
        <v>846</v>
      </c>
      <c r="Z13" s="208" t="s">
        <v>846</v>
      </c>
      <c r="AA13" s="208" t="s">
        <v>846</v>
      </c>
      <c r="AB13" s="208" t="s">
        <v>846</v>
      </c>
      <c r="AC13" s="208" t="s">
        <v>846</v>
      </c>
      <c r="AD13" s="208" t="s">
        <v>846</v>
      </c>
      <c r="AE13" s="210" t="s">
        <v>846</v>
      </c>
      <c r="AF13" s="210" t="s">
        <v>846</v>
      </c>
      <c r="AG13" s="210" t="s">
        <v>846</v>
      </c>
      <c r="AH13" s="210" t="s">
        <v>846</v>
      </c>
    </row>
    <row r="14" spans="1:34" ht="13.5" customHeight="1">
      <c r="A14" s="76" t="s">
        <v>83</v>
      </c>
      <c r="B14" s="134" t="s">
        <v>847</v>
      </c>
      <c r="C14" s="134" t="s">
        <v>847</v>
      </c>
      <c r="D14" s="134" t="s">
        <v>847</v>
      </c>
      <c r="E14" s="134" t="s">
        <v>847</v>
      </c>
      <c r="F14" s="134" t="s">
        <v>847</v>
      </c>
      <c r="G14" s="134" t="s">
        <v>847</v>
      </c>
      <c r="H14" s="134" t="s">
        <v>847</v>
      </c>
      <c r="I14" s="134" t="s">
        <v>847</v>
      </c>
      <c r="J14" s="134" t="s">
        <v>847</v>
      </c>
      <c r="K14" s="134" t="s">
        <v>847</v>
      </c>
      <c r="L14" s="134" t="s">
        <v>847</v>
      </c>
      <c r="M14" s="134" t="s">
        <v>848</v>
      </c>
      <c r="N14" s="134" t="s">
        <v>848</v>
      </c>
      <c r="O14" s="134" t="s">
        <v>848</v>
      </c>
      <c r="P14" s="134" t="s">
        <v>847</v>
      </c>
      <c r="Q14" s="134" t="s">
        <v>847</v>
      </c>
      <c r="R14" s="134" t="s">
        <v>847</v>
      </c>
      <c r="S14" s="134" t="s">
        <v>847</v>
      </c>
      <c r="T14" s="134" t="s">
        <v>847</v>
      </c>
      <c r="U14" s="134" t="s">
        <v>847</v>
      </c>
      <c r="V14" s="134" t="s">
        <v>847</v>
      </c>
      <c r="W14" s="208" t="s">
        <v>1115</v>
      </c>
      <c r="X14" s="208" t="s">
        <v>1115</v>
      </c>
      <c r="Y14" s="208" t="s">
        <v>1115</v>
      </c>
      <c r="Z14" s="208" t="s">
        <v>1115</v>
      </c>
      <c r="AA14" s="208" t="s">
        <v>1115</v>
      </c>
      <c r="AB14" s="208" t="s">
        <v>1115</v>
      </c>
      <c r="AC14" s="208" t="s">
        <v>1115</v>
      </c>
      <c r="AD14" s="208" t="s">
        <v>1115</v>
      </c>
      <c r="AE14" s="210" t="s">
        <v>1198</v>
      </c>
      <c r="AF14" s="210" t="s">
        <v>1198</v>
      </c>
      <c r="AG14" s="210" t="s">
        <v>1198</v>
      </c>
      <c r="AH14" s="210" t="s">
        <v>1198</v>
      </c>
    </row>
    <row r="15" spans="1:34" ht="13.5" customHeight="1">
      <c r="A15" s="76" t="s">
        <v>75</v>
      </c>
      <c r="B15" s="134" t="s">
        <v>849</v>
      </c>
      <c r="C15" s="134" t="s">
        <v>849</v>
      </c>
      <c r="D15" s="134" t="s">
        <v>849</v>
      </c>
      <c r="E15" s="134" t="s">
        <v>849</v>
      </c>
      <c r="F15" s="134" t="s">
        <v>849</v>
      </c>
      <c r="G15" s="134" t="s">
        <v>849</v>
      </c>
      <c r="H15" s="134" t="s">
        <v>849</v>
      </c>
      <c r="I15" s="134" t="s">
        <v>849</v>
      </c>
      <c r="J15" s="134" t="s">
        <v>849</v>
      </c>
      <c r="K15" s="134" t="s">
        <v>849</v>
      </c>
      <c r="L15" s="134" t="s">
        <v>849</v>
      </c>
      <c r="M15" s="134" t="s">
        <v>849</v>
      </c>
      <c r="N15" s="134" t="s">
        <v>849</v>
      </c>
      <c r="O15" s="134" t="s">
        <v>849</v>
      </c>
      <c r="P15" s="134" t="s">
        <v>849</v>
      </c>
      <c r="Q15" s="134" t="s">
        <v>849</v>
      </c>
      <c r="R15" s="134" t="s">
        <v>849</v>
      </c>
      <c r="S15" s="134" t="s">
        <v>849</v>
      </c>
      <c r="T15" s="134" t="s">
        <v>849</v>
      </c>
      <c r="U15" s="134" t="s">
        <v>849</v>
      </c>
      <c r="V15" s="134" t="s">
        <v>850</v>
      </c>
      <c r="W15" s="208" t="s">
        <v>1116</v>
      </c>
      <c r="X15" s="208" t="s">
        <v>1116</v>
      </c>
      <c r="Y15" s="208" t="s">
        <v>1116</v>
      </c>
      <c r="Z15" s="208" t="s">
        <v>1116</v>
      </c>
      <c r="AA15" s="208" t="s">
        <v>1116</v>
      </c>
      <c r="AB15" s="208" t="s">
        <v>1116</v>
      </c>
      <c r="AC15" s="208" t="s">
        <v>1116</v>
      </c>
      <c r="AD15" s="208" t="s">
        <v>1116</v>
      </c>
      <c r="AE15" s="210" t="s">
        <v>1116</v>
      </c>
      <c r="AF15" s="210" t="s">
        <v>1116</v>
      </c>
      <c r="AG15" s="210" t="s">
        <v>1116</v>
      </c>
      <c r="AH15" s="210" t="s">
        <v>1116</v>
      </c>
    </row>
    <row r="16" spans="1:34" ht="13.5" customHeight="1">
      <c r="A16" s="76" t="s">
        <v>76</v>
      </c>
      <c r="B16" s="134" t="s">
        <v>851</v>
      </c>
      <c r="C16" s="134" t="s">
        <v>852</v>
      </c>
      <c r="D16" s="134" t="s">
        <v>853</v>
      </c>
      <c r="E16" s="134" t="s">
        <v>854</v>
      </c>
      <c r="F16" s="134" t="s">
        <v>855</v>
      </c>
      <c r="G16" s="134" t="s">
        <v>856</v>
      </c>
      <c r="H16" s="134" t="s">
        <v>857</v>
      </c>
      <c r="I16" s="134" t="s">
        <v>858</v>
      </c>
      <c r="J16" s="134" t="s">
        <v>859</v>
      </c>
      <c r="K16" s="134" t="s">
        <v>860</v>
      </c>
      <c r="L16" s="134" t="s">
        <v>861</v>
      </c>
      <c r="M16" s="134" t="s">
        <v>862</v>
      </c>
      <c r="N16" s="134" t="s">
        <v>863</v>
      </c>
      <c r="O16" s="134" t="s">
        <v>864</v>
      </c>
      <c r="P16" s="134" t="s">
        <v>865</v>
      </c>
      <c r="Q16" s="134" t="s">
        <v>866</v>
      </c>
      <c r="R16" s="134" t="s">
        <v>867</v>
      </c>
      <c r="S16" s="134" t="s">
        <v>868</v>
      </c>
      <c r="T16" s="134" t="s">
        <v>869</v>
      </c>
      <c r="U16" s="134" t="s">
        <v>870</v>
      </c>
      <c r="V16" s="134" t="s">
        <v>871</v>
      </c>
      <c r="W16" s="208" t="s">
        <v>1117</v>
      </c>
      <c r="X16" s="208" t="s">
        <v>1118</v>
      </c>
      <c r="Y16" s="208" t="s">
        <v>1119</v>
      </c>
      <c r="Z16" s="208" t="s">
        <v>1120</v>
      </c>
      <c r="AA16" s="208" t="s">
        <v>1121</v>
      </c>
      <c r="AB16" s="208" t="s">
        <v>1122</v>
      </c>
      <c r="AC16" s="208" t="s">
        <v>1123</v>
      </c>
      <c r="AD16" s="208" t="s">
        <v>1124</v>
      </c>
      <c r="AE16" s="210" t="s">
        <v>1125</v>
      </c>
      <c r="AF16" s="210" t="s">
        <v>1126</v>
      </c>
      <c r="AG16" s="210" t="s">
        <v>1199</v>
      </c>
      <c r="AH16" s="210" t="s">
        <v>1200</v>
      </c>
    </row>
    <row r="17" spans="1:34" ht="13.5" customHeight="1">
      <c r="A17" s="76" t="s">
        <v>77</v>
      </c>
      <c r="B17" s="134" t="s">
        <v>872</v>
      </c>
      <c r="C17" s="134" t="s">
        <v>873</v>
      </c>
      <c r="D17" s="134" t="s">
        <v>874</v>
      </c>
      <c r="E17" s="134" t="s">
        <v>875</v>
      </c>
      <c r="F17" s="134" t="s">
        <v>876</v>
      </c>
      <c r="G17" s="134" t="s">
        <v>877</v>
      </c>
      <c r="H17" s="134" t="s">
        <v>878</v>
      </c>
      <c r="I17" s="134" t="s">
        <v>879</v>
      </c>
      <c r="J17" s="134" t="s">
        <v>880</v>
      </c>
      <c r="K17" s="134" t="s">
        <v>881</v>
      </c>
      <c r="L17" s="134" t="s">
        <v>882</v>
      </c>
      <c r="M17" s="134" t="s">
        <v>883</v>
      </c>
      <c r="N17" s="134" t="s">
        <v>884</v>
      </c>
      <c r="O17" s="134" t="s">
        <v>885</v>
      </c>
      <c r="P17" s="134" t="s">
        <v>886</v>
      </c>
      <c r="Q17" s="134" t="s">
        <v>887</v>
      </c>
      <c r="R17" s="134" t="s">
        <v>888</v>
      </c>
      <c r="S17" s="134" t="s">
        <v>889</v>
      </c>
      <c r="T17" s="134" t="s">
        <v>890</v>
      </c>
      <c r="U17" s="134" t="s">
        <v>891</v>
      </c>
      <c r="V17" s="134" t="s">
        <v>892</v>
      </c>
      <c r="W17" s="208" t="s">
        <v>1127</v>
      </c>
      <c r="X17" s="208" t="s">
        <v>1128</v>
      </c>
      <c r="Y17" s="208" t="s">
        <v>1129</v>
      </c>
      <c r="Z17" s="208" t="s">
        <v>1130</v>
      </c>
      <c r="AA17" s="208" t="s">
        <v>1034</v>
      </c>
      <c r="AB17" s="208" t="s">
        <v>1131</v>
      </c>
      <c r="AC17" s="208" t="s">
        <v>1132</v>
      </c>
      <c r="AD17" s="208" t="s">
        <v>1133</v>
      </c>
      <c r="AE17" s="210" t="s">
        <v>1134</v>
      </c>
      <c r="AF17" s="210" t="s">
        <v>1135</v>
      </c>
      <c r="AG17" s="210" t="s">
        <v>1201</v>
      </c>
      <c r="AH17" s="210" t="s">
        <v>1202</v>
      </c>
    </row>
    <row r="18" spans="1:34" ht="13.5" customHeight="1">
      <c r="A18" s="76" t="s">
        <v>78</v>
      </c>
      <c r="B18" s="134" t="s">
        <v>893</v>
      </c>
      <c r="C18" s="134" t="s">
        <v>894</v>
      </c>
      <c r="D18" s="134" t="s">
        <v>895</v>
      </c>
      <c r="E18" s="134" t="s">
        <v>896</v>
      </c>
      <c r="F18" s="134" t="s">
        <v>897</v>
      </c>
      <c r="G18" s="134" t="s">
        <v>898</v>
      </c>
      <c r="H18" s="134" t="s">
        <v>899</v>
      </c>
      <c r="I18" s="134" t="s">
        <v>900</v>
      </c>
      <c r="J18" s="134" t="s">
        <v>901</v>
      </c>
      <c r="K18" s="134" t="s">
        <v>902</v>
      </c>
      <c r="L18" s="134" t="s">
        <v>903</v>
      </c>
      <c r="M18" s="134" t="s">
        <v>904</v>
      </c>
      <c r="N18" s="134" t="s">
        <v>905</v>
      </c>
      <c r="O18" s="134" t="s">
        <v>906</v>
      </c>
      <c r="P18" s="134" t="s">
        <v>907</v>
      </c>
      <c r="Q18" s="134" t="s">
        <v>908</v>
      </c>
      <c r="R18" s="134" t="s">
        <v>909</v>
      </c>
      <c r="S18" s="134" t="s">
        <v>910</v>
      </c>
      <c r="T18" s="134" t="s">
        <v>911</v>
      </c>
      <c r="U18" s="134" t="s">
        <v>912</v>
      </c>
      <c r="V18" s="134" t="s">
        <v>913</v>
      </c>
      <c r="W18" s="208" t="s">
        <v>991</v>
      </c>
      <c r="X18" s="208" t="s">
        <v>1136</v>
      </c>
      <c r="Y18" s="208" t="s">
        <v>1137</v>
      </c>
      <c r="Z18" s="208" t="s">
        <v>1138</v>
      </c>
      <c r="AA18" s="208" t="s">
        <v>1035</v>
      </c>
      <c r="AB18" s="208" t="s">
        <v>1139</v>
      </c>
      <c r="AC18" s="208" t="s">
        <v>1140</v>
      </c>
      <c r="AD18" s="208" t="s">
        <v>1141</v>
      </c>
      <c r="AE18" s="210" t="s">
        <v>1142</v>
      </c>
      <c r="AF18" s="210" t="s">
        <v>1203</v>
      </c>
      <c r="AG18" s="210" t="s">
        <v>1204</v>
      </c>
      <c r="AH18" s="210" t="s">
        <v>1205</v>
      </c>
    </row>
    <row r="19" spans="1:34" ht="13.5" customHeight="1">
      <c r="A19" s="76" t="s">
        <v>79</v>
      </c>
      <c r="B19" s="134" t="s">
        <v>914</v>
      </c>
      <c r="C19" s="134" t="s">
        <v>915</v>
      </c>
      <c r="D19" s="134" t="s">
        <v>916</v>
      </c>
      <c r="E19" s="134" t="s">
        <v>917</v>
      </c>
      <c r="F19" s="134" t="s">
        <v>918</v>
      </c>
      <c r="G19" s="134" t="s">
        <v>919</v>
      </c>
      <c r="H19" s="134" t="s">
        <v>920</v>
      </c>
      <c r="I19" s="134" t="s">
        <v>921</v>
      </c>
      <c r="J19" s="134" t="s">
        <v>922</v>
      </c>
      <c r="K19" s="134" t="s">
        <v>923</v>
      </c>
      <c r="L19" s="134" t="s">
        <v>924</v>
      </c>
      <c r="M19" s="134" t="s">
        <v>925</v>
      </c>
      <c r="N19" s="134" t="s">
        <v>926</v>
      </c>
      <c r="O19" s="134" t="s">
        <v>927</v>
      </c>
      <c r="P19" s="134" t="s">
        <v>928</v>
      </c>
      <c r="Q19" s="134" t="s">
        <v>929</v>
      </c>
      <c r="R19" s="134" t="s">
        <v>930</v>
      </c>
      <c r="S19" s="134" t="s">
        <v>931</v>
      </c>
      <c r="T19" s="134" t="s">
        <v>932</v>
      </c>
      <c r="U19" s="134" t="s">
        <v>933</v>
      </c>
      <c r="V19" s="134" t="s">
        <v>934</v>
      </c>
      <c r="W19" s="208" t="s">
        <v>992</v>
      </c>
      <c r="X19" s="208" t="s">
        <v>1143</v>
      </c>
      <c r="Y19" s="208" t="s">
        <v>934</v>
      </c>
      <c r="Z19" s="208" t="s">
        <v>1144</v>
      </c>
      <c r="AA19" s="208" t="s">
        <v>1036</v>
      </c>
      <c r="AB19" s="208" t="s">
        <v>1145</v>
      </c>
      <c r="AC19" s="208" t="s">
        <v>1146</v>
      </c>
      <c r="AD19" s="208" t="s">
        <v>1147</v>
      </c>
      <c r="AE19" s="210" t="s">
        <v>1148</v>
      </c>
      <c r="AF19" s="210" t="s">
        <v>1206</v>
      </c>
      <c r="AG19" s="210" t="s">
        <v>1207</v>
      </c>
      <c r="AH19" s="210" t="s">
        <v>1208</v>
      </c>
    </row>
    <row r="20" spans="1:34" ht="13.5" customHeight="1">
      <c r="A20" s="76" t="s">
        <v>80</v>
      </c>
      <c r="B20" s="134" t="s">
        <v>935</v>
      </c>
      <c r="C20" s="134" t="s">
        <v>936</v>
      </c>
      <c r="D20" s="134" t="s">
        <v>937</v>
      </c>
      <c r="E20" s="134" t="s">
        <v>938</v>
      </c>
      <c r="F20" s="134" t="s">
        <v>939</v>
      </c>
      <c r="G20" s="134" t="s">
        <v>940</v>
      </c>
      <c r="H20" s="134" t="s">
        <v>941</v>
      </c>
      <c r="I20" s="134" t="s">
        <v>942</v>
      </c>
      <c r="J20" s="134" t="s">
        <v>943</v>
      </c>
      <c r="K20" s="134" t="s">
        <v>944</v>
      </c>
      <c r="L20" s="134" t="s">
        <v>945</v>
      </c>
      <c r="M20" s="134" t="s">
        <v>946</v>
      </c>
      <c r="N20" s="134" t="s">
        <v>947</v>
      </c>
      <c r="O20" s="134" t="s">
        <v>948</v>
      </c>
      <c r="P20" s="134" t="s">
        <v>949</v>
      </c>
      <c r="Q20" s="134" t="s">
        <v>950</v>
      </c>
      <c r="R20" s="134" t="s">
        <v>951</v>
      </c>
      <c r="S20" s="134" t="s">
        <v>952</v>
      </c>
      <c r="T20" s="134" t="s">
        <v>953</v>
      </c>
      <c r="U20" s="134" t="s">
        <v>954</v>
      </c>
      <c r="V20" s="134" t="s">
        <v>955</v>
      </c>
      <c r="W20" s="208" t="s">
        <v>990</v>
      </c>
      <c r="X20" s="208" t="s">
        <v>1149</v>
      </c>
      <c r="Y20" s="208" t="s">
        <v>1150</v>
      </c>
      <c r="Z20" s="208" t="s">
        <v>1151</v>
      </c>
      <c r="AA20" s="208" t="s">
        <v>1031</v>
      </c>
      <c r="AB20" s="208" t="s">
        <v>1152</v>
      </c>
      <c r="AC20" s="208" t="s">
        <v>1153</v>
      </c>
      <c r="AD20" s="208" t="s">
        <v>1154</v>
      </c>
      <c r="AE20" s="210" t="s">
        <v>1155</v>
      </c>
      <c r="AF20" s="210" t="s">
        <v>1156</v>
      </c>
      <c r="AG20" s="210" t="s">
        <v>1209</v>
      </c>
      <c r="AH20" s="210" t="s">
        <v>1210</v>
      </c>
    </row>
    <row r="21" spans="1:34" ht="13.5" customHeight="1">
      <c r="A21" s="76" t="s">
        <v>81</v>
      </c>
      <c r="B21" s="134" t="s">
        <v>956</v>
      </c>
      <c r="C21" s="134" t="s">
        <v>956</v>
      </c>
      <c r="D21" s="134" t="s">
        <v>956</v>
      </c>
      <c r="E21" s="134" t="s">
        <v>956</v>
      </c>
      <c r="F21" s="134" t="s">
        <v>956</v>
      </c>
      <c r="G21" s="134" t="s">
        <v>956</v>
      </c>
      <c r="H21" s="134" t="s">
        <v>956</v>
      </c>
      <c r="I21" s="134" t="s">
        <v>956</v>
      </c>
      <c r="J21" s="134" t="s">
        <v>956</v>
      </c>
      <c r="K21" s="134" t="s">
        <v>956</v>
      </c>
      <c r="L21" s="134" t="s">
        <v>956</v>
      </c>
      <c r="M21" s="134" t="s">
        <v>956</v>
      </c>
      <c r="N21" s="134" t="s">
        <v>956</v>
      </c>
      <c r="O21" s="134" t="s">
        <v>956</v>
      </c>
      <c r="P21" s="134" t="s">
        <v>956</v>
      </c>
      <c r="Q21" s="134" t="s">
        <v>956</v>
      </c>
      <c r="R21" s="134" t="s">
        <v>956</v>
      </c>
      <c r="S21" s="134" t="s">
        <v>956</v>
      </c>
      <c r="T21" s="134" t="s">
        <v>956</v>
      </c>
      <c r="U21" s="134" t="s">
        <v>956</v>
      </c>
      <c r="V21" s="134" t="s">
        <v>956</v>
      </c>
      <c r="W21" s="208" t="s">
        <v>956</v>
      </c>
      <c r="X21" s="208" t="s">
        <v>956</v>
      </c>
      <c r="Y21" s="208" t="s">
        <v>956</v>
      </c>
      <c r="Z21" s="208" t="s">
        <v>956</v>
      </c>
      <c r="AA21" s="208" t="s">
        <v>956</v>
      </c>
      <c r="AB21" s="208" t="s">
        <v>956</v>
      </c>
      <c r="AC21" s="208" t="s">
        <v>956</v>
      </c>
      <c r="AD21" s="208" t="s">
        <v>956</v>
      </c>
      <c r="AE21" s="210" t="s">
        <v>956</v>
      </c>
      <c r="AF21" s="210" t="s">
        <v>956</v>
      </c>
      <c r="AG21" s="210" t="s">
        <v>956</v>
      </c>
      <c r="AH21" s="210" t="s">
        <v>956</v>
      </c>
    </row>
    <row r="22" spans="1:34" ht="13.5" customHeight="1">
      <c r="A22" s="76" t="s">
        <v>210</v>
      </c>
      <c r="B22" s="20" t="str">
        <f>MID(B4,7,FIND(",",B4)-4)&amp;IF(B5="","",IF(B6="",". &amp; "&amp;MID(B5,7,FIND(",",B5)-4),". et al"))&amp;". ("&amp;B1&amp;"). "&amp;PROPER(MID(B10,7,99))&amp;".  [[journalName]]. "&amp;MID(B12,7,99)&amp;"("&amp;MID(B13,7,99)&amp;")"&amp;": "&amp;MID(B18,7,99)&amp;"-"&amp;MID(B19,7,99)&amp;"."</f>
        <v>Voerman, G. &amp; Lucardie, P. (1992). The Netherlands.  [[journalName]]. 22(4): 475-478.</v>
      </c>
      <c r="C22" s="20" t="str">
        <f t="shared" ref="C22:R22" si="8">MID(C4,7,FIND(",",C4)-4)&amp;IF(C5="","",IF(C6="",". &amp; "&amp;MID(C5,7,FIND(",",C5)-4),". et al"))&amp;". ("&amp;C1&amp;"). "&amp;PROPER(MID(C10,7,99))&amp;".  [[journalName]]. "&amp;MID(C12,7,99)&amp;"("&amp;MID(C13,7,99)&amp;")"&amp;": "&amp;MID(C18,7,99)&amp;"-"&amp;MID(C19,7,99)&amp;"."</f>
        <v>Lucardie, P. &amp; Voerman, G. (1993). Netherlands.  [[journalName]]. 24(4): 501-503.</v>
      </c>
      <c r="D22" s="20" t="str">
        <f t="shared" si="8"/>
        <v>Lucardie, P. &amp; Voerman, G. (1994). The Netherlands.  [[journalName]]. 26(3-4): 369-373.</v>
      </c>
      <c r="E22" s="20" t="str">
        <f t="shared" si="8"/>
        <v>Lucardie, P. &amp; Voerman, G. (1995). The Netherlands.  [[journalName]]. 28(3-4): 427-436.</v>
      </c>
      <c r="F22" s="20" t="str">
        <f t="shared" si="8"/>
        <v>Lucardie, P. &amp; Voerman, G. (1996). The Netherlands.  [[journalName]]. 30(3-4): 415-419.</v>
      </c>
      <c r="G22" s="20" t="str">
        <f t="shared" si="8"/>
        <v>Lucardie, P. &amp; Voerman, G. (1997). The Netheralands.  [[journalName]]. 32(3-4): 447-449.</v>
      </c>
      <c r="H22" s="20" t="str">
        <f t="shared" si="8"/>
        <v>Lucardie, P. &amp; Voerman, G. (1998). The Netherlands.  [[journalName]]. 34(3-4): 471-473.</v>
      </c>
      <c r="I22" s="20" t="str">
        <f t="shared" ref="I22" si="9">MID(I4,7,FIND(",",I4)-4)&amp;IF(I5="","",IF(I6="",". &amp; "&amp;MID(I5,7,FIND(",",I5)-4),". et al"))&amp;". ("&amp;I1&amp;"). "&amp;PROPER(MID(I10,7,99))&amp;".  [[journalName]]. "&amp;MID(I12,7,99)&amp;"("&amp;MID(I13,7,99)&amp;")"&amp;": "&amp;MID(I18,7,99)&amp;"-"&amp;MID(I19,7,99)&amp;"."</f>
        <v>Lucardie, P. &amp; Voerman, G. (1999). The Netherlands.  [[journalName]]. 36(3-4): 465-471.</v>
      </c>
      <c r="J22" s="20" t="str">
        <f t="shared" si="8"/>
        <v>Lucardie, P. &amp; Voerman, G. (2000). The Netherlands.  [[journalName]]. 38(3-4): 462-469.</v>
      </c>
      <c r="K22" s="20" t="str">
        <f t="shared" si="8"/>
        <v>Lucardie, P. (2001). The Netherlands.  [[journalName]]. 40(3-4): 365-369.</v>
      </c>
      <c r="L22" s="20" t="str">
        <f t="shared" si="8"/>
        <v>Lucardie, P. &amp; Voerman, G. (2002). The Netherlands.  [[journalName]]. 41(7-8): 1037-1040.</v>
      </c>
      <c r="M22" s="20" t="str">
        <f t="shared" si="8"/>
        <v>Lucardie, P. (2003). The Netherlands.  [[journalName]]. 42(7-8): 1029-1036.</v>
      </c>
      <c r="N22" s="20" t="str">
        <f t="shared" si="8"/>
        <v>Lucardie, P. &amp; Voerman, G. (2004). The Netherlands.  [[journalName]]. 43(7-8): 1084-1092.</v>
      </c>
      <c r="O22" s="20" t="str">
        <f t="shared" si="8"/>
        <v>Lucardie, P. &amp; Voerman, G. (2005). The Netherlands.  [[journalName]]. 44(7-8): 1124-1133.</v>
      </c>
      <c r="P22" s="20" t="str">
        <f t="shared" si="8"/>
        <v>Lucardie, P. &amp; Voerman, G. (2006). The Netherlands.  [[journalName]]. 45(7-8): 1201-1206.</v>
      </c>
      <c r="Q22" s="20" t="str">
        <f t="shared" si="8"/>
        <v>Lucardie, P. (2007). The Netherlands.  [[journalName]]. 46(7-8): 1041-1048.</v>
      </c>
      <c r="R22" s="20" t="str">
        <f t="shared" si="8"/>
        <v>Lucardie, P. (2008). The Netherlands.  [[journalName]]. 47(7-8): 1074-1078.</v>
      </c>
      <c r="S22" s="20" t="str">
        <f>MID(S4,7,FIND(",",S4)-4)&amp;IF(S5="","",IF(S6="",". &amp; "&amp;MID(S5,7,FIND(",",S5)-4),". et al"))&amp;". ("&amp;S1&amp;"). "&amp;PROPER(MID(S10,7,99))&amp;".  [[journalName]]. "&amp;MID(S12,7,99)&amp;"("&amp;MID(S13,7,99)&amp;")"&amp;": "&amp;MID(S18,7,99)&amp;"-"&amp;MID(S19,7,99)&amp;"."</f>
        <v>Lucardie, P. (2009). The Netherlands.  [[journalName]]. 48(7-8): 1130-1132.</v>
      </c>
      <c r="T22" s="20" t="str">
        <f>MID(T4,7,FIND(",",T4)-4)&amp;IF(T5="","",IF(T6="",". &amp; "&amp;MID(T5,7,FIND(",",T5)-4),". et al"))&amp;". ("&amp;T1&amp;"). "&amp;PROPER(MID(T10,7,99))&amp;".  [[journalName]]. "&amp;MID(T12,7,99)&amp;"("&amp;MID(T13,7,99)&amp;")"&amp;": "&amp;MID(T18,7,99)&amp;"-"&amp;MID(T19,7,99)&amp;"."</f>
        <v>Lucardie, P. &amp; Voerman, G. (2010). The Netherlands.  [[journalName]]. 49(7-8): 1095-1101.</v>
      </c>
      <c r="U22" s="20" t="str">
        <f>MID(U4,7,FIND(",",U4)-4)&amp;IF(U5="","",IF(U6="",". &amp; "&amp;MID(U5,7,FIND(",",U5)-4),". et al"))&amp;". ("&amp;U1&amp;"). "&amp;PROPER(MID(U10,7,99))&amp;".  [[journalName]]. "&amp;MID(U12,7,99)&amp;"("&amp;MID(U13,7,99)&amp;")"&amp;": "&amp;MID(U18,7,99)&amp;"-"&amp;MID(U19,7,99)&amp;"."</f>
        <v>Lucardie, P. &amp; Voerman, G. (2011). The Netherlands.  [[journalName]]. 50(7-8): 1070-1076.</v>
      </c>
      <c r="V22" s="20" t="str">
        <f>MID(V4,7,FIND(",",V4)-4)&amp;IF(V5="","",IF(V6="",". &amp; "&amp;MID(V5,7,FIND(",",V5)-4),". et al"))&amp;". ("&amp;V1&amp;"). "&amp;PROPER(MID(V10,7,99))&amp;".  [[journalName]]. "&amp;MID(V12,7,99)&amp;"("&amp;MID(V13,7,99)&amp;")"&amp;": "&amp;MID(V18,7,99)&amp;"-"&amp;MID(V19,7,99)&amp;"."</f>
        <v>Voerman, G. &amp; Lucardie, P. (2012). The Netherlands.  [[journalName]]. 51(1): 215-220.</v>
      </c>
      <c r="W22" s="20" t="str">
        <f t="shared" ref="W22:AF22" si="10">MID(W4,7,FIND(",",W4)-4)&amp;IF(W5="","",IF(W6="",". &amp; "&amp;MID(W5,7,FIND(",",W5)-4),". et al"))&amp;". ("&amp;W1&amp;"). "&amp;PROPER(MID(W10,7,99))&amp;".  [[journalName]]. "&amp;MID(W12,7,99)&amp;"("&amp;MID(W13,7,99)&amp;")"&amp;": "&amp;MID(W18,7,99)&amp;"-"&amp;MID(W19,7,99)&amp;"."</f>
        <v>Otjes, S. &amp; Voerman, G. (2013). The Netherlands.  [[journalName]]. 52(1): 162-169.</v>
      </c>
      <c r="X22" s="20" t="str">
        <f t="shared" si="10"/>
        <v>Otjes, S. &amp; Voerman, G. (2014). The Netherlands.  [[journalName]]. 53(1): 229-234.</v>
      </c>
      <c r="Y22" s="20" t="str">
        <f t="shared" si="10"/>
        <v>Otjes, S. &amp; Voerman, G. (2015). The Netherlands.  [[journalName]]. 54(1): 213-220.</v>
      </c>
      <c r="Z22" s="20" t="str">
        <f t="shared" si="10"/>
        <v>Otjes, S. (2016). The Netherlands.  [[journalName]]. 55(1): 188-193.</v>
      </c>
      <c r="AA22" s="20" t="str">
        <f t="shared" si="10"/>
        <v>OTJES, S. &amp; VOERMAN, G. (2017). The Netherlands.  [[journalName]]. 56(1): 197-203.</v>
      </c>
      <c r="AB22" s="20" t="str">
        <f t="shared" si="10"/>
        <v>OTJES, S. &amp; VOERMAN, G. (2018). The Netherlands: Political Development And Data For 2017.  [[journalName]]. 57(1): 203-211.</v>
      </c>
      <c r="AC22" s="20" t="str">
        <f t="shared" si="10"/>
        <v>OTJES, S. &amp; VOERMAN, G. (2019). The Netherlands: Political Developments And Data In 2018.  [[journalName]]. 58(1): 198-204.</v>
      </c>
      <c r="AD22" s="20" t="str">
        <f t="shared" si="10"/>
        <v>OTJES, S. &amp; VOERMAN, G. (2020). The Netherlands: Political Developments And Data In 2019.  [[journalName]]. 59(1): 261-271.</v>
      </c>
      <c r="AE22" s="20" t="str">
        <f t="shared" si="10"/>
        <v xml:space="preserve"> Otjes, S. &amp;  Hansma, L. (2021). The Netherlands: Political Developments And Data In 2020.  [[journalName]]. 60(1): 273-282.</v>
      </c>
      <c r="AF22" s="20" t="str">
        <f t="shared" si="10"/>
        <v xml:space="preserve"> Otjes, S. &amp;  Voerman, G. (2022). The Netherlands: Political Developments And Data In 2021.  [[journalName]]. 61(1): 323-338.</v>
      </c>
      <c r="AG22" s="20" t="str">
        <f t="shared" ref="AG22:AH22" si="11">MID(AG4,7,FIND(",",AG4)-4)&amp;IF(AG5="","",IF(AG6="",". &amp; "&amp;MID(AG5,7,FIND(",",AG5)-4),". et al"))&amp;". ("&amp;AG1&amp;"). "&amp;PROPER(MID(AG10,7,99))&amp;".  [[journalName]]. "&amp;MID(AG12,7,99)&amp;"("&amp;MID(AG13,7,99)&amp;")"&amp;": "&amp;MID(AG18,7,99)&amp;"-"&amp;MID(AG19,7,99)&amp;"."</f>
        <v xml:space="preserve"> Otjes, S. &amp;  De Jonge, L. (2023). The Netherlands: Political Developments And Data In 2022.  [[journalName]]. 62(1): 359-374.</v>
      </c>
      <c r="AH22" s="20" t="str">
        <f t="shared" si="11"/>
        <v xml:space="preserve"> Otjes, S. &amp;  De Jonge, L. (2024). The Netherlands: Political Developments And Data In 2023.  [[journalName]]. 63(1): 317-336.</v>
      </c>
    </row>
    <row r="23" spans="1:34" ht="13.5" customHeight="1">
      <c r="A23" s="135" t="s">
        <v>211</v>
      </c>
      <c r="B23" s="137"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THE NETHERLANDS
AU  - Voerman, Gerrit
AU  - Lucardie, Paul
VL  - 22
JO  - European Journal of Political Research
IS  - 4
SP  - 475
EP  - 478
PY  - 1992
PB  - Blackwell Publishing Ltd
UR  - http://onlinelibrary.wiley.com/doi/10.1111/j.1475-6765.1992.tb00336.x/full</v>
      </c>
      <c r="C23" s="137" t="str">
        <f t="shared" ref="C23:T23" si="12">"TY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NETHERLANDS
AU  - Lucardie, Paul
AU  - Voerman, Gerrit
VL  - 24
JO  - European Journal of Political Research
IS  - 4
SP  - 501
EP  - 503
PY  - 1993
PB  - Blackwell Publishing Ltd
UR  - http://onlinelibrary.wiley.com/doi/10.1111/j.1475-6765.1993.tb00404.x/full</v>
      </c>
      <c r="D23" s="137" t="str">
        <f t="shared" si="12"/>
        <v>TY  - JOUR
TI  - THE NETHERLANDS
AU  - Lucardie, Paul
AU  - Voerman, Gerrit
VL  - 26
JO  - European Journal of Political Research
IS  - 3-4
SP  - 369
EP  - 373
PY  - 1994
PB  - Blackwell Publishing Ltd
UR  - http://onlinelibrary.wiley.com/doi/10.1111/j.1475-6765.1994.tb00460.x/full</v>
      </c>
      <c r="E23" s="137" t="str">
        <f t="shared" si="12"/>
        <v>TY  - JOUR
TI  - THE NETHERLANDS
AU  - Lucardie, Paul
AU  - Voerman, Gerrit
VL  - 28
JO  - European Journal of Political Research
IS  - 3-4
SP  - 427
EP  - 436
PY  - 1995
PB  - Blackwell Publishing Ltd
UR  - http://onlinelibrary.wiley.com/doi/10.1111/j.1475-6765.1995.tb00509.x/full</v>
      </c>
      <c r="F23" s="137" t="str">
        <f t="shared" si="12"/>
        <v>TY  - JOUR
TI  - THE NETHERLANDS
AU  - Lucardie, Paul
AU  - Voerman, Gerrit
VL  - 30
JO  - European Journal of Political Research
IS  - 3-4
SP  - 415
EP  - 419
PY  - 1996
PB  - Blackwell Publishing Ltd
UR  - http://onlinelibrary.wiley.com/doi/10.1111/j.1475-6765.1996.tb00696.x/full</v>
      </c>
      <c r="G23" s="137" t="str">
        <f t="shared" si="12"/>
        <v>TY  - JOUR
TI  - The Netheralands
AU  - Lucardie, Paul
AU  - Voerman, Gerrit
VL  - 32
JO  - European Journal of Political Research
IS  - 3-4
SP  - 447
EP  - 449
PY  - 1997
PB  - Blackwell Publishing Ltd
UR  - http://onlinelibrary.wiley.com/doi/10.1111/1475-6765.00363/full</v>
      </c>
      <c r="H23" s="137" t="str">
        <f t="shared" si="12"/>
        <v>TY  - JOUR
TI  - The Netherlands
AU  - Lucardie, Paul
AU  - Voerman, Gerrit
VL  - 34
JO  - European Journal of Political Research
IS  - 3-4
SP  - 471
EP  - 473
PY  - 1998
PB  - Blackwell Publishing Ltd
UR  - http://onlinelibrary.wiley.com/doi/10.1111/1475-6765.00060/full</v>
      </c>
      <c r="I23" s="137" t="str">
        <f t="shared" ref="I23" si="13">"TY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THE NETHERLANDS
AU  - Lucardie, Paul
AU  - Voerman, Gerrit
VL  - 36
JO  - European Journal of Political Research
IS  - 3-4
SP  - 465
EP  - 471
PY  - 1999
PB  - Blackwell Publishing Ltd
UR  - http://onlinelibrary.wiley.com/doi/10.1111/j.1475-6765.1999.tb00726.x/full</v>
      </c>
      <c r="J23" s="137" t="str">
        <f t="shared" si="12"/>
        <v>TY  - JOUR
TI  - The Netherlands
AU  - Lucardie, Paul
AU  - Voerman, Gerrit
VL  - 38
JO  - European Journal of Political Research
IS  - 3-4
SP  - 462
EP  - 469
PY  - 2000
PB  - Blackwell Publishing Ltd
UR  - http://onlinelibrary.wiley.com/doi/10.1111/j.1475-6765.2000.tb01155.x/full</v>
      </c>
      <c r="K23" s="137" t="str">
        <f t="shared" si="12"/>
        <v>TY  - JOUR
TI  - The Netherlands
AU  - Lucardie, Paul
VL  - 40
JO  - European Journal of Political Research
IS  - 3-4
SP  - 365
EP  - 369
PY  - 2001
PB  - Blackwell Publishing Ltd
UR  - http://onlinelibrary.wiley.com/doi/10.1111/1475-6765.00060-i2/full</v>
      </c>
      <c r="L23" s="137" t="str">
        <f t="shared" si="12"/>
        <v>TY  - JOUR
TI  - The Netherlands
AU  - Lucardie, Paul
AU  - Voerman, Gerrit
VL  - 41
JO  - European Journal of Political Research
IS  - 7-8
SP  - 1037
EP  - 1040
PY  - 2002
PB  - Blackwell Publishing Ltd
UR  - http://onlinelibrary.wiley.com/doi/10.1111/1475-6765.t01-1-00060/full</v>
      </c>
      <c r="M23" s="137" t="str">
        <f t="shared" si="12"/>
        <v>TY  - JOUR
TI  - The Netherlands
AU  - Lucardie, Paul
VL  - 42
JO  - European Journal of Political Research
IS  - 7-8
SP  - 1029
EP  - 1036
PY  - 2003
PB  - Blackwell Publishing Ltd.
UR  - http://onlinelibrary.wiley.com/doi/10.1111/j.0304-4130.2003.00131.x/full</v>
      </c>
      <c r="N23" s="137" t="str">
        <f t="shared" si="12"/>
        <v>TY  - JOUR
TI  - The Netherlands
AU  - Lucardie, Paul
AU  - Voerman, Gerrit
VL  - 43
JO  - European Journal of Political Research
IS  - 7-8
SP  - 1084
EP  - 1092
PY  - 2004
PB  - Blackwell Publishing Ltd.
UR  - http://onlinelibrary.wiley.com/doi/10.1111/j.1475-6765.2004.00204.x/full</v>
      </c>
      <c r="O23" s="137" t="str">
        <f t="shared" si="12"/>
        <v>TY  - JOUR
TI  - The Netherlands
AU  - Lucardie, Paul
AU  - Voerman, Gerrit
VL  - 44
JO  - European Journal of Political Research
IS  - 7-8
SP  - 1124
EP  - 1133
PY  - 2005
PB  - Blackwell Publishing Ltd.
UR  - http://onlinelibrary.wiley.com/doi/10.1111/j.1475-6765.2005.00276.x/full</v>
      </c>
      <c r="P23" s="137" t="str">
        <f t="shared" si="12"/>
        <v>TY  - JOUR
TI  - The Netherlands
AU  - Lucardie, Paul
AU  - Voerman, Gerrit
VL  - 45
JO  - European Journal of Political Research
IS  - 7-8
SP  - 1201
EP  - 1206
PY  - 2006
PB  - Blackwell Publishing Ltd
UR  - http://onlinelibrary.wiley.com/doi/10.1111/j.1475-6765.2006.00676.x/full</v>
      </c>
      <c r="Q23" s="137"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The Netherlands
AU  - Lucardie, Paul
JO  - European Journal of Political Research
VL  - 46
IS  - 7-8
SP  - 1041
EP  - 1048
PY  - 2007
PB  - Blackwell Publishing Ltd
UR  - http://onlinelibrary.wiley.com/doi/10.1111/j.1475-6765.2007.00749.x/full</v>
      </c>
      <c r="R23" s="137" t="str">
        <f t="shared" si="12"/>
        <v>TY  - JOUR
TI  - The Netherlands
AU  - Lucardie, Paul
VL  - 47
JO  - European Journal of Political Research
IS  - 7-8
SP  - 1074
EP  - 1078
PY  - 2008
PB  - Blackwell Publishing Ltd
UR  - http://onlinelibrary.wiley.com/doi/10.1111/j.1475-6765.2008.00802.x/full</v>
      </c>
      <c r="S23" s="137" t="str">
        <f t="shared" si="12"/>
        <v>TY  - JOUR
TI  - The Netherlands
AU  - Lucardie, Paul
VL  - 48
JO  - European Journal of Political Research
IS  - 7-8
SP  - 1130
EP  - 1132
PY  - 2009
PB  - Blackwell Publishing Ltd
UR  - http://onlinelibrary.wiley.com/doi/10.1111/j.1475-6765.2009.01863.x/full</v>
      </c>
      <c r="T23" s="137" t="str">
        <f t="shared" si="12"/>
        <v>TY  - JOUR
TI  - The Netherlands
AU  - Lucardie, Paul
AU  - Voerman, Gerrit
VL  - 49
JO  - European Journal of Political Research
IS  - 7-8
SP  - 1095
EP  - 1101
PY  - 2010
PB  - Blackwell Publishing Ltd
UR  - http://onlinelibrary.wiley.com/doi/10.1111/j.1475-6765.2010.01965.x/full</v>
      </c>
      <c r="U23" s="137" t="str">
        <f t="shared" ref="U23" si="14">"TY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The Netherlands
AU  - Lucardie, Paul
AU  - Voerman, Gerrit
VL  - 50
JO  - European Journal of Political Research
IS  - 7-8
SP  - 1070
EP  - 1076
PY  - 2011
PB  - Blackwell Publishing Ltd
UR  - http://onlinelibrary.wiley.com/doi/10.1111/j.1475-6765.2011.02034.x/full</v>
      </c>
      <c r="V23" s="137" t="str">
        <f t="shared" ref="V23:AF23" si="15">"TY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The Netherlands
AU  - Voerman, Gerrit
AU  - Lucardie, Paul
VL  - 51
JO  - European Journal of Political Research Political Data Yearbook
IS  - 1
SP  - 215
EP  - 220
PY  - 2012
PB  - Blackwell Publishing Ltd
UR  - http://onlinelibrary.wiley.com/doi/10.1111/j.2047-8852.2012.00024.x/full</v>
      </c>
      <c r="W23" s="137" t="str">
        <f t="shared" si="15"/>
        <v>TY  - JOUR
TI  - The Netherlands
AU  - Otjes, Simon
AU  - Voerman, Gerrit
VL  - 52
JO  - EUROPEAN JOURNAL OF POLITICAL RESEARCH POLITICAL DATA YEARBOOK
IS  - 1
SP  - 162
EP  - 169
PY  - 2013
PB  - John Wiley &amp; Sons, Ltd
UR  - https:/onlinelibrary.wiley.com/doi/10.1111/2047-8852.12023/full</v>
      </c>
      <c r="X23" s="137" t="str">
        <f t="shared" si="15"/>
        <v>TY  - JOUR
TI  - The Netherlands
AU  - Otjes, Simon
AU  - Voerman, Gerrit
VL  - 53
JO  - EUROPEAN JOURNAL OF POLITICAL RESEARCH POLITICAL DATA YEARBOOK
IS  - 1
SP  - 229
EP  - 234
PY  - 2014
PB  - John Wiley &amp; Sons, Ltd
UR  - https:/onlinelibrary.wiley.com/doi/10.1111/2047-8852.12060/full</v>
      </c>
      <c r="Y23" s="137" t="str">
        <f t="shared" si="15"/>
        <v>TY  - JOUR
TI  - The Netherlands
AU  - Otjes, Simon
AU  - Voerman, Gerrit
VL  - 54
JO  - EUROPEAN JOURNAL OF POLITICAL RESEARCH POLITICAL DATA YEARBOOK
IS  - 1
SP  - 213
EP  - 220
PY  - 2015
PB  - John Wiley &amp; Sons, Ltd
UR  - https:/onlinelibrary.wiley.com/doi/10.1111/2047-8852.12100/full</v>
      </c>
      <c r="Z23" s="137" t="str">
        <f t="shared" si="15"/>
        <v>TY  - JOUR
TI  - The Netherlands
AU  - Otjes, Simon
VL  - 55
JO  - EUROPEAN JOURNAL OF POLITICAL RESEARCH POLITICAL DATA YEARBOOK
IS  - 1
SP  - 188
EP  - 193
PY  - 2016
PB  - John Wiley &amp; Sons, Ltd
UR  - https:/onlinelibrary.wiley.com/doi/10.1111/2047-8852.12139/full</v>
      </c>
      <c r="AA23" s="137" t="str">
        <f t="shared" si="15"/>
        <v>TY  - JOUR
TI  - The Netherlands
AU  - OTJES, SIMON
AU  - VOERMAN, GERRIT
VL  - 56
JO  - EUROPEAN JOURNAL OF POLITICAL RESEARCH POLITICAL DATA YEARBOOK
IS  - 1
SP  - 197
EP  - 203
PY  - 2017
PB  - John Wiley &amp; Sons, Ltd
UR  - https:/onlinelibrary.wiley.com/doi/10.1111/2047-8852.12159/full</v>
      </c>
      <c r="AB23" s="137" t="str">
        <f t="shared" si="15"/>
        <v>TY  - JOUR
TI  - The Netherlands: Political development and data for 2017
AU  - OTJES, SIMON
AU  - VOERMAN, GERRIT
VL  - 57
JO  - EUROPEAN JOURNAL OF POLITICAL RESEARCH POLITICAL DATA YEARBOOK
IS  - 1
SP  - 203
EP  - 211
PY  - 2018
PB  - John Wiley &amp; Sons, Ltd
UR  - https:/onlinelibrary.wiley.com/doi/10.1111/2047-8852.12216/full</v>
      </c>
      <c r="AC23" s="137" t="str">
        <f t="shared" si="15"/>
        <v>TY  - JOUR
TI  - The Netherlands: Political developments and data in 2018
AU  - OTJES, SIMON
AU  - VOERMAN, GERRIT
VL  - 58
JO  - EUROPEAN JOURNAL OF POLITICAL RESEARCH POLITICAL DATA YEARBOOK
IS  - 1
SP  - 198
EP  - 204
PY  - 2019
PB  - John Wiley &amp; Sons, Ltd
UR  - https:/onlinelibrary.wiley.com/doi/10.1111/2047-8852.12261/full</v>
      </c>
      <c r="AD23" s="137" t="str">
        <f t="shared" si="15"/>
        <v>TY  - JOUR
TI  - The Netherlands: Political Developments and Data in 2019
AU  - OTJES, SIMON
AU  - VOERMAN, GERRIT
VL  - 59
JO  - EUROPEAN JOURNAL OF POLITICAL RESEARCH POLITICAL DATA YEARBOOK
IS  - 1
SP  - 261
EP  - 271
PY  - 2020
PB  - John Wiley &amp; Sons, Ltd
UR  - https:/onlinelibrary.wiley.com/doi/10.1111/2047-8852.12277/full</v>
      </c>
      <c r="AE23" s="137" t="str">
        <f t="shared" si="15"/>
        <v>TY  - JOUR
TI  - The Netherlands: Political Developments and Data in 2020
AU1  - Otjes, Simon
AU2  - Hansma, Laurien
VL  - 60
JO  - EUROPEAN JOURNAL OF POLITICAL RESEARCH POLITICAL DATA YEARBOOK
IS  - 1
SP  - 273
EP  - 282
PY  - 2021
PB - John Wiley &amp; Sons, Ltd
UR  - https:/onlinelibrary.wiley.com/doi/10.1111/2047-8852.12310/full</v>
      </c>
      <c r="AF23" s="137" t="str">
        <f t="shared" si="15"/>
        <v>TY  - JOUR
TI  - The Netherlands: Political Developments and Data in 2021
AU1  - Otjes, Simon
AU2  - Voerman, Gerrit
VL  - 61
JO  - EUROPEAN JOURNAL OF POLITICAL RESEARCH POLITICAL DATA YEARBOOK
IS  - 1
SP  - 323
EP  - 338
PY  - 2022
PB - John Wiley &amp; Sons, Ltd
UR  - https:/onlinelibrary.wiley.com/doi/10.1111/2047-8852.12351/full</v>
      </c>
      <c r="AG23" s="137" t="str">
        <f t="shared" ref="AG23:AH23" si="16">"TY  - JOUR"&amp;CHAR(10)&amp;""&amp;AG10&amp;CHAR(10)&amp;AG4&amp;CHAR(10)&amp;IF(AG5="","",AG5&amp;CHAR(10))&amp;IF(AG6="","",AG6&amp;CHAR(10))&amp;IF(AG7="","",AG7&amp;CHAR(10))&amp;AG12&amp;CHAR(10)&amp;AG11&amp;CHAR(10)&amp;AG13&amp;CHAR(10)&amp;AG18&amp;CHAR(10)&amp;AG19&amp;CHAR(10)&amp;AG20&amp;CHAR(10)&amp;AG14&amp;CHAR(10)&amp;LEFT(AG16,13)&amp;"onlinelibrary.wiley.com/doi/"&amp;MID(AG17,7,999)&amp;"/full"</f>
        <v>TY  - JOUR
TI  - The Netherlands: Political Developments and Data in 2022
AU1  - Otjes, Simon
AU2  - De Jonge, Léonie
VL  - 62
JO  - EUROPEAN JOURNAL OF POLITICAL RESEARCH POLITICAL DATA YEARBOOK
IS  - 1
SP  - 359
EP  - 374
PY  - 2023
PB - John Wiley &amp; Sons, Ltd
UR  - https:/onlinelibrary.wiley.com/doi/10.1111/2047-8852.12392/full</v>
      </c>
      <c r="AH23" s="137" t="str">
        <f t="shared" si="16"/>
        <v>TY  - JOUR
TI  - The Netherlands: Political Developments and Data in 2023
AU1  - Otjes, Simon
AU2  - De Jonge, Léonie
VL  - 63
JO  - EUROPEAN JOURNAL OF POLITICAL RESEARCH POLITICAL DATA YEARBOOK
IS  - 1
SP  - 317
EP  - 336
PY  - 2024
PB - John Wiley &amp; Sons, Ltd
UR  - https:/onlinelibrary.wiley.com/doi/10.1111/2047-8852.12436/full</v>
      </c>
    </row>
    <row r="24" spans="1:34" ht="13.5" customHeight="1">
      <c r="A24" s="135" t="s">
        <v>212</v>
      </c>
      <c r="B24" s="137"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{ecprPDY_1992_the netherlands,
title = "THE NETHERLANDS",
author = "Voerman, Gerrit and Lucardie, Paul",
journal = "European Journal of Political Research",
volume = 22,
number = 4,
pages = "475--478",
year = 1992,
publisher = "Blackwell Publishing Ltd"
}</v>
      </c>
      <c r="C24" s="137" t="str">
        <f t="shared" ref="C24:T24" si="17">"@article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{ecprPDY_1993_netherlands,
title = "NETHERLANDS",
author = "Lucardie, Paul and Voerman, Gerrit",
journal = "European Journal of Political Research",
volume = 24,
number = 4,
pages = "501--503",
year = 1993,
publisher = "Blackwell Publishing Ltd"
}</v>
      </c>
      <c r="D24" s="137" t="str">
        <f t="shared" si="17"/>
        <v>@article {ecprPDY_1994_the netherlands,
title = "THE NETHERLANDS",
author = "Lucardie, Paul and Voerman, Gerrit",
journal = "European Journal of Political Research",
volume = 26,
number = 3-4,
pages = "369--373",
year = 1994,
publisher = "Blackwell Publishing Ltd"
}</v>
      </c>
      <c r="E24" s="137" t="str">
        <f t="shared" si="17"/>
        <v>@article {ecprPDY_1995_the netherlands,
title = "THE NETHERLANDS",
author = "Lucardie, Paul and Voerman, Gerrit",
journal = "European Journal of Political Research",
volume = 28,
number = 3-4,
pages = "427--436",
year = 1995,
publisher = "Blackwell Publishing Ltd"
}</v>
      </c>
      <c r="F24" s="137" t="str">
        <f t="shared" si="17"/>
        <v>@article {ecprPDY_1996_the netherlands,
title = "THE NETHERLANDS",
author = "Lucardie, Paul and Voerman, Gerrit",
journal = "European Journal of Political Research",
volume = 30,
number = 3-4,
pages = "415--419",
year = 1996,
publisher = "Blackwell Publishing Ltd"
}</v>
      </c>
      <c r="G24" s="137" t="str">
        <f t="shared" si="17"/>
        <v>@article {ecprPDY_1997_the netheralands,
title = "The Netheralands",
author = "Lucardie, Paul and Voerman, Gerrit",
journal = "European Journal of Political Research",
volume = 32,
number = 3-4,
pages = "447--449",
year = 1997,
publisher = "Blackwell Publishing Ltd"
}</v>
      </c>
      <c r="H24" s="137" t="str">
        <f t="shared" si="17"/>
        <v>@article {ecprPDY_1998_the netherlands,
title = "The Netherlands",
author = "Lucardie, Paul and Voerman, Gerrit",
journal = "European Journal of Political Research",
volume = 34,
number = 3-4,
pages = "471--473",
year = 1998,
publisher = "Blackwell Publishing Ltd"
}</v>
      </c>
      <c r="I24" s="137" t="str">
        <f t="shared" ref="I24" si="18">"@article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{ecprPDY_1999_the netherlands,
title = "THE NETHERLANDS",
author = "Lucardie, Paul and Voerman, Gerrit",
journal = "European Journal of Political Research",
volume = 36,
number = 3-4,
pages = "465--471",
year = 1999,
publisher = "Blackwell Publishing Ltd"
}</v>
      </c>
      <c r="J24" s="137" t="str">
        <f t="shared" si="17"/>
        <v>@article {ecprPDY_2000_the netherlands,
title = "The Netherlands",
author = "Lucardie, Paul and Voerman, Gerrit",
journal = "European Journal of Political Research",
volume = 38,
number = 3-4,
pages = "462--469",
year = 2000,
publisher = "Blackwell Publishing Ltd"
}</v>
      </c>
      <c r="K24" s="137" t="str">
        <f t="shared" si="17"/>
        <v>@article {ecprPDY_2001_the netherlands,
title = "The Netherlands",
author = "Lucardie, Paul",
journal = "European Journal of Political Research",
volume = 40,
number = 3-4,
pages = "365--369",
year = 2001,
publisher = "Blackwell Publishing Ltd"
}</v>
      </c>
      <c r="L24" s="137" t="str">
        <f t="shared" si="17"/>
        <v>@article {ecprPDY_2002_the netherlands,
title = "The Netherlands",
author = "Lucardie, Paul and Voerman, Gerrit",
journal = "European Journal of Political Research",
volume = 41,
number = 7-8,
pages = "1037--1040",
year = 2002,
publisher = "Blackwell Publishing Ltd"
}</v>
      </c>
      <c r="M24" s="137" t="str">
        <f t="shared" si="17"/>
        <v>@article {ecprPDY_2003_the netherlands,
title = "The Netherlands",
author = "Lucardie, Paul",
journal = "European Journal of Political Research",
volume = 42,
number = 7-8,
pages = "1029--1036",
year = 2003,
publisher = "Blackwell Publishing Ltd."
}</v>
      </c>
      <c r="N24" s="137" t="str">
        <f t="shared" si="17"/>
        <v>@article {ecprPDY_2004_the netherlands,
title = "The Netherlands",
author = "Lucardie, Paul and Voerman, Gerrit",
journal = "European Journal of Political Research",
volume = 43,
number = 7-8,
pages = "1084--1092",
year = 2004,
publisher = "Blackwell Publishing Ltd."
}</v>
      </c>
      <c r="O24" s="137" t="str">
        <f t="shared" si="17"/>
        <v>@article {ecprPDY_2005_the netherlands,
title = "The Netherlands",
author = "Lucardie, Paul and Voerman, Gerrit",
journal = "European Journal of Political Research",
volume = 44,
number = 7-8,
pages = "1124--1133",
year = 2005,
publisher = "Blackwell Publishing Ltd."
}</v>
      </c>
      <c r="P24" s="137" t="str">
        <f t="shared" si="17"/>
        <v>@article {ecprPDY_2006_the netherlands,
title = "The Netherlands",
author = "Lucardie, Paul and Voerman, Gerrit",
journal = "European Journal of Political Research",
volume = 45,
number = 7-8,
pages = "1201--1206",
year = 2006,
publisher = "Blackwell Publishing Ltd"
}</v>
      </c>
      <c r="Q24" s="137" t="str">
        <f t="shared" si="17"/>
        <v>@article {ecprPDY_2007_the netherlands,
title = "The Netherlands",
author = "Lucardie, Paul",
journal = "European Journal of Political Research",
volume = 46,
number = 7-8,
pages = "1041--1048",
year = 2007,
publisher = "Blackwell Publishing Ltd"
}</v>
      </c>
      <c r="R24" s="137" t="str">
        <f t="shared" si="17"/>
        <v>@article {ecprPDY_2008_the netherlands,
title = "The Netherlands",
author = "Lucardie, Paul",
journal = "European Journal of Political Research",
volume = 47,
number = 7-8,
pages = "1074--1078",
year = 2008,
publisher = "Blackwell Publishing Ltd"
}</v>
      </c>
      <c r="S24" s="137" t="str">
        <f t="shared" si="17"/>
        <v>@article {ecprPDY_2009_the netherlands,
title = "The Netherlands",
author = "Lucardie, Paul",
journal = "European Journal of Political Research",
volume = 48,
number = 7-8,
pages = "1130--1132",
year = 2009,
publisher = "Blackwell Publishing Ltd"
}</v>
      </c>
      <c r="T24" s="137" t="str">
        <f t="shared" si="17"/>
        <v>@article {ecprPDY_2010_the netherlands,
title = "The Netherlands",
author = "Lucardie, Paul and Voerman, Gerrit",
journal = "European Journal of Political Research",
volume = 49,
number = 7-8,
pages = "1095--1101",
year = 2010,
publisher = "Blackwell Publishing Ltd"
}</v>
      </c>
      <c r="U24" s="137" t="str">
        <f t="shared" ref="U24" si="19">"@article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{ecprPDY_2011_the netherlands,
title = "The Netherlands",
author = "Lucardie, Paul and Voerman, Gerrit",
journal = "European Journal of Political Research",
volume = 50,
number = 7-8,
pages = "1070--1076",
year = 2011,
publisher = "Blackwell Publishing Ltd"
}</v>
      </c>
      <c r="V24" s="137" t="str">
        <f t="shared" ref="V24:AF24" si="20">"@article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{ecprPDY_2012_the netherlands,
title = "The Netherlands",
author = "Voerman, Gerrit and Lucardie, Paul",
journal = "European Journal of Political Research Political Data Yearbook",
volume = 51,
number = 1,
pages = "215--220",
year = 2012,
publisher = "Blackwell Publishing Ltd"
}</v>
      </c>
      <c r="W24" s="137" t="str">
        <f t="shared" si="20"/>
        <v>@article {ecprPDY_2013_the netherlands,
title = "The Netherlands",
author = "Otjes, Simon and Voerman, Gerrit",
journal = "EUROPEAN JOURNAL OF POLITICAL RESEARCH POLITICAL DATA YEARBOOK",
volume = 52,
number = 1,
pages = "162--169",
year = 2013,
publisher = "John Wiley &amp; Sons, Ltd"
}</v>
      </c>
      <c r="X24" s="137" t="str">
        <f t="shared" si="20"/>
        <v>@article {ecprPDY_2014_the netherlands,
title = "The Netherlands",
author = "Otjes, Simon and Voerman, Gerrit",
journal = "EUROPEAN JOURNAL OF POLITICAL RESEARCH POLITICAL DATA YEARBOOK",
volume = 53,
number = 1,
pages = "229--234",
year = 2014,
publisher = "John Wiley &amp; Sons, Ltd"
}</v>
      </c>
      <c r="Y24" s="137" t="str">
        <f t="shared" si="20"/>
        <v>@article {ecprPDY_2015_the netherlands,
title = "The Netherlands",
author = "Otjes, Simon and Voerman, Gerrit",
journal = "EUROPEAN JOURNAL OF POLITICAL RESEARCH POLITICAL DATA YEARBOOK",
volume = 54,
number = 1,
pages = "213--220",
year = 2015,
publisher = "John Wiley &amp; Sons, Ltd"
}</v>
      </c>
      <c r="Z24" s="137" t="str">
        <f t="shared" si="20"/>
        <v>@article {ecprPDY_2016_the netherlands,
title = "The Netherlands",
author = "Otjes, Simon",
journal = "EUROPEAN JOURNAL OF POLITICAL RESEARCH POLITICAL DATA YEARBOOK",
volume = 55,
number = 1,
pages = "188--193",
year = 2016,
publisher = "John Wiley &amp; Sons, Ltd"
}</v>
      </c>
      <c r="AA24" s="137" t="str">
        <f t="shared" si="20"/>
        <v>@article {ecprPDY_2017_the netherlands,
title = "The Netherlands",
author = "OTJES, SIMON and VOERMAN, GERRIT",
journal = "EUROPEAN JOURNAL OF POLITICAL RESEARCH POLITICAL DATA YEARBOOK",
volume = 56,
number = 1,
pages = "197--203",
year = 2017,
publisher = "John Wiley &amp; Sons, Ltd"
}</v>
      </c>
      <c r="AB24" s="137" t="str">
        <f t="shared" si="20"/>
        <v>@article {ecprPDY_2018_the netherlands: political development and data for 2017,
title = "The Netherlands: Political development and data for 2017",
author = "OTJES, SIMON and VOERMAN, GERRIT",
journal = "EUROPEAN JOURNAL OF POLITICAL RESEARCH POLITICAL DATA YEARBOOK",
volume = 57,
number = 1,
pages = "203--211",
year = 2018,
publisher = "John Wiley &amp; Sons, Ltd"
}</v>
      </c>
      <c r="AC24" s="137" t="str">
        <f t="shared" si="20"/>
        <v>@article {ecprPDY_2019_the netherlands: political developments and data in 2018,
title = "The Netherlands: Political developments and data in 2018",
author = "OTJES, SIMON and VOERMAN, GERRIT",
journal = "EUROPEAN JOURNAL OF POLITICAL RESEARCH POLITICAL DATA YEARBOOK",
volume = 58,
number = 1,
pages = "198--204",
year = 2019,
publisher = "John Wiley &amp; Sons, Ltd"
}</v>
      </c>
      <c r="AD24" s="137" t="str">
        <f t="shared" si="20"/>
        <v>@article {ecprPDY_2020_the netherlands: political developments and data in 2019,
title = "The Netherlands: Political Developments and Data in 2019",
author = "OTJES, SIMON and VOERMAN, GERRIT",
journal = "EUROPEAN JOURNAL OF POLITICAL RESEARCH POLITICAL DATA YEARBOOK",
volume = 59,
number = 1,
pages = "261--271",
year = 2020,
publisher = "John Wiley &amp; Sons, Ltd"
}</v>
      </c>
      <c r="AE24" s="137" t="str">
        <f t="shared" si="20"/>
        <v>@article {ecprPDY_2021_the netherlands: political developments and data in 2020,
title = "The Netherlands: Political Developments and Data in 2020",
author = "Otjes, Simon and Hansma, Laurien",
journal = "EUROPEAN JOURNAL OF POLITICAL RESEARCH POLITICAL DATA YEARBOOK",
volume = 60,
number = 1,
pages = "273--282",
year = 2021,
publisher = "John Wiley &amp; Sons, Ltd"
}</v>
      </c>
      <c r="AF24" s="137" t="str">
        <f t="shared" si="20"/>
        <v>@article {ecprPDY_2022_the netherlands: political developments and data in 2021,
title = "The Netherlands: Political Developments and Data in 2021",
author = "Otjes, Simon and Voerman, Gerrit",
journal = "EUROPEAN JOURNAL OF POLITICAL RESEARCH POLITICAL DATA YEARBOOK",
volume = 61,
number = 1,
pages = "323--338",
year = 2022,
publisher = "John Wiley &amp; Sons, Ltd"
}</v>
      </c>
      <c r="AG24" s="137" t="str">
        <f t="shared" ref="AG24:AH24" si="21">"@article {ecprPDY_"&amp;AG1&amp;"_"&amp;LOWER(MID(AG10,FIND("- ",AG10)+2,999))&amp;","&amp;CHAR(10)&amp;"title = """&amp;MID(AG10,FIND("- ",AG10)+2,999)&amp;""","&amp;CHAR(10)&amp;"author = """&amp;IF(AG25&lt;&gt;"",AG25&amp;".",MID(AG4,FIND("- ",AG4)+2,999))&amp;IF(AG26&lt;&gt;""," and "&amp;AG26&amp;".",IF(AG5 = "",""," and "&amp;MID(AG5,FIND("- ",AG5)+2,999)))&amp;IF(AG27&lt;&gt;""," and "&amp;AG27&amp;".",IF(AG6 = "",""," and "&amp;MID(AG6,FIND("- ",AG6)+2,999)))&amp;IF(AG28&lt;&gt;""," and "&amp;AG28&amp;".",IF(AG7 = "",""," and "&amp;MID(AG7,FIND("- ",AG7)+2,999)))&amp;""","&amp;CHAR(10)&amp;"journal = """&amp;MID(AG11,FIND("- ",AG11)+2,999)&amp;""","&amp;CHAR(10)&amp;"volume = "&amp;MID(AG12,FIND("- ",AG12)+2,999)&amp;","&amp;CHAR(10)&amp;"number = "&amp;MID(AG13,FIND("- ",AG13)+2,999)&amp;","&amp;CHAR(10)&amp;"pages = """&amp;MID(AG18,FIND("- ",AG18)+2,999)&amp;"--"&amp;MID(AG19,FIND("- ",AG19)+2,999)&amp;""","&amp;CHAR(10)&amp;"year = "&amp;AG1&amp;","&amp;CHAR(10)&amp;"publisher = """&amp;MID(AG14,FIND("- ",AG14)+2,999)&amp;""""&amp;CHAR(10)&amp;"}"</f>
        <v>@article {ecprPDY_2023_the netherlands: political developments and data in 2022,
title = "The Netherlands: Political Developments and Data in 2022",
author = "Otjes, Simon and De Jonge, Léonie",
journal = "EUROPEAN JOURNAL OF POLITICAL RESEARCH POLITICAL DATA YEARBOOK",
volume = 62,
number = 1,
pages = "359--374",
year = 2023,
publisher = "John Wiley &amp; Sons, Ltd"
}</v>
      </c>
      <c r="AH24" s="137" t="str">
        <f t="shared" si="21"/>
        <v>@article {ecprPDY_2024_the netherlands: political developments and data in 2023,
title = "The Netherlands: Political Developments and Data in 2023",
author = "Otjes, Simon and De Jonge, Léonie",
journal = "EUROPEAN JOURNAL OF POLITICAL RESEARCH POLITICAL DATA YEARBOOK",
volume = 63,
number = 1,
pages = "317--336",
year = 2024,
publisher = "John Wiley &amp; Sons, Ltd"
}</v>
      </c>
    </row>
    <row r="25" spans="1:34" ht="13.5" customHeight="1">
      <c r="A25" s="76" t="s">
        <v>213</v>
      </c>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row>
    <row r="26" spans="1:34" ht="13.5" customHeight="1">
      <c r="A26" s="76" t="s">
        <v>214</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row>
    <row r="27" spans="1:34" ht="13.5" customHeight="1">
      <c r="A27" s="76" t="s">
        <v>215</v>
      </c>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row>
    <row r="28" spans="1:34" ht="13.5" customHeight="1">
      <c r="A28" s="76" t="s">
        <v>216</v>
      </c>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row>
    <row r="29" spans="1:34" ht="13.5" customHeight="1">
      <c r="A29" s="76" t="s">
        <v>217</v>
      </c>
      <c r="B29" s="138"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THE NETHERLANDS
AU  - Voerman, Gerrit
AU  - Lucardie, Paul
JO  - European Journal of Political Research
VL  - 22
IS  - 4
SP  - 475
EP  - 478
PY  - 1992
PB  - Blackwell Publishing Ltd
UR  - http://onlinelibrary.wiley.com/doi/10.1111/j.1475-6765.1992.tb00336.x/full</v>
      </c>
      <c r="C29" s="138"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NETHERLANDS
AU  - Lucardie, Paul
AU  - Voerman, Gerrit
VL  - 24
JO  - European Journal of Political Research
IS  - 4
SP  - 501
EP  - 503
PY  - 1993
PB  - Blackwell Publishing Ltd
UR  - http://onlinelibrary.wiley.com/doi/10.1111/j.1475-6765.1993.tb00404.x/full</v>
      </c>
      <c r="D29" s="138"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THE NETHERLANDS
AU  - Lucardie, Paul
AU  - Voerman, Gerrit
VL  - 26
JO  - European Journal of Political Research
IS  - 3-4
SP  - 369
EP  - 373
PY  - 1994
PB  - Blackwell Publishing Ltd
UR  - http://onlinelibrary.wiley.com/doi/10.1111/j.1475-6765.1994.tb00460.x/full</v>
      </c>
      <c r="E29" s="138" t="str">
        <f>"TY  - JOUR"&amp;REPT("@",3)&amp;""&amp;E10&amp;REPT("@",3)&amp;E4&amp;REPT("@",3)&amp;IF(E5="","",E5&amp;REPT("@",3))&amp;IF(E6="","",E6&amp;REPT("@",3))&amp;IF(E7="","",E7&amp;REPT("@",3))&amp;E12&amp;REPT("@",3)&amp;E11&amp;REPT("@",3)&amp;E13&amp;REPT("@",3)&amp;E18&amp;REPT("@",3)&amp;E19&amp;REPT("@",3)&amp;E20&amp;REPT("@",3)&amp;E14&amp;REPT("@",3)&amp;LEFT(E16,13)&amp;"onlinelibrary.wiley.com/doi/"&amp;MID(E17,7,999)&amp;"/full"</f>
        <v>TY  - JOUR@@@TI  - THE NETHERLANDS@@@AU  - Lucardie, Paul@@@AU  - Voerman, Gerrit@@@VL  - 28@@@JO  - European Journal of Political Research@@@IS  - 3-4@@@SP  - 427@@@EP  - 436@@@PY  - 1995@@@PB  - Blackwell Publishing Ltd@@@UR  - http://onlinelibrary.wiley.com/doi/10.1111/j.1475-6765.1995.tb00509.x/full</v>
      </c>
      <c r="F29" s="138" t="str">
        <f t="shared" ref="F29:T29" si="22">"TY  - JOUR"&amp;REPT("@",3)&amp;""&amp;F10&amp;REPT("@",3)&amp;F4&amp;REPT("@",3)&amp;IF(F5="","",F5&amp;REPT("@",3))&amp;IF(F6="","",F6&amp;REPT("@",3))&amp;IF(F7="","",F7&amp;REPT("@",3))&amp;F12&amp;REPT("@",3)&amp;F11&amp;REPT("@",3)&amp;F13&amp;REPT("@",3)&amp;F18&amp;REPT("@",3)&amp;F19&amp;REPT("@",3)&amp;F20&amp;REPT("@",3)&amp;F14&amp;REPT("@",3)&amp;LEFT(F16,13)&amp;"onlinelibrary.wiley.com/doi/"&amp;MID(F17,7,999)&amp;"/full"</f>
        <v>TY  - JOUR@@@TI  - THE NETHERLANDS@@@AU  - Lucardie, Paul@@@AU  - Voerman, Gerrit@@@VL  - 30@@@JO  - European Journal of Political Research@@@IS  - 3-4@@@SP  - 415@@@EP  - 419@@@PY  - 1996@@@PB  - Blackwell Publishing Ltd@@@UR  - http://onlinelibrary.wiley.com/doi/10.1111/j.1475-6765.1996.tb00696.x/full</v>
      </c>
      <c r="G29" s="138" t="str">
        <f t="shared" si="22"/>
        <v>TY  - JOUR@@@TI  - The Netheralands@@@AU  - Lucardie, Paul@@@AU  - Voerman, Gerrit@@@VL  - 32@@@JO  - European Journal of Political Research@@@IS  - 3-4@@@SP  - 447@@@EP  - 449@@@PY  - 1997@@@PB  - Blackwell Publishing Ltd@@@UR  - http://onlinelibrary.wiley.com/doi/10.1111/1475-6765.00363/full</v>
      </c>
      <c r="H29" s="138" t="str">
        <f t="shared" si="22"/>
        <v>TY  - JOUR@@@TI  - The Netherlands@@@AU  - Lucardie, Paul@@@AU  - Voerman, Gerrit@@@VL  - 34@@@JO  - European Journal of Political Research@@@IS  - 3-4@@@SP  - 471@@@EP  - 473@@@PY  - 1998@@@PB  - Blackwell Publishing Ltd@@@UR  - http://onlinelibrary.wiley.com/doi/10.1111/1475-6765.00060/full</v>
      </c>
      <c r="I29" s="138" t="str">
        <f t="shared" ref="I29" si="23">"TY  - JOUR"&amp;REPT("@",3)&amp;""&amp;I10&amp;REPT("@",3)&amp;I4&amp;REPT("@",3)&amp;IF(I5="","",I5&amp;REPT("@",3))&amp;IF(I6="","",I6&amp;REPT("@",3))&amp;IF(I7="","",I7&amp;REPT("@",3))&amp;I12&amp;REPT("@",3)&amp;I11&amp;REPT("@",3)&amp;I13&amp;REPT("@",3)&amp;I18&amp;REPT("@",3)&amp;I19&amp;REPT("@",3)&amp;I20&amp;REPT("@",3)&amp;I14&amp;REPT("@",3)&amp;LEFT(I16,13)&amp;"onlinelibrary.wiley.com/doi/"&amp;MID(I17,7,999)&amp;"/full"</f>
        <v>TY  - JOUR@@@TI  - THE NETHERLANDS@@@AU  - Lucardie, Paul@@@AU  - Voerman, Gerrit@@@VL  - 36@@@JO  - European Journal of Political Research@@@IS  - 3-4@@@SP  - 465@@@EP  - 471@@@PY  - 1999@@@PB  - Blackwell Publishing Ltd@@@UR  - http://onlinelibrary.wiley.com/doi/10.1111/j.1475-6765.1999.tb00726.x/full</v>
      </c>
      <c r="J29" s="138" t="str">
        <f t="shared" si="22"/>
        <v>TY  - JOUR@@@TI  - The Netherlands@@@AU  - Lucardie, Paul@@@AU  - Voerman, Gerrit@@@VL  - 38@@@JO  - European Journal of Political Research@@@IS  - 3-4@@@SP  - 462@@@EP  - 469@@@PY  - 2000@@@PB  - Blackwell Publishing Ltd@@@UR  - http://onlinelibrary.wiley.com/doi/10.1111/j.1475-6765.2000.tb01155.x/full</v>
      </c>
      <c r="K29" s="138" t="str">
        <f t="shared" si="22"/>
        <v>TY  - JOUR@@@TI  - The Netherlands@@@AU  - Lucardie, Paul@@@VL  - 40@@@JO  - European Journal of Political Research@@@IS  - 3-4@@@SP  - 365@@@EP  - 369@@@PY  - 2001@@@PB  - Blackwell Publishing Ltd@@@UR  - http://onlinelibrary.wiley.com/doi/10.1111/1475-6765.00060-i2/full</v>
      </c>
      <c r="L29" s="138" t="str">
        <f t="shared" si="22"/>
        <v>TY  - JOUR@@@TI  - The Netherlands@@@AU  - Lucardie, Paul@@@AU  - Voerman, Gerrit@@@VL  - 41@@@JO  - European Journal of Political Research@@@IS  - 7-8@@@SP  - 1037@@@EP  - 1040@@@PY  - 2002@@@PB  - Blackwell Publishing Ltd@@@UR  - http://onlinelibrary.wiley.com/doi/10.1111/1475-6765.t01-1-00060/full</v>
      </c>
      <c r="M29" s="138" t="str">
        <f t="shared" si="22"/>
        <v>TY  - JOUR@@@TI  - The Netherlands@@@AU  - Lucardie, Paul@@@VL  - 42@@@JO  - European Journal of Political Research@@@IS  - 7-8@@@SP  - 1029@@@EP  - 1036@@@PY  - 2003@@@PB  - Blackwell Publishing Ltd.@@@UR  - http://onlinelibrary.wiley.com/doi/10.1111/j.0304-4130.2003.00131.x/full</v>
      </c>
      <c r="N29" s="138" t="str">
        <f t="shared" si="22"/>
        <v>TY  - JOUR@@@TI  - The Netherlands@@@AU  - Lucardie, Paul@@@AU  - Voerman, Gerrit@@@VL  - 43@@@JO  - European Journal of Political Research@@@IS  - 7-8@@@SP  - 1084@@@EP  - 1092@@@PY  - 2004@@@PB  - Blackwell Publishing Ltd.@@@UR  - http://onlinelibrary.wiley.com/doi/10.1111/j.1475-6765.2004.00204.x/full</v>
      </c>
      <c r="O29" s="138" t="str">
        <f t="shared" si="22"/>
        <v>TY  - JOUR@@@TI  - The Netherlands@@@AU  - Lucardie, Paul@@@AU  - Voerman, Gerrit@@@VL  - 44@@@JO  - European Journal of Political Research@@@IS  - 7-8@@@SP  - 1124@@@EP  - 1133@@@PY  - 2005@@@PB  - Blackwell Publishing Ltd.@@@UR  - http://onlinelibrary.wiley.com/doi/10.1111/j.1475-6765.2005.00276.x/full</v>
      </c>
      <c r="P29" s="138" t="str">
        <f t="shared" si="22"/>
        <v>TY  - JOUR@@@TI  - The Netherlands@@@AU  - Lucardie, Paul@@@AU  - Voerman, Gerrit@@@VL  - 45@@@JO  - European Journal of Political Research@@@IS  - 7-8@@@SP  - 1201@@@EP  - 1206@@@PY  - 2006@@@PB  - Blackwell Publishing Ltd@@@UR  - http://onlinelibrary.wiley.com/doi/10.1111/j.1475-6765.2006.00676.x/full</v>
      </c>
      <c r="Q29" s="138" t="str">
        <f t="shared" si="22"/>
        <v>TY  - JOUR@@@TI  - The Netherlands@@@AU  - Lucardie, Paul@@@VL  - 46@@@JO  - European Journal of Political Research@@@IS  - 7-8@@@SP  - 1041@@@EP  - 1048@@@PY  - 2007@@@PB  - Blackwell Publishing Ltd@@@UR  - http://onlinelibrary.wiley.com/doi/10.1111/j.1475-6765.2007.00749.x/full</v>
      </c>
      <c r="R29" s="138" t="str">
        <f t="shared" si="22"/>
        <v>TY  - JOUR@@@TI  - The Netherlands@@@AU  - Lucardie, Paul@@@VL  - 47@@@JO  - European Journal of Political Research@@@IS  - 7-8@@@SP  - 1074@@@EP  - 1078@@@PY  - 2008@@@PB  - Blackwell Publishing Ltd@@@UR  - http://onlinelibrary.wiley.com/doi/10.1111/j.1475-6765.2008.00802.x/full</v>
      </c>
      <c r="S29" s="138" t="str">
        <f t="shared" si="22"/>
        <v>TY  - JOUR@@@TI  - The Netherlands@@@AU  - Lucardie, Paul@@@VL  - 48@@@JO  - European Journal of Political Research@@@IS  - 7-8@@@SP  - 1130@@@EP  - 1132@@@PY  - 2009@@@PB  - Blackwell Publishing Ltd@@@UR  - http://onlinelibrary.wiley.com/doi/10.1111/j.1475-6765.2009.01863.x/full</v>
      </c>
      <c r="T29" s="138" t="str">
        <f t="shared" si="22"/>
        <v>TY  - JOUR@@@TI  - The Netherlands@@@AU  - Lucardie, Paul@@@AU  - Voerman, Gerrit@@@VL  - 49@@@JO  - European Journal of Political Research@@@IS  - 7-8@@@SP  - 1095@@@EP  - 1101@@@PY  - 2010@@@PB  - Blackwell Publishing Ltd@@@UR  - http://onlinelibrary.wiley.com/doi/10.1111/j.1475-6765.2010.01965.x/full</v>
      </c>
      <c r="U29" s="138" t="str">
        <f t="shared" ref="U29" si="24">"TY  - JOUR"&amp;REPT("@",3)&amp;""&amp;U10&amp;REPT("@",3)&amp;U4&amp;REPT("@",3)&amp;IF(U5="","",U5&amp;REPT("@",3))&amp;IF(U6="","",U6&amp;REPT("@",3))&amp;IF(U7="","",U7&amp;REPT("@",3))&amp;U12&amp;REPT("@",3)&amp;U11&amp;REPT("@",3)&amp;U13&amp;REPT("@",3)&amp;U18&amp;REPT("@",3)&amp;U19&amp;REPT("@",3)&amp;U20&amp;REPT("@",3)&amp;U14&amp;REPT("@",3)&amp;LEFT(U16,13)&amp;"onlinelibrary.wiley.com/doi/"&amp;MID(U17,7,999)&amp;"/full"</f>
        <v>TY  - JOUR@@@TI  - The Netherlands@@@AU  - Lucardie, Paul@@@AU  - Voerman, Gerrit@@@VL  - 50@@@JO  - European Journal of Political Research@@@IS  - 7-8@@@SP  - 1070@@@EP  - 1076@@@PY  - 2011@@@PB  - Blackwell Publishing Ltd@@@UR  - http://onlinelibrary.wiley.com/doi/10.1111/j.1475-6765.2011.02034.x/full</v>
      </c>
      <c r="V29" s="138" t="str">
        <f t="shared" ref="V29:AF29" si="25">"TY  - JOUR"&amp;REPT("@",3)&amp;""&amp;V10&amp;REPT("@",3)&amp;V4&amp;REPT("@",3)&amp;IF(V5="","",V5&amp;REPT("@",3))&amp;IF(V6="","",V6&amp;REPT("@",3))&amp;IF(V7="","",V7&amp;REPT("@",3))&amp;V12&amp;REPT("@",3)&amp;V11&amp;REPT("@",3)&amp;V13&amp;REPT("@",3)&amp;V18&amp;REPT("@",3)&amp;V19&amp;REPT("@",3)&amp;V20&amp;REPT("@",3)&amp;V14&amp;REPT("@",3)&amp;LEFT(V16,13)&amp;"onlinelibrary.wiley.com/doi/"&amp;MID(V17,7,999)&amp;"/full"</f>
        <v>TY  - JOUR@@@TI  - The Netherlands@@@AU  - Voerman, Gerrit@@@AU  - Lucardie, Paul@@@VL  - 51@@@JO  - European Journal of Political Research Political Data Yearbook@@@IS  - 1@@@SP  - 215@@@EP  - 220@@@PY  - 2012@@@PB  - Blackwell Publishing Ltd@@@UR  - http://onlinelibrary.wiley.com/doi/10.1111/j.2047-8852.2012.00024.x/full</v>
      </c>
      <c r="W29" s="138" t="str">
        <f t="shared" si="25"/>
        <v>TY  - JOUR@@@TI  - The Netherlands@@@AU  - Otjes, Simon@@@AU  - Voerman, Gerrit@@@VL  - 52@@@JO  - EUROPEAN JOURNAL OF POLITICAL RESEARCH POLITICAL DATA YEARBOOK@@@IS  - 1@@@SP  - 162@@@EP  - 169@@@PY  - 2013@@@PB  - John Wiley &amp; Sons, Ltd@@@UR  - https:/onlinelibrary.wiley.com/doi/10.1111/2047-8852.12023/full</v>
      </c>
      <c r="X29" s="138" t="str">
        <f t="shared" si="25"/>
        <v>TY  - JOUR@@@TI  - The Netherlands@@@AU  - Otjes, Simon@@@AU  - Voerman, Gerrit@@@VL  - 53@@@JO  - EUROPEAN JOURNAL OF POLITICAL RESEARCH POLITICAL DATA YEARBOOK@@@IS  - 1@@@SP  - 229@@@EP  - 234@@@PY  - 2014@@@PB  - John Wiley &amp; Sons, Ltd@@@UR  - https:/onlinelibrary.wiley.com/doi/10.1111/2047-8852.12060/full</v>
      </c>
      <c r="Y29" s="138" t="str">
        <f t="shared" si="25"/>
        <v>TY  - JOUR@@@TI  - The Netherlands@@@AU  - Otjes, Simon@@@AU  - Voerman, Gerrit@@@VL  - 54@@@JO  - EUROPEAN JOURNAL OF POLITICAL RESEARCH POLITICAL DATA YEARBOOK@@@IS  - 1@@@SP  - 213@@@EP  - 220@@@PY  - 2015@@@PB  - John Wiley &amp; Sons, Ltd@@@UR  - https:/onlinelibrary.wiley.com/doi/10.1111/2047-8852.12100/full</v>
      </c>
      <c r="Z29" s="138" t="str">
        <f t="shared" si="25"/>
        <v>TY  - JOUR@@@TI  - The Netherlands@@@AU  - Otjes, Simon@@@VL  - 55@@@JO  - EUROPEAN JOURNAL OF POLITICAL RESEARCH POLITICAL DATA YEARBOOK@@@IS  - 1@@@SP  - 188@@@EP  - 193@@@PY  - 2016@@@PB  - John Wiley &amp; Sons, Ltd@@@UR  - https:/onlinelibrary.wiley.com/doi/10.1111/2047-8852.12139/full</v>
      </c>
      <c r="AA29" s="138" t="str">
        <f t="shared" si="25"/>
        <v>TY  - JOUR@@@TI  - The Netherlands@@@AU  - OTJES, SIMON@@@AU  - VOERMAN, GERRIT@@@VL  - 56@@@JO  - EUROPEAN JOURNAL OF POLITICAL RESEARCH POLITICAL DATA YEARBOOK@@@IS  - 1@@@SP  - 197@@@EP  - 203@@@PY  - 2017@@@PB  - John Wiley &amp; Sons, Ltd@@@UR  - https:/onlinelibrary.wiley.com/doi/10.1111/2047-8852.12159/full</v>
      </c>
      <c r="AB29" s="138" t="str">
        <f t="shared" si="25"/>
        <v>TY  - JOUR@@@TI  - The Netherlands: Political development and data for 2017@@@AU  - OTJES, SIMON@@@AU  - VOERMAN, GERRIT@@@VL  - 57@@@JO  - EUROPEAN JOURNAL OF POLITICAL RESEARCH POLITICAL DATA YEARBOOK@@@IS  - 1@@@SP  - 203@@@EP  - 211@@@PY  - 2018@@@PB  - John Wiley &amp; Sons, Ltd@@@UR  - https:/onlinelibrary.wiley.com/doi/10.1111/2047-8852.12216/full</v>
      </c>
      <c r="AC29" s="138" t="str">
        <f t="shared" si="25"/>
        <v>TY  - JOUR@@@TI  - The Netherlands: Political developments and data in 2018@@@AU  - OTJES, SIMON@@@AU  - VOERMAN, GERRIT@@@VL  - 58@@@JO  - EUROPEAN JOURNAL OF POLITICAL RESEARCH POLITICAL DATA YEARBOOK@@@IS  - 1@@@SP  - 198@@@EP  - 204@@@PY  - 2019@@@PB  - John Wiley &amp; Sons, Ltd@@@UR  - https:/onlinelibrary.wiley.com/doi/10.1111/2047-8852.12261/full</v>
      </c>
      <c r="AD29" s="138" t="str">
        <f t="shared" si="25"/>
        <v>TY  - JOUR@@@TI  - The Netherlands: Political Developments and Data in 2019@@@AU  - OTJES, SIMON@@@AU  - VOERMAN, GERRIT@@@VL  - 59@@@JO  - EUROPEAN JOURNAL OF POLITICAL RESEARCH POLITICAL DATA YEARBOOK@@@IS  - 1@@@SP  - 261@@@EP  - 271@@@PY  - 2020@@@PB  - John Wiley &amp; Sons, Ltd@@@UR  - https:/onlinelibrary.wiley.com/doi/10.1111/2047-8852.12277/full</v>
      </c>
      <c r="AE29" s="138" t="str">
        <f t="shared" si="25"/>
        <v>TY  - JOUR@@@TI  - The Netherlands: Political Developments and Data in 2020@@@AU1  - Otjes, Simon@@@AU2  - Hansma, Laurien@@@VL  - 60@@@JO  - EUROPEAN JOURNAL OF POLITICAL RESEARCH POLITICAL DATA YEARBOOK@@@IS  - 1@@@SP  - 273@@@EP  - 282@@@PY  - 2021@@@PB - John Wiley &amp; Sons, Ltd@@@UR  - https:/onlinelibrary.wiley.com/doi/10.1111/2047-8852.12310/full</v>
      </c>
      <c r="AF29" s="138" t="str">
        <f t="shared" si="25"/>
        <v>TY  - JOUR@@@TI  - The Netherlands: Political Developments and Data in 2021@@@AU1  - Otjes, Simon@@@AU2  - Voerman, Gerrit@@@VL  - 61@@@JO  - EUROPEAN JOURNAL OF POLITICAL RESEARCH POLITICAL DATA YEARBOOK@@@IS  - 1@@@SP  - 323@@@EP  - 338@@@PY  - 2022@@@PB - John Wiley &amp; Sons, Ltd@@@UR  - https:/onlinelibrary.wiley.com/doi/10.1111/2047-8852.12351/full</v>
      </c>
      <c r="AG29" s="138" t="str">
        <f t="shared" ref="AG29:AH29" si="26">"TY  - JOUR"&amp;REPT("@",3)&amp;""&amp;AG10&amp;REPT("@",3)&amp;AG4&amp;REPT("@",3)&amp;IF(AG5="","",AG5&amp;REPT("@",3))&amp;IF(AG6="","",AG6&amp;REPT("@",3))&amp;IF(AG7="","",AG7&amp;REPT("@",3))&amp;AG12&amp;REPT("@",3)&amp;AG11&amp;REPT("@",3)&amp;AG13&amp;REPT("@",3)&amp;AG18&amp;REPT("@",3)&amp;AG19&amp;REPT("@",3)&amp;AG20&amp;REPT("@",3)&amp;AG14&amp;REPT("@",3)&amp;LEFT(AG16,13)&amp;"onlinelibrary.wiley.com/doi/"&amp;MID(AG17,7,999)&amp;"/full"</f>
        <v>TY  - JOUR@@@TI  - The Netherlands: Political Developments and Data in 2022@@@AU1  - Otjes, Simon@@@AU2  - De Jonge, Léonie@@@VL  - 62@@@JO  - EUROPEAN JOURNAL OF POLITICAL RESEARCH POLITICAL DATA YEARBOOK@@@IS  - 1@@@SP  - 359@@@EP  - 374@@@PY  - 2023@@@PB - John Wiley &amp; Sons, Ltd@@@UR  - https:/onlinelibrary.wiley.com/doi/10.1111/2047-8852.12392/full</v>
      </c>
      <c r="AH29" s="138" t="str">
        <f t="shared" si="26"/>
        <v>TY  - JOUR@@@TI  - The Netherlands: Political Developments and Data in 2023@@@AU1  - Otjes, Simon@@@AU2  - De Jonge, Léonie@@@VL  - 63@@@JO  - EUROPEAN JOURNAL OF POLITICAL RESEARCH POLITICAL DATA YEARBOOK@@@IS  - 1@@@SP  - 317@@@EP  - 336@@@PY  - 2024@@@PB - John Wiley &amp; Sons, Ltd@@@UR  - https:/onlinelibrary.wiley.com/doi/10.1111/2047-8852.12436/full</v>
      </c>
    </row>
    <row r="30" spans="1:34" ht="13.5" customHeight="1">
      <c r="A30" s="76" t="s">
        <v>218</v>
      </c>
      <c r="B30" s="138"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{ecprPDY_1992_the netherlands,
title = "THE NETHERLANDS",
author = "Voerman, Gerrit and Lucardie, Paul",
journal = "European Journal of Political Research",
volume = 22,
number = 4,
pages = "475--478",
year = 1992,
publisher = "Blackwell Publishing Ltd"
}</v>
      </c>
      <c r="C30" s="138"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{ecprPDY_1993_netherlands,
title = "NETHERLANDS",
author = "Lucardie, Paul and Voerman, Gerrit",
journal = "European Journal of Political Research",
volume = 24,
number = 4,
pages = "501--503",
year = 1993,
publisher = "Blackwell Publishing Ltd"
}</v>
      </c>
      <c r="D30" s="138"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{ecprPDY_1994_the netherlands,
title = "THE NETHERLANDS",
author = "Lucardie, Paul and Voerman, Gerrit",
journal = "European Journal of Political Research",
volume = 26,
number = 3-4,
pages = "369--373",
year = 1994,
publisher = "Blackwell Publishing Ltd"
}</v>
      </c>
      <c r="E30" s="138"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{ecprPDY_1995_the netherlands,@@@title = "THE NETHERLANDS",@@@author = "Lucardie, Paul and Voerman, Gerrit",@@@journal = "European Journal of Political Research",@@@volume = 28,@@@number = 3-4,@@@pages = "427--436",@@@year = 1995,@@@publisher = "Blackwell Publishing Ltd"@@@}</v>
      </c>
      <c r="F30" s="138" t="str">
        <f t="shared" ref="F30:T30" si="27">"@article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{ecprPDY_1996_the netherlands,@@@title = "THE NETHERLANDS",@@@author = "Lucardie, Paul and Voerman, Gerrit",@@@journal = "European Journal of Political Research",@@@volume = 30,@@@number = 3-4,@@@pages = "415--419",@@@year = 1996,@@@publisher = "Blackwell Publishing Ltd"@@@}</v>
      </c>
      <c r="G30" s="138" t="str">
        <f t="shared" si="27"/>
        <v>@article {ecprPDY_1997_the netheralands,@@@title = "The Netheralands",@@@author = "Lucardie, Paul and Voerman, Gerrit",@@@journal = "European Journal of Political Research",@@@volume = 32,@@@number = 3-4,@@@pages = "447--449",@@@year = 1997,@@@publisher = "Blackwell Publishing Ltd"@@@}</v>
      </c>
      <c r="H30" s="138" t="str">
        <f t="shared" si="27"/>
        <v>@article {ecprPDY_1998_the netherlands,@@@title = "The Netherlands",@@@author = "Lucardie, Paul and Voerman, Gerrit",@@@journal = "European Journal of Political Research",@@@volume = 34,@@@number = 3-4,@@@pages = "471--473",@@@year = 1998,@@@publisher = "Blackwell Publishing Ltd"@@@}</v>
      </c>
      <c r="I30" s="138" t="str">
        <f t="shared" ref="I30" si="28">"@article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{ecprPDY_1999_the netherlands,@@@title = "THE NETHERLANDS",@@@author = "Lucardie, Paul and Voerman, Gerrit",@@@journal = "European Journal of Political Research",@@@volume = 36,@@@number = 3-4,@@@pages = "465--471",@@@year = 1999,@@@publisher = "Blackwell Publishing Ltd"@@@}</v>
      </c>
      <c r="J30" s="138" t="str">
        <f t="shared" si="27"/>
        <v>@article {ecprPDY_2000_the netherlands,@@@title = "The Netherlands",@@@author = "Lucardie, Paul and Voerman, Gerrit",@@@journal = "European Journal of Political Research",@@@volume = 38,@@@number = 3-4,@@@pages = "462--469",@@@year = 2000,@@@publisher = "Blackwell Publishing Ltd"@@@}</v>
      </c>
      <c r="K30" s="138" t="str">
        <f t="shared" si="27"/>
        <v>@article {ecprPDY_2001_the netherlands,@@@title = "The Netherlands",@@@author = "Lucardie, Paul",@@@journal = "European Journal of Political Research",@@@volume = 40,@@@number = 3-4,@@@pages = "365--369",@@@year = 2001,@@@publisher = "Blackwell Publishing Ltd"@@@}</v>
      </c>
      <c r="L30" s="138" t="str">
        <f t="shared" si="27"/>
        <v>@article {ecprPDY_2002_the netherlands,@@@title = "The Netherlands",@@@author = "Lucardie, Paul and Voerman, Gerrit",@@@journal = "European Journal of Political Research",@@@volume = 41,@@@number = 7-8,@@@pages = "1037--1040",@@@year = 2002,@@@publisher = "Blackwell Publishing Ltd"@@@}</v>
      </c>
      <c r="M30" s="138" t="str">
        <f t="shared" si="27"/>
        <v>@article {ecprPDY_2003_the netherlands,@@@title = "The Netherlands",@@@author = "Lucardie, Paul",@@@journal = "European Journal of Political Research",@@@volume = 42,@@@number = 7-8,@@@pages = "1029--1036",@@@year = 2003,@@@publisher = "Blackwell Publishing Ltd."@@@}</v>
      </c>
      <c r="N30" s="138" t="str">
        <f t="shared" si="27"/>
        <v>@article {ecprPDY_2004_the netherlands,@@@title = "The Netherlands",@@@author = "Lucardie, Paul and Voerman, Gerrit",@@@journal = "European Journal of Political Research",@@@volume = 43,@@@number = 7-8,@@@pages = "1084--1092",@@@year = 2004,@@@publisher = "Blackwell Publishing Ltd."@@@}</v>
      </c>
      <c r="O30" s="138" t="str">
        <f t="shared" si="27"/>
        <v>@article {ecprPDY_2005_the netherlands,@@@title = "The Netherlands",@@@author = "Lucardie, Paul and Voerman, Gerrit",@@@journal = "European Journal of Political Research",@@@volume = 44,@@@number = 7-8,@@@pages = "1124--1133",@@@year = 2005,@@@publisher = "Blackwell Publishing Ltd."@@@}</v>
      </c>
      <c r="P30" s="138" t="str">
        <f t="shared" si="27"/>
        <v>@article {ecprPDY_2006_the netherlands,@@@title = "The Netherlands",@@@author = "Lucardie, Paul and Voerman, Gerrit",@@@journal = "European Journal of Political Research",@@@volume = 45,@@@number = 7-8,@@@pages = "1201--1206",@@@year = 2006,@@@publisher = "Blackwell Publishing Ltd"@@@}</v>
      </c>
      <c r="Q30" s="138" t="str">
        <f t="shared" si="27"/>
        <v>@article {ecprPDY_2007_the netherlands,@@@title = "The Netherlands",@@@author = "Lucardie, Paul",@@@journal = "European Journal of Political Research",@@@volume = 46,@@@number = 7-8,@@@pages = "1041--1048",@@@year = 2007,@@@publisher = "Blackwell Publishing Ltd"@@@}</v>
      </c>
      <c r="R30" s="138" t="str">
        <f t="shared" si="27"/>
        <v>@article {ecprPDY_2008_the netherlands,@@@title = "The Netherlands",@@@author = "Lucardie, Paul",@@@journal = "European Journal of Political Research",@@@volume = 47,@@@number = 7-8,@@@pages = "1074--1078",@@@year = 2008,@@@publisher = "Blackwell Publishing Ltd"@@@}</v>
      </c>
      <c r="S30" s="138" t="str">
        <f t="shared" si="27"/>
        <v>@article {ecprPDY_2009_the netherlands,@@@title = "The Netherlands",@@@author = "Lucardie, Paul",@@@journal = "European Journal of Political Research",@@@volume = 48,@@@number = 7-8,@@@pages = "1130--1132",@@@year = 2009,@@@publisher = "Blackwell Publishing Ltd"@@@}</v>
      </c>
      <c r="T30" s="138" t="str">
        <f t="shared" si="27"/>
        <v>@article {ecprPDY_2010_the netherlands,@@@title = "The Netherlands",@@@author = "Lucardie, Paul and Voerman, Gerrit",@@@journal = "European Journal of Political Research",@@@volume = 49,@@@number = 7-8,@@@pages = "1095--1101",@@@year = 2010,@@@publisher = "Blackwell Publishing Ltd"@@@}</v>
      </c>
      <c r="U30" s="138" t="str">
        <f t="shared" ref="U30" si="29">"@article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{ecprPDY_2011_the netherlands,@@@title = "The Netherlands",@@@author = "Lucardie, Paul and Voerman, Gerrit",@@@journal = "European Journal of Political Research",@@@volume = 50,@@@number = 7-8,@@@pages = "1070--1076",@@@year = 2011,@@@publisher = "Blackwell Publishing Ltd"@@@}</v>
      </c>
      <c r="V30" s="138" t="str">
        <f t="shared" ref="V30:AF30" si="30">"@article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{ecprPDY_2012_the netherlands,@@@title = "The Netherlands",@@@author = "Voerman, Gerrit and Lucardie, Paul",@@@journal = "European Journal of Political Research Political Data Yearbook",@@@volume = 51,@@@number = 1,@@@pages = "215--220",@@@year = 2012,@@@publisher = "Blackwell Publishing Ltd"@@@}</v>
      </c>
      <c r="W30" s="138" t="str">
        <f t="shared" si="30"/>
        <v>@article {ecprPDY_2013_the netherlands,@@@title = "The Netherlands",@@@author = "Otjes, Simon and Voerman, Gerrit",@@@journal = "EUROPEAN JOURNAL OF POLITICAL RESEARCH POLITICAL DATA YEARBOOK",@@@volume = 52,@@@number = 1,@@@pages = "162--169",@@@year = 2013,@@@publisher = "John Wiley &amp; Sons, Ltd"@@@}</v>
      </c>
      <c r="X30" s="138" t="str">
        <f t="shared" si="30"/>
        <v>@article {ecprPDY_2014_the netherlands,@@@title = "The Netherlands",@@@author = "Otjes, Simon and Voerman, Gerrit",@@@journal = "EUROPEAN JOURNAL OF POLITICAL RESEARCH POLITICAL DATA YEARBOOK",@@@volume = 53,@@@number = 1,@@@pages = "229--234",@@@year = 2014,@@@publisher = "John Wiley &amp; Sons, Ltd"@@@}</v>
      </c>
      <c r="Y30" s="138" t="str">
        <f t="shared" si="30"/>
        <v>@article {ecprPDY_2015_the netherlands,@@@title = "The Netherlands",@@@author = "Otjes, Simon and Voerman, Gerrit",@@@journal = "EUROPEAN JOURNAL OF POLITICAL RESEARCH POLITICAL DATA YEARBOOK",@@@volume = 54,@@@number = 1,@@@pages = "213--220",@@@year = 2015,@@@publisher = "John Wiley &amp; Sons, Ltd"@@@}</v>
      </c>
      <c r="Z30" s="138" t="str">
        <f t="shared" si="30"/>
        <v>@article {ecprPDY_2016_the netherlands,@@@title = "The Netherlands",@@@author = "Otjes, Simon",@@@journal = "EUROPEAN JOURNAL OF POLITICAL RESEARCH POLITICAL DATA YEARBOOK",@@@volume = 55,@@@number = 1,@@@pages = "188--193",@@@year = 2016,@@@publisher = "John Wiley &amp; Sons, Ltd"@@@}</v>
      </c>
      <c r="AA30" s="138" t="str">
        <f t="shared" si="30"/>
        <v>@article {ecprPDY_2017_the netherlands,@@@title = "The Netherlands",@@@author = "OTJES, SIMON and VOERMAN, GERRIT",@@@journal = "EUROPEAN JOURNAL OF POLITICAL RESEARCH POLITICAL DATA YEARBOOK",@@@volume = 56,@@@number = 1,@@@pages = "197--203",@@@year = 2017,@@@publisher = "John Wiley &amp; Sons, Ltd"@@@}</v>
      </c>
      <c r="AB30" s="138" t="str">
        <f t="shared" si="30"/>
        <v>@article {ecprPDY_2018_the netherlands: political development and data for 2017,@@@title = "The Netherlands: Political development and data for 2017",@@@author = "OTJES, SIMON and VOERMAN, GERRIT",@@@journal = "EUROPEAN JOURNAL OF POLITICAL RESEARCH POLITICAL DATA YEARBOOK",@@@volume = 57,@@@number = 1,@@@pages = "203--211",@@@year = 2018,@@@publisher = "John Wiley &amp; Sons, Ltd"@@@}</v>
      </c>
      <c r="AC30" s="138" t="str">
        <f t="shared" si="30"/>
        <v>@article {ecprPDY_2019_the netherlands: political developments and data in 2018,@@@title = "The Netherlands: Political developments and data in 2018",@@@author = "OTJES, SIMON and VOERMAN, GERRIT",@@@journal = "EUROPEAN JOURNAL OF POLITICAL RESEARCH POLITICAL DATA YEARBOOK",@@@volume = 58,@@@number = 1,@@@pages = "198--204",@@@year = 2019,@@@publisher = "John Wiley &amp; Sons, Ltd"@@@}</v>
      </c>
      <c r="AD30" s="138" t="str">
        <f t="shared" si="30"/>
        <v>@article {ecprPDY_2020_the netherlands: political developments and data in 2019,@@@title = "The Netherlands: Political Developments and Data in 2019",@@@author = "OTJES, SIMON and VOERMAN, GERRIT",@@@journal = "EUROPEAN JOURNAL OF POLITICAL RESEARCH POLITICAL DATA YEARBOOK",@@@volume = 59,@@@number = 1,@@@pages = "261--271",@@@year = 2020,@@@publisher = "John Wiley &amp; Sons, Ltd"@@@}</v>
      </c>
      <c r="AE30" s="138" t="str">
        <f t="shared" si="30"/>
        <v>@article {ecprPDY_2021_the netherlands: political developments and data in 2020,@@@title = "The Netherlands: Political Developments and Data in 2020",@@@author = "Otjes, Simon and Hansma, Laurien",@@@journal = "EUROPEAN JOURNAL OF POLITICAL RESEARCH POLITICAL DATA YEARBOOK",@@@volume = 60,@@@number = 1,@@@pages = "273--282",@@@year = 2021,@@@publisher = "John Wiley &amp; Sons, Ltd"@@@}</v>
      </c>
      <c r="AF30" s="138" t="str">
        <f t="shared" si="30"/>
        <v>@article {ecprPDY_2022_the netherlands: political developments and data in 2021,@@@title = "The Netherlands: Political Developments and Data in 2021",@@@author = "Otjes, Simon and Voerman, Gerrit",@@@journal = "EUROPEAN JOURNAL OF POLITICAL RESEARCH POLITICAL DATA YEARBOOK",@@@volume = 61,@@@number = 1,@@@pages = "323--338",@@@year = 2022,@@@publisher = "John Wiley &amp; Sons, Ltd"@@@}</v>
      </c>
      <c r="AG30" s="138" t="str">
        <f t="shared" ref="AG30:AH30" si="31">"@article {ecprPDY_"&amp;AG1&amp;"_"&amp;LOWER(MID(AG10,FIND("- ",AG10)+2,999))&amp;","&amp;REPT("@",3)&amp;"title = """&amp;MID(AG10,FIND("- ",AG10)+2,999)&amp;""","&amp;REPT("@",3)&amp;"author = """&amp;IF(AG25&lt;&gt;"",AG25&amp;".",MID(AG4,FIND("- ",AG4)+2,999))&amp;IF(AG26&lt;&gt;""," and "&amp;AG26&amp;".",IF(AG5 = "",""," and "&amp;MID(AG5,FIND("- ",AG5)+2,999)))&amp;IF(AG27&lt;&gt;""," and "&amp;AG27&amp;".",IF(AG6 = "",""," and "&amp;MID(AG6,FIND("- ",AG6)+2,999)))&amp;IF(AG28&lt;&gt;""," and "&amp;AG28&amp;".",IF(AG7 = "",""," and "&amp;MID(AG7,FIND("- ",AG7)+2,999)))&amp;""","&amp;REPT("@",3)&amp;"journal = """&amp;MID(AG11,FIND("- ",AG11)+2,999)&amp;""","&amp;REPT("@",3)&amp;"volume = "&amp;MID(AG12,FIND("- ",AG12)+2,999)&amp;","&amp;REPT("@",3)&amp;"number = "&amp;MID(AG13,FIND("- ",AG13)+2,999)&amp;","&amp;REPT("@",3)&amp;"pages = """&amp;MID(AG18,FIND("- ",AG18)+2,999)&amp;"--"&amp;MID(AG19,FIND("- ",AG19)+2,999)&amp;""","&amp;REPT("@",3)&amp;"year = "&amp;AG1&amp;","&amp;REPT("@",3)&amp;"publisher = """&amp;MID(AG14,FIND("- ",AG14)+2,999)&amp;""""&amp;REPT("@",3)&amp;"}"</f>
        <v>@article {ecprPDY_2023_the netherlands: political developments and data in 2022,@@@title = "The Netherlands: Political Developments and Data in 2022",@@@author = "Otjes, Simon and De Jonge, Léonie",@@@journal = "EUROPEAN JOURNAL OF POLITICAL RESEARCH POLITICAL DATA YEARBOOK",@@@volume = 62,@@@number = 1,@@@pages = "359--374",@@@year = 2023,@@@publisher = "John Wiley &amp; Sons, Ltd"@@@}</v>
      </c>
      <c r="AH30" s="138" t="str">
        <f t="shared" si="31"/>
        <v>@article {ecprPDY_2024_the netherlands: political developments and data in 2023,@@@title = "The Netherlands: Political Developments and Data in 2023",@@@author = "Otjes, Simon and De Jonge, Léonie",@@@journal = "EUROPEAN JOURNAL OF POLITICAL RESEARCH POLITICAL DATA YEARBOOK",@@@volume = 63,@@@number = 1,@@@pages = "317--336",@@@year = 2024,@@@publisher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pageSetup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G3" sqref="G3"/>
    </sheetView>
  </sheetViews>
  <sheetFormatPr defaultColWidth="9.08984375" defaultRowHeight="13.5" customHeight="1"/>
  <cols>
    <col min="1" max="1" width="9.08984375" style="2"/>
    <col min="2" max="4" width="10.36328125" style="2" customWidth="1"/>
    <col min="5" max="16384" width="9.08984375" style="2"/>
  </cols>
  <sheetData>
    <row r="1" spans="1:13" ht="13.5" customHeight="1">
      <c r="A1" s="76" t="s">
        <v>42</v>
      </c>
      <c r="B1" s="76" t="s">
        <v>43</v>
      </c>
      <c r="C1" s="76" t="s">
        <v>44</v>
      </c>
      <c r="D1" s="76" t="s">
        <v>45</v>
      </c>
      <c r="E1" s="76" t="s">
        <v>46</v>
      </c>
      <c r="F1" s="76" t="s">
        <v>47</v>
      </c>
      <c r="G1" s="76" t="s">
        <v>48</v>
      </c>
      <c r="H1" s="76" t="s">
        <v>49</v>
      </c>
      <c r="I1" s="11"/>
      <c r="J1" s="11"/>
      <c r="K1" s="11"/>
      <c r="L1" s="11"/>
      <c r="M1" s="2" t="s">
        <v>118</v>
      </c>
    </row>
    <row r="2" spans="1:13" ht="13.5" customHeight="1">
      <c r="A2" s="76" t="s">
        <v>50</v>
      </c>
      <c r="B2" s="76" t="s">
        <v>130</v>
      </c>
      <c r="C2" s="76" t="s">
        <v>51</v>
      </c>
      <c r="D2" s="76" t="s">
        <v>52</v>
      </c>
      <c r="E2" s="76" t="s">
        <v>53</v>
      </c>
      <c r="F2" s="76" t="s">
        <v>54</v>
      </c>
      <c r="G2" s="76" t="s">
        <v>55</v>
      </c>
      <c r="H2" s="138" t="s">
        <v>219</v>
      </c>
      <c r="I2" s="11"/>
      <c r="J2" s="11"/>
      <c r="K2" s="11"/>
      <c r="L2" s="11"/>
    </row>
    <row r="3" spans="1:13" ht="13.5" customHeight="1">
      <c r="A3" s="76" t="s">
        <v>56</v>
      </c>
      <c r="B3" s="139" t="s">
        <v>957</v>
      </c>
      <c r="C3" s="139" t="s">
        <v>958</v>
      </c>
      <c r="D3" s="140" t="s">
        <v>959</v>
      </c>
      <c r="E3" s="140" t="s">
        <v>960</v>
      </c>
      <c r="F3" s="139" t="s">
        <v>961</v>
      </c>
      <c r="G3" s="139" t="s">
        <v>962</v>
      </c>
      <c r="H3" s="141"/>
      <c r="I3" s="11"/>
      <c r="J3" s="11"/>
      <c r="K3" s="11"/>
      <c r="L3" s="11"/>
    </row>
    <row r="14" spans="1:13" ht="13.5" customHeight="1">
      <c r="A14" s="77"/>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6"/>
  <sheetViews>
    <sheetView topLeftCell="A12" workbookViewId="0">
      <selection activeCell="B37" sqref="B37"/>
    </sheetView>
  </sheetViews>
  <sheetFormatPr defaultColWidth="9.08984375" defaultRowHeight="12.5"/>
  <cols>
    <col min="1" max="1" width="14.453125" style="133" customWidth="1"/>
    <col min="2" max="16384" width="9.08984375" style="133"/>
  </cols>
  <sheetData>
    <row r="1" spans="1:2">
      <c r="A1" s="71" t="s">
        <v>225</v>
      </c>
      <c r="B1" s="101" t="s">
        <v>226</v>
      </c>
    </row>
    <row r="2" spans="1:2">
      <c r="A2" s="71" t="s">
        <v>227</v>
      </c>
      <c r="B2" s="101" t="s">
        <v>228</v>
      </c>
    </row>
    <row r="3" spans="1:2">
      <c r="A3" s="71" t="s">
        <v>229</v>
      </c>
      <c r="B3" s="101" t="s">
        <v>230</v>
      </c>
    </row>
    <row r="4" spans="1:2">
      <c r="A4" s="71" t="s">
        <v>231</v>
      </c>
      <c r="B4" s="101" t="s">
        <v>232</v>
      </c>
    </row>
    <row r="5" spans="1:2">
      <c r="A5" s="71" t="s">
        <v>233</v>
      </c>
      <c r="B5" s="101" t="s">
        <v>234</v>
      </c>
    </row>
    <row r="6" spans="1:2">
      <c r="A6" s="71" t="s">
        <v>235</v>
      </c>
      <c r="B6" s="101" t="s">
        <v>236</v>
      </c>
    </row>
    <row r="7" spans="1:2">
      <c r="A7" s="71" t="s">
        <v>237</v>
      </c>
      <c r="B7" s="101" t="s">
        <v>238</v>
      </c>
    </row>
    <row r="8" spans="1:2">
      <c r="A8" s="71" t="s">
        <v>239</v>
      </c>
      <c r="B8" s="101" t="s">
        <v>240</v>
      </c>
    </row>
    <row r="9" spans="1:2">
      <c r="A9" s="71" t="s">
        <v>241</v>
      </c>
      <c r="B9" s="101" t="s">
        <v>242</v>
      </c>
    </row>
    <row r="10" spans="1:2">
      <c r="A10" s="71" t="s">
        <v>243</v>
      </c>
      <c r="B10" s="101" t="s">
        <v>244</v>
      </c>
    </row>
    <row r="11" spans="1:2">
      <c r="A11" s="71" t="s">
        <v>245</v>
      </c>
      <c r="B11" s="101" t="s">
        <v>246</v>
      </c>
    </row>
    <row r="12" spans="1:2">
      <c r="A12" s="71" t="s">
        <v>247</v>
      </c>
      <c r="B12" s="101" t="s">
        <v>248</v>
      </c>
    </row>
    <row r="13" spans="1:2">
      <c r="A13" s="73" t="s">
        <v>249</v>
      </c>
      <c r="B13" s="101" t="s">
        <v>236</v>
      </c>
    </row>
    <row r="14" spans="1:2">
      <c r="A14" s="71" t="s">
        <v>250</v>
      </c>
      <c r="B14" s="101" t="s">
        <v>238</v>
      </c>
    </row>
    <row r="15" spans="1:2">
      <c r="A15" s="71" t="s">
        <v>251</v>
      </c>
      <c r="B15" s="101" t="s">
        <v>240</v>
      </c>
    </row>
    <row r="16" spans="1:2">
      <c r="A16" s="71" t="s">
        <v>252</v>
      </c>
      <c r="B16" s="101" t="s">
        <v>253</v>
      </c>
    </row>
    <row r="17" spans="1:2">
      <c r="A17" s="71" t="s">
        <v>254</v>
      </c>
      <c r="B17" s="101" t="s">
        <v>255</v>
      </c>
    </row>
    <row r="18" spans="1:2">
      <c r="A18" s="71" t="s">
        <v>256</v>
      </c>
      <c r="B18" s="101" t="s">
        <v>257</v>
      </c>
    </row>
    <row r="19" spans="1:2">
      <c r="A19" s="71" t="s">
        <v>258</v>
      </c>
      <c r="B19" s="101" t="s">
        <v>259</v>
      </c>
    </row>
    <row r="20" spans="1:2">
      <c r="A20" s="71" t="s">
        <v>260</v>
      </c>
      <c r="B20" s="101" t="s">
        <v>261</v>
      </c>
    </row>
    <row r="21" spans="1:2">
      <c r="A21" s="71" t="s">
        <v>262</v>
      </c>
      <c r="B21" s="101" t="s">
        <v>263</v>
      </c>
    </row>
    <row r="22" spans="1:2">
      <c r="A22" s="71" t="s">
        <v>264</v>
      </c>
      <c r="B22" s="101" t="s">
        <v>265</v>
      </c>
    </row>
    <row r="23" spans="1:2">
      <c r="A23" s="71" t="s">
        <v>266</v>
      </c>
      <c r="B23" s="101" t="s">
        <v>287</v>
      </c>
    </row>
    <row r="24" spans="1:2">
      <c r="A24" s="71" t="s">
        <v>267</v>
      </c>
      <c r="B24" s="101" t="s">
        <v>288</v>
      </c>
    </row>
    <row r="25" spans="1:2">
      <c r="A25" s="71" t="s">
        <v>268</v>
      </c>
      <c r="B25" s="101" t="s">
        <v>289</v>
      </c>
    </row>
    <row r="26" spans="1:2">
      <c r="A26" s="71" t="s">
        <v>269</v>
      </c>
      <c r="B26" s="101" t="s">
        <v>270</v>
      </c>
    </row>
    <row r="27" spans="1:2">
      <c r="A27" s="71" t="s">
        <v>271</v>
      </c>
      <c r="B27" s="101" t="s">
        <v>272</v>
      </c>
    </row>
    <row r="28" spans="1:2">
      <c r="A28" s="71" t="s">
        <v>273</v>
      </c>
      <c r="B28" s="101" t="s">
        <v>274</v>
      </c>
    </row>
    <row r="29" spans="1:2">
      <c r="A29" s="71" t="s">
        <v>290</v>
      </c>
      <c r="B29" s="101" t="s">
        <v>291</v>
      </c>
    </row>
    <row r="30" spans="1:2">
      <c r="A30" s="71" t="s">
        <v>275</v>
      </c>
      <c r="B30" s="101" t="s">
        <v>276</v>
      </c>
    </row>
    <row r="31" spans="1:2">
      <c r="A31" s="71" t="s">
        <v>277</v>
      </c>
      <c r="B31" s="101" t="s">
        <v>278</v>
      </c>
    </row>
    <row r="32" spans="1:2">
      <c r="A32" s="71" t="s">
        <v>279</v>
      </c>
      <c r="B32" s="101" t="s">
        <v>280</v>
      </c>
    </row>
    <row r="33" spans="1:2">
      <c r="A33" s="71" t="s">
        <v>281</v>
      </c>
      <c r="B33" s="101" t="s">
        <v>282</v>
      </c>
    </row>
    <row r="34" spans="1:2">
      <c r="A34" s="71" t="s">
        <v>283</v>
      </c>
      <c r="B34" s="101" t="s">
        <v>284</v>
      </c>
    </row>
    <row r="35" spans="1:2">
      <c r="A35" s="71" t="s">
        <v>285</v>
      </c>
      <c r="B35" s="101" t="s">
        <v>286</v>
      </c>
    </row>
    <row r="36" spans="1:2">
      <c r="A36" s="133" t="s">
        <v>1017</v>
      </c>
      <c r="B36" s="133" t="s">
        <v>1018</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topLeftCell="A13" workbookViewId="0">
      <selection activeCell="B22" sqref="B22:B31"/>
    </sheetView>
  </sheetViews>
  <sheetFormatPr defaultColWidth="9.08984375" defaultRowHeight="10.5"/>
  <cols>
    <col min="1" max="1" width="9.08984375" style="142"/>
    <col min="2" max="2" width="173.453125" style="142" customWidth="1"/>
    <col min="3" max="16384" width="9.08984375" style="142"/>
  </cols>
  <sheetData>
    <row r="1" spans="1:3">
      <c r="A1" s="76"/>
      <c r="B1" s="76" t="s">
        <v>220</v>
      </c>
    </row>
    <row r="2" spans="1:3">
      <c r="A2" s="76" t="s">
        <v>221</v>
      </c>
      <c r="B2" s="143">
        <f>INDEX(parlvotes_lh!C4:JB4,MATCH(9.99999999999999E+307,parlvotes_lh!C4:JB4))</f>
        <v>13473750</v>
      </c>
    </row>
    <row r="3" spans="1:3">
      <c r="A3" s="76" t="s">
        <v>222</v>
      </c>
      <c r="B3" s="143" t="str">
        <f>LOOKUP(2,1/(1-ISBLANK(info_cites!A23:ZX23)),info_cites!A23:ZX23)</f>
        <v>TY  - JOUR
TI  - The Netherlands: Political Developments and Data in 2023
AU1  - Otjes, Simon
AU2  - De Jonge, Léonie
VL  - 63
JO  - EUROPEAN JOURNAL OF POLITICAL RESEARCH POLITICAL DATA YEARBOOK
IS  - 1
SP  - 317
EP  - 336
PY  - 2024
PB - John Wiley &amp; Sons, Ltd
UR  - https:/onlinelibrary.wiley.com/doi/10.1111/2047-8852.12436/full</v>
      </c>
      <c r="C3" s="144"/>
    </row>
    <row r="4" spans="1:3">
      <c r="A4" s="76" t="s">
        <v>223</v>
      </c>
      <c r="B4" s="143" t="str">
        <f>LOOKUP(2,1/(1-ISBLANK(info_cites!A24:ZX24)),info_cites!A24:ZX24)</f>
        <v>@article {ecprPDY_2024_the netherlands: political developments and data in 2023,
title = "The Netherlands: Political Developments and Data in 2023",
author = "Otjes, Simon and De Jonge, Léonie",
journal = "EUROPEAN JOURNAL OF POLITICAL RESEARCH POLITICAL DATA YEARBOOK",
volume = 63,
number = 1,
pages = "317--336",
year = 2024,
publisher = "John Wiley &amp; Sons, Ltd"
}</v>
      </c>
    </row>
    <row r="6" spans="1:3">
      <c r="A6" s="76" t="s">
        <v>222</v>
      </c>
      <c r="B6" s="143" t="str">
        <f>"TY  - JOUR"</f>
        <v>TY  - JOUR</v>
      </c>
    </row>
    <row r="7" spans="1:3">
      <c r="A7" s="76"/>
      <c r="B7" s="143" t="str">
        <f>info_cites!W10</f>
        <v>TI  - The Netherlands</v>
      </c>
    </row>
    <row r="8" spans="1:3">
      <c r="A8" s="76"/>
      <c r="B8" s="143" t="str">
        <f>info_cites!W4</f>
        <v>AU  - Otjes, Simon</v>
      </c>
    </row>
    <row r="9" spans="1:3">
      <c r="A9" s="76"/>
      <c r="B9" s="143" t="str">
        <f>IF(info_cites!W5="","",info_cites!W5)</f>
        <v>AU  - Voerman, Gerrit</v>
      </c>
    </row>
    <row r="10" spans="1:3">
      <c r="A10" s="76"/>
      <c r="B10" s="143" t="str">
        <f>IF(info_cites!W6="","",info_cites!W6)</f>
        <v/>
      </c>
    </row>
    <row r="11" spans="1:3">
      <c r="A11" s="76"/>
      <c r="B11" s="143" t="str">
        <f>IF(info_cites!W7="","",info_cites!W7)</f>
        <v/>
      </c>
    </row>
    <row r="12" spans="1:3">
      <c r="A12" s="76"/>
      <c r="B12" s="143" t="str">
        <f>IF(info_cites!W8="","",info_cites!W8)</f>
        <v/>
      </c>
    </row>
    <row r="13" spans="1:3">
      <c r="A13" s="76"/>
      <c r="B13" s="143" t="str">
        <f>info_cites!W12</f>
        <v>VL  - 52</v>
      </c>
    </row>
    <row r="14" spans="1:3">
      <c r="A14" s="76"/>
      <c r="B14" s="143" t="str">
        <f>info_cites!W11</f>
        <v>JO  - EUROPEAN JOURNAL OF POLITICAL RESEARCH POLITICAL DATA YEARBOOK</v>
      </c>
    </row>
    <row r="15" spans="1:3">
      <c r="A15" s="76"/>
      <c r="B15" s="143" t="str">
        <f>info_cites!W13</f>
        <v>IS  - 1</v>
      </c>
    </row>
    <row r="16" spans="1:3">
      <c r="A16" s="76"/>
      <c r="B16" s="143" t="str">
        <f>info_cites!W18</f>
        <v>SP  - 162</v>
      </c>
    </row>
    <row r="17" spans="1:22">
      <c r="A17" s="76"/>
      <c r="B17" s="143" t="str">
        <f>info_cites!W19</f>
        <v>EP  - 169</v>
      </c>
    </row>
    <row r="18" spans="1:22">
      <c r="A18" s="76"/>
      <c r="B18" s="143" t="str">
        <f>info_cites!W20</f>
        <v>PY  - 2013</v>
      </c>
    </row>
    <row r="19" spans="1:22">
      <c r="A19" s="76"/>
      <c r="B19" s="143" t="str">
        <f>info_cites!W14</f>
        <v>PB  - John Wiley &amp; Sons, Ltd</v>
      </c>
    </row>
    <row r="20" spans="1:22">
      <c r="A20" s="76"/>
      <c r="B20" s="143" t="str">
        <f>LEFT(info_cites!W16,13)&amp;"onlinelibrary.wiley.com/doi/"&amp;MID(info_cites!W17,7,999)&amp;"/full"</f>
        <v>UR  - https:/onlinelibrary.wiley.com/doi/10.1111/2047-8852.12023/full</v>
      </c>
    </row>
    <row r="22" spans="1:22">
      <c r="A22" s="76" t="s">
        <v>223</v>
      </c>
      <c r="B22" s="143" t="str">
        <f>"@article {ecprPDY_"&amp;info_cites!W1&amp;"_"&amp;LOWER(MID(info_cites!W10,FIND("- ",info_cites!W10)+2,999))&amp;","</f>
        <v>@article {ecprPDY_2013_the netherlands,</v>
      </c>
    </row>
    <row r="23" spans="1:22">
      <c r="A23" s="76"/>
      <c r="B23" s="143" t="str">
        <f>"title = """&amp;MID(info_cites!W10,FIND("- ",info_cites!W10)+2,999)&amp;""","</f>
        <v>title = "The Netherlands",</v>
      </c>
    </row>
    <row r="24" spans="1:22">
      <c r="A24" s="76"/>
      <c r="B24" s="143"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"Otjes, Simon and Voerman, Gerrit",</v>
      </c>
    </row>
    <row r="25" spans="1:22">
      <c r="A25" s="76"/>
      <c r="B25" s="143" t="str">
        <f>"journal = """&amp;MID(info_cites!W11,FIND("- ",info_cites!W11)+2,999)&amp;""","</f>
        <v>journal = "EUROPEAN JOURNAL OF POLITICAL RESEARCH POLITICAL DATA YEARBOOK",</v>
      </c>
    </row>
    <row r="26" spans="1:22">
      <c r="A26" s="76"/>
      <c r="B26" s="143" t="str">
        <f>"volume = "&amp;MID(info_cites!W12,FIND("- ",info_cites!W12)+2,999)&amp;","</f>
        <v>volume = 52,</v>
      </c>
    </row>
    <row r="27" spans="1:22">
      <c r="A27" s="76"/>
      <c r="B27" s="143" t="str">
        <f>"number = "&amp;MID(info_cites!W13,FIND("- ",info_cites!W13)+2,999)&amp;","</f>
        <v>number = 1,</v>
      </c>
    </row>
    <row r="28" spans="1:22">
      <c r="A28" s="76"/>
      <c r="B28" s="143" t="str">
        <f>"pages = """&amp;MID(info_cites!W18,FIND("- ",info_cites!W18)+2,999)&amp;"--"&amp;MID(info_cites!W19,FIND("- ",info_cites!W19)+2,999)&amp;""","</f>
        <v>pages = "162--169",</v>
      </c>
    </row>
    <row r="29" spans="1:22">
      <c r="A29" s="76"/>
      <c r="B29" s="143" t="str">
        <f>"year = "&amp;info_cites!W1&amp;","</f>
        <v>year = 2013,</v>
      </c>
    </row>
    <row r="30" spans="1:22">
      <c r="A30" s="76"/>
      <c r="B30" s="143" t="str">
        <f>"publisher = """&amp;MID(info_cites!W14,FIND("- ",info_cites!W14)+2,999)&amp;""""</f>
        <v>publisher = "John Wiley &amp; Sons, Ltd"</v>
      </c>
      <c r="V30" s="142"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c r="A31" s="76"/>
      <c r="B31" s="143"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theme="1" tint="0.34998626667073579"/>
  </sheetPr>
  <dimension ref="A1:AL201"/>
  <sheetViews>
    <sheetView zoomScaleNormal="100" workbookViewId="0"/>
  </sheetViews>
  <sheetFormatPr defaultColWidth="8.90625" defaultRowHeight="13.5" customHeight="1"/>
  <cols>
    <col min="1" max="2" width="18.54296875" style="133" customWidth="1"/>
    <col min="3" max="3" width="17.36328125" style="133" customWidth="1"/>
    <col min="4" max="4" width="34.90625" style="133" customWidth="1"/>
    <col min="5" max="9" width="11.90625" style="133" customWidth="1"/>
    <col min="10" max="31" width="5.90625" style="133" customWidth="1"/>
    <col min="32" max="16384" width="8.90625" style="133"/>
  </cols>
  <sheetData>
    <row r="1" spans="1:29" ht="21">
      <c r="A1" s="186" t="s">
        <v>1002</v>
      </c>
      <c r="B1" s="187" t="s">
        <v>995</v>
      </c>
      <c r="C1" s="187" t="s">
        <v>996</v>
      </c>
      <c r="D1" s="187" t="s">
        <v>14</v>
      </c>
      <c r="E1" s="187" t="s">
        <v>997</v>
      </c>
      <c r="F1" s="187" t="s">
        <v>998</v>
      </c>
      <c r="G1" s="187" t="s">
        <v>999</v>
      </c>
      <c r="H1" s="187" t="s">
        <v>1000</v>
      </c>
      <c r="I1" s="187" t="s">
        <v>1001</v>
      </c>
      <c r="J1" s="188">
        <f>IF(ISERROR(VLOOKUP("Election Start Date:",parlvotes_lh!$A$1:$ZZ$1,3,FALSE))=TRUE,"",IF(VLOOKUP("Election Start Date:",parlvotes_lh!$A$1:$ZZ$1,3,FALSE)=0,"",VLOOKUP("Election Start Date:",parlvotes_lh!$A$1:$ZZ$1,3,FALSE)))</f>
        <v>34457</v>
      </c>
      <c r="K1" s="188">
        <f>IF(ISERROR(VLOOKUP("Election Start Date:",parlvotes_lh!$A$1:$ZZ$1,23,FALSE))=TRUE,"",IF(VLOOKUP("Election Start Date:",parlvotes_lh!$A$1:$ZZ$1,23,FALSE)=0,"",VLOOKUP("Election Start Date:",parlvotes_lh!$A$1:$ZZ$1,23,FALSE)))</f>
        <v>35921</v>
      </c>
      <c r="L1" s="188">
        <f>IF(ISERROR(VLOOKUP("Election Start Date:",parlvotes_lh!$A$1:$ZZ$1,43,FALSE))=TRUE,"",IF(VLOOKUP("Election Start Date:",parlvotes_lh!$A$1:$ZZ$1,43,FALSE)=0,"",VLOOKUP("Election Start Date:",parlvotes_lh!$A$1:$ZZ$1,43,FALSE)))</f>
        <v>37391</v>
      </c>
      <c r="M1" s="188">
        <f>IF(ISERROR(VLOOKUP("Election Start Date:",parlvotes_lh!$A$1:$ZZ$1,63,FALSE))=TRUE,"",IF(VLOOKUP("Election Start Date:",parlvotes_lh!$A$1:$ZZ$1,63,FALSE)=0,"",VLOOKUP("Election Start Date:",parlvotes_lh!$A$1:$ZZ$1,63,FALSE)))</f>
        <v>37643</v>
      </c>
      <c r="N1" s="188">
        <f>IF(ISERROR(VLOOKUP("Election Start Date:",parlvotes_lh!$A$1:$ZZ$1,83,FALSE))=TRUE,"",IF(VLOOKUP("Election Start Date:",parlvotes_lh!$A$1:$ZZ$1,83,FALSE)=0,"",VLOOKUP("Election Start Date:",parlvotes_lh!$A$1:$ZZ$1,83,FALSE)))</f>
        <v>39043</v>
      </c>
      <c r="O1" s="188">
        <f>IF(ISERROR(VLOOKUP("Election Start Date:",parlvotes_lh!$A$1:$ZZ$1,103,FALSE))=TRUE,"",IF(VLOOKUP("Election Start Date:",parlvotes_lh!$A$1:$ZZ$1,103,FALSE)=0,"",VLOOKUP("Election Start Date:",parlvotes_lh!$A$1:$ZZ$1,103,FALSE)))</f>
        <v>40338</v>
      </c>
      <c r="P1" s="188">
        <f>IF(ISERROR(VLOOKUP("Election Start Date:",parlvotes_lh!$A$1:$ZZ$1,123,FALSE))=TRUE,"",IF(VLOOKUP("Election Start Date:",parlvotes_lh!$A$1:$ZZ$1,123,FALSE)=0,"",VLOOKUP("Election Start Date:",parlvotes_lh!$A$1:$ZZ$1,123,FALSE)))</f>
        <v>41164</v>
      </c>
      <c r="Q1" s="188">
        <f>IF(ISERROR(VLOOKUP("Election Start Date:",parlvotes_lh!$A$1:$ZZ$1,143,FALSE))=TRUE,"",IF(VLOOKUP("Election Start Date:",parlvotes_lh!$A$1:$ZZ$1,143,FALSE)=0,"",VLOOKUP("Election Start Date:",parlvotes_lh!$A$1:$ZZ$1,143,FALSE)))</f>
        <v>42809</v>
      </c>
      <c r="R1" s="188">
        <f>IF(ISERROR(VLOOKUP("Election Start Date:",parlvotes_lh!$A$1:$ZZ$1,163,FALSE))=TRUE,"",IF(VLOOKUP("Election Start Date:",parlvotes_lh!$A$1:$ZZ$1,163,FALSE)=0,"",VLOOKUP("Election Start Date:",parlvotes_lh!$A$1:$ZZ$1,163,FALSE)))</f>
        <v>44272</v>
      </c>
      <c r="S1" s="188">
        <f>IF(ISERROR(VLOOKUP("Election Start Date:",parlvotes_lh!$A$1:$ZZ$1,183,FALSE))=TRUE,"",IF(VLOOKUP("Election Start Date:",parlvotes_lh!$A$1:$ZZ$1,183,FALSE)=0,"",VLOOKUP("Election Start Date:",parlvotes_lh!$A$1:$ZZ$1,183,FALSE)))</f>
        <v>45252</v>
      </c>
      <c r="T1" s="188" t="str">
        <f>IF(ISERROR(VLOOKUP("Election Start Date:",parlvotes_lh!$A$1:$ZZ$1,203,FALSE))=TRUE,"",IF(VLOOKUP("Election Start Date:",parlvotes_lh!$A$1:$ZZ$1,203,FALSE)=0,"",VLOOKUP("Election Start Date:",parlvotes_lh!$A$1:$ZZ$1,203,FALSE)))</f>
        <v/>
      </c>
      <c r="U1" s="188" t="str">
        <f>IF(ISERROR(VLOOKUP("Election Start Date:",parlvotes_lh!$A$1:$ZZ$1,223,FALSE))=TRUE,"",IF(VLOOKUP("Election Start Date:",parlvotes_lh!$A$1:$ZZ$1,223,FALSE)=0,"",VLOOKUP("Election Start Date:",parlvotes_lh!$A$1:$ZZ$1,223,FALSE)))</f>
        <v/>
      </c>
      <c r="V1" s="188" t="str">
        <f>IF(ISERROR(VLOOKUP("Election Start Date:",parlvotes_lh!$A$1:$ZZ$1,243,FALSE))=TRUE,"",IF(VLOOKUP("Election Start Date:",parlvotes_lh!$A$1:$ZZ$1,243,FALSE)=0,"",VLOOKUP("Election Start Date:",parlvotes_lh!$A$1:$ZZ$1,243,FALSE)))</f>
        <v/>
      </c>
      <c r="W1" s="188" t="str">
        <f>IF(ISERROR(VLOOKUP("Election Start Date:",parlvotes_lh!$A$1:$ZZ$1,263,FALSE))=TRUE,"",IF(VLOOKUP("Election Start Date:",parlvotes_lh!$A$1:$ZZ$1,263,FALSE)=0,"",VLOOKUP("Election Start Date:",parlvotes_lh!$A$1:$ZZ$1,263,FALSE)))</f>
        <v/>
      </c>
      <c r="X1" s="188" t="str">
        <f>IF(ISERROR(VLOOKUP("Election Start Date:",parlvotes_lh!$A$1:$ZZ$1,283,FALSE))=TRUE,"",IF(VLOOKUP("Election Start Date:",parlvotes_lh!$A$1:$ZZ$1,283,FALSE)=0,"",VLOOKUP("Election Start Date:",parlvotes_lh!$A$1:$ZZ$1,283,FALSE)))</f>
        <v/>
      </c>
      <c r="Y1" s="188" t="str">
        <f>IF(ISERROR(VLOOKUP("Election Start Date:",parlvotes_lh!$A$1:$ZZ$1,303,FALSE))=TRUE,"",IF(VLOOKUP("Election Start Date:",parlvotes_lh!$A$1:$ZZ$1,303,FALSE)=0,"",VLOOKUP("Election Start Date:",parlvotes_lh!$A$1:$ZZ$1,303,FALSE)))</f>
        <v/>
      </c>
      <c r="Z1" s="188" t="str">
        <f>IF(ISERROR(VLOOKUP("Election Start Date:",parlvotes_lh!$A$1:$ZZ$1,323,FALSE))=TRUE,"",IF(VLOOKUP("Election Start Date:",parlvotes_lh!$A$1:$ZZ$1,323,FALSE)=0,"",VLOOKUP("Election Start Date:",parlvotes_lh!$A$1:$ZZ$1,323,FALSE)))</f>
        <v/>
      </c>
      <c r="AA1" s="188" t="str">
        <f>IF(ISERROR(VLOOKUP("Election Start Date:",parlvotes_lh!$A$1:$ZZ$1,343,FALSE))=TRUE,"",IF(VLOOKUP("Election Start Date:",parlvotes_lh!$A$1:$ZZ$1,343,FALSE)=0,"",VLOOKUP("Election Start Date:",parlvotes_lh!$A$1:$ZZ$1,343,FALSE)))</f>
        <v/>
      </c>
      <c r="AB1" s="188" t="str">
        <f>IF(ISERROR(VLOOKUP("Election Start Date:",parlvotes_lh!$A$1:$ZZ$1,363,FALSE))=TRUE,"",IF(VLOOKUP("Election Start Date:",parlvotes_lh!$A$1:$ZZ$1,363,FALSE)=0,"",VLOOKUP("Election Start Date:",parlvotes_lh!$A$1:$ZZ$1,363,FALSE)))</f>
        <v/>
      </c>
      <c r="AC1" s="188" t="str">
        <f>IF(ISERROR(VLOOKUP("Election Start Date:",parlvotes_lh!$A$1:$ZZ$1,383,FALSE))=TRUE,"",IF(VLOOKUP("Election Start Date:",parlvotes_lh!$A$1:$ZZ$1,383,FALSE)=0,"",VLOOKUP("Election Start Date:",parlvotes_lh!$A$1:$ZZ$1,383,FALSE)))</f>
        <v/>
      </c>
    </row>
    <row r="2" spans="1:29" ht="13.5" customHeight="1">
      <c r="A2" s="189" t="str">
        <f>IF(info_parties!A2="","",info_parties!A2)</f>
        <v>nl_cda01</v>
      </c>
      <c r="B2" s="101" t="str">
        <f>IF(A2="","",MID(info_weblinks!$C$3,32,3))</f>
        <v>nld</v>
      </c>
      <c r="C2" s="101" t="str">
        <f>IF(info_parties!G2="","",info_parties!G2)</f>
        <v>Christian Democratic Appeal</v>
      </c>
      <c r="D2" s="101" t="str">
        <f>IF(info_parties!K2="","",info_parties!K2)</f>
        <v>Christen Democratisch Appèl</v>
      </c>
      <c r="E2" s="101" t="str">
        <f>IF(info_parties!H2="","",info_parties!H2)</f>
        <v>CDA</v>
      </c>
      <c r="F2" s="190">
        <f t="shared" ref="F2:F33" si="0">IF(MAX(J2:AC2)=0,"",INDEX(J$1:AC$1,MATCH(TRUE,INDEX((J2:AC2&lt;&gt;""),0),0)))</f>
        <v>34457</v>
      </c>
      <c r="G2" s="191">
        <f t="shared" ref="G2:G33" si="1">IF(MAX(J2:AC2)=0,"",INDEX(J$1:AC$1,1,MATCH(LOOKUP(9.99+307,J2:AC2),J2:AC2,0)))</f>
        <v>45252</v>
      </c>
      <c r="H2" s="192">
        <f t="shared" ref="H2:H33" si="2">IF(MAX(J2:AC2)=0,"",MAX(J2:AC2))</f>
        <v>0.28600000000000003</v>
      </c>
      <c r="I2" s="193">
        <f t="shared" ref="I2:I33" si="3">IF(H2="","",INDEX(J$1:AC$1,1,MATCH(H2,J2:AC2,0)))</f>
        <v>37643</v>
      </c>
      <c r="J2" s="194">
        <f>IF(ISERROR(VLOOKUP($A2,parlvotes_lh!$A$11:$ZZ$200,6,FALSE))=TRUE,"",IF(VLOOKUP($A2,parlvotes_lh!$A$11:$ZZ$200,6,FALSE)=0,"",VLOOKUP($A2,parlvotes_lh!$A$11:$ZZ$200,6,FALSE)))</f>
        <v>0.222</v>
      </c>
      <c r="K2" s="194">
        <f>IF(ISERROR(VLOOKUP($A2,parlvotes_lh!$A$11:$ZZ$200,26,FALSE))=TRUE,"",IF(VLOOKUP($A2,parlvotes_lh!$A$11:$ZZ$200,26,FALSE)=0,"",VLOOKUP($A2,parlvotes_lh!$A$11:$ZZ$200,26,FALSE)))</f>
        <v>0.184</v>
      </c>
      <c r="L2" s="194">
        <f>IF(ISERROR(VLOOKUP($A2,parlvotes_lh!$A$11:$ZZ$200,46,FALSE))=TRUE,"",IF(VLOOKUP($A2,parlvotes_lh!$A$11:$ZZ$200,46,FALSE)=0,"",VLOOKUP($A2,parlvotes_lh!$A$11:$ZZ$200,46,FALSE)))</f>
        <v>0.27899999999999997</v>
      </c>
      <c r="M2" s="194">
        <f>IF(ISERROR(VLOOKUP($A2,parlvotes_lh!$A$11:$ZZ$200,66,FALSE))=TRUE,"",IF(VLOOKUP($A2,parlvotes_lh!$A$11:$ZZ$200,66,FALSE)=0,"",VLOOKUP($A2,parlvotes_lh!$A$11:$ZZ$200,66,FALSE)))</f>
        <v>0.28600000000000003</v>
      </c>
      <c r="N2" s="194">
        <f>IF(ISERROR(VLOOKUP($A2,parlvotes_lh!$A$11:$ZZ$200,86,FALSE))=TRUE,"",IF(VLOOKUP($A2,parlvotes_lh!$A$11:$ZZ$200,86,FALSE)=0,"",VLOOKUP($A2,parlvotes_lh!$A$11:$ZZ$200,86,FALSE)))</f>
        <v>0.26500000000000001</v>
      </c>
      <c r="O2" s="194">
        <f>IF(ISERROR(VLOOKUP($A2,parlvotes_lh!$A$11:$ZZ$200,106,FALSE))=TRUE,"",IF(VLOOKUP($A2,parlvotes_lh!$A$11:$ZZ$200,106,FALSE)=0,"",VLOOKUP($A2,parlvotes_lh!$A$11:$ZZ$200,106,FALSE)))</f>
        <v>0.13600000000000001</v>
      </c>
      <c r="P2" s="194">
        <f>IF(ISERROR(VLOOKUP($A2,parlvotes_lh!$A$11:$ZZ$200,126,FALSE))=TRUE,"",IF(VLOOKUP($A2,parlvotes_lh!$A$11:$ZZ$200,126,FALSE)=0,"",VLOOKUP($A2,parlvotes_lh!$A$11:$ZZ$200,126,FALSE)))</f>
        <v>8.5000000000000006E-2</v>
      </c>
      <c r="Q2" s="195">
        <f>IF(ISERROR(VLOOKUP($A2,parlvotes_lh!$A$11:$ZZ$200,146,FALSE))=TRUE,"",IF(VLOOKUP($A2,parlvotes_lh!$A$11:$ZZ$200,146,FALSE)=0,"",VLOOKUP($A2,parlvotes_lh!$A$11:$ZZ$200,146,FALSE)))</f>
        <v>0.12379145345667633</v>
      </c>
      <c r="R2" s="195">
        <f>IF(ISERROR(VLOOKUP($A2,parlvotes_lh!$A$11:$ZZ$200,166,FALSE))=TRUE,"",IF(VLOOKUP($A2,parlvotes_lh!$A$11:$ZZ$200,166,FALSE)=0,"",VLOOKUP($A2,parlvotes_lh!$A$11:$ZZ$200,166,FALSE)))</f>
        <v>9.5041261259394258E-2</v>
      </c>
      <c r="S2" s="195">
        <f>IF(ISERROR(VLOOKUP($A2,parlvotes_lh!$A$11:$ZZ$200,186,FALSE))=TRUE,"",IF(VLOOKUP($A2,parlvotes_lh!$A$11:$ZZ$200,186,FALSE)=0,"",VLOOKUP($A2,parlvotes_lh!$A$11:$ZZ$200,186,FALSE)))</f>
        <v>3.3147808156755963E-2</v>
      </c>
      <c r="T2" s="195" t="str">
        <f>IF(ISERROR(VLOOKUP($A2,parlvotes_lh!$A$11:$ZZ$200,206,FALSE))=TRUE,"",IF(VLOOKUP($A2,parlvotes_lh!$A$11:$ZZ$200,206,FALSE)=0,"",VLOOKUP($A2,parlvotes_lh!$A$11:$ZZ$200,206,FALSE)))</f>
        <v/>
      </c>
      <c r="U2" s="195" t="str">
        <f>IF(ISERROR(VLOOKUP($A2,parlvotes_lh!$A$11:$ZZ$200,226,FALSE))=TRUE,"",IF(VLOOKUP($A2,parlvotes_lh!$A$11:$ZZ$200,226,FALSE)=0,"",VLOOKUP($A2,parlvotes_lh!$A$11:$ZZ$200,226,FALSE)))</f>
        <v/>
      </c>
      <c r="V2" s="195" t="str">
        <f>IF(ISERROR(VLOOKUP($A2,parlvotes_lh!$A$11:$ZZ$200,246,FALSE))=TRUE,"",IF(VLOOKUP($A2,parlvotes_lh!$A$11:$ZZ$200,246,FALSE)=0,"",VLOOKUP($A2,parlvotes_lh!$A$11:$ZZ$200,246,FALSE)))</f>
        <v/>
      </c>
      <c r="W2" s="195" t="str">
        <f>IF(ISERROR(VLOOKUP($A2,parlvotes_lh!$A$11:$ZZ$200,266,FALSE))=TRUE,"",IF(VLOOKUP($A2,parlvotes_lh!$A$11:$ZZ$200,266,FALSE)=0,"",VLOOKUP($A2,parlvotes_lh!$A$11:$ZZ$200,266,FALSE)))</f>
        <v/>
      </c>
      <c r="X2" s="195" t="str">
        <f>IF(ISERROR(VLOOKUP($A2,parlvotes_lh!$A$11:$ZZ$200,286,FALSE))=TRUE,"",IF(VLOOKUP($A2,parlvotes_lh!$A$11:$ZZ$200,286,FALSE)=0,"",VLOOKUP($A2,parlvotes_lh!$A$11:$ZZ$200,286,FALSE)))</f>
        <v/>
      </c>
      <c r="Y2" s="195" t="str">
        <f>IF(ISERROR(VLOOKUP($A2,parlvotes_lh!$A$11:$ZZ$200,306,FALSE))=TRUE,"",IF(VLOOKUP($A2,parlvotes_lh!$A$11:$ZZ$200,306,FALSE)=0,"",VLOOKUP($A2,parlvotes_lh!$A$11:$ZZ$200,306,FALSE)))</f>
        <v/>
      </c>
      <c r="Z2" s="195" t="str">
        <f>IF(ISERROR(VLOOKUP($A2,parlvotes_lh!$A$11:$ZZ$200,326,FALSE))=TRUE,"",IF(VLOOKUP($A2,parlvotes_lh!$A$11:$ZZ$200,326,FALSE)=0,"",VLOOKUP($A2,parlvotes_lh!$A$11:$ZZ$200,326,FALSE)))</f>
        <v/>
      </c>
      <c r="AA2" s="195" t="str">
        <f>IF(ISERROR(VLOOKUP($A2,parlvotes_lh!$A$11:$ZZ$200,346,FALSE))=TRUE,"",IF(VLOOKUP($A2,parlvotes_lh!$A$11:$ZZ$200,346,FALSE)=0,"",VLOOKUP($A2,parlvotes_lh!$A$11:$ZZ$200,346,FALSE)))</f>
        <v/>
      </c>
      <c r="AB2" s="195" t="str">
        <f>IF(ISERROR(VLOOKUP($A2,parlvotes_lh!$A$11:$ZZ$200,366,FALSE))=TRUE,"",IF(VLOOKUP($A2,parlvotes_lh!$A$11:$ZZ$200,366,FALSE)=0,"",VLOOKUP($A2,parlvotes_lh!$A$11:$ZZ$200,366,FALSE)))</f>
        <v/>
      </c>
      <c r="AC2" s="195" t="str">
        <f>IF(ISERROR(VLOOKUP($A2,parlvotes_lh!$A$11:$ZZ$200,386,FALSE))=TRUE,"",IF(VLOOKUP($A2,parlvotes_lh!$A$11:$ZZ$200,386,FALSE)=0,"",VLOOKUP($A2,parlvotes_lh!$A$11:$ZZ$200,386,FALSE)))</f>
        <v/>
      </c>
    </row>
    <row r="3" spans="1:29" ht="13.5" customHeight="1">
      <c r="A3" s="189" t="str">
        <f>IF(info_parties!A3="","",info_parties!A3)</f>
        <v>nl_pvda01</v>
      </c>
      <c r="B3" s="101" t="str">
        <f>IF(A3="","",MID(info_weblinks!$C$3,32,3))</f>
        <v>nld</v>
      </c>
      <c r="C3" s="101" t="str">
        <f>IF(info_parties!G3="","",info_parties!G3)</f>
        <v>Labour Party</v>
      </c>
      <c r="D3" s="101" t="str">
        <f>IF(info_parties!K3="","",info_parties!K3)</f>
        <v>Partij van de Arbeid</v>
      </c>
      <c r="E3" s="101" t="str">
        <f>IF(info_parties!H3="","",info_parties!H3)</f>
        <v>PvdA</v>
      </c>
      <c r="F3" s="190">
        <f t="shared" si="0"/>
        <v>34457</v>
      </c>
      <c r="G3" s="191">
        <f t="shared" si="1"/>
        <v>45252</v>
      </c>
      <c r="H3" s="192">
        <f t="shared" si="2"/>
        <v>0.28999999999999998</v>
      </c>
      <c r="I3" s="193">
        <f t="shared" si="3"/>
        <v>35921</v>
      </c>
      <c r="J3" s="194">
        <f>IF(ISERROR(VLOOKUP($A3,parlvotes_lh!$A$11:$ZZ$200,6,FALSE))=TRUE,"",IF(VLOOKUP($A3,parlvotes_lh!$A$11:$ZZ$200,6,FALSE)=0,"",VLOOKUP($A3,parlvotes_lh!$A$11:$ZZ$200,6,FALSE)))</f>
        <v>0.24</v>
      </c>
      <c r="K3" s="194">
        <f>IF(ISERROR(VLOOKUP($A3,parlvotes_lh!$A$11:$ZZ$200,26,FALSE))=TRUE,"",IF(VLOOKUP($A3,parlvotes_lh!$A$11:$ZZ$200,26,FALSE)=0,"",VLOOKUP($A3,parlvotes_lh!$A$11:$ZZ$200,26,FALSE)))</f>
        <v>0.28999999999999998</v>
      </c>
      <c r="L3" s="194">
        <f>IF(ISERROR(VLOOKUP($A3,parlvotes_lh!$A$11:$ZZ$200,46,FALSE))=TRUE,"",IF(VLOOKUP($A3,parlvotes_lh!$A$11:$ZZ$200,46,FALSE)=0,"",VLOOKUP($A3,parlvotes_lh!$A$11:$ZZ$200,46,FALSE)))</f>
        <v>0.151</v>
      </c>
      <c r="M3" s="194">
        <f>IF(ISERROR(VLOOKUP($A3,parlvotes_lh!$A$11:$ZZ$200,66,FALSE))=TRUE,"",IF(VLOOKUP($A3,parlvotes_lh!$A$11:$ZZ$200,66,FALSE)=0,"",VLOOKUP($A3,parlvotes_lh!$A$11:$ZZ$200,66,FALSE)))</f>
        <v>0.27200000000000002</v>
      </c>
      <c r="N3" s="194">
        <f>IF(ISERROR(VLOOKUP($A3,parlvotes_lh!$A$11:$ZZ$200,86,FALSE))=TRUE,"",IF(VLOOKUP($A3,parlvotes_lh!$A$11:$ZZ$200,86,FALSE)=0,"",VLOOKUP($A3,parlvotes_lh!$A$11:$ZZ$200,86,FALSE)))</f>
        <v>0.21199999999999999</v>
      </c>
      <c r="O3" s="194">
        <f>IF(ISERROR(VLOOKUP($A3,parlvotes_lh!$A$11:$ZZ$200,106,FALSE))=TRUE,"",IF(VLOOKUP($A3,parlvotes_lh!$A$11:$ZZ$200,106,FALSE)=0,"",VLOOKUP($A3,parlvotes_lh!$A$11:$ZZ$200,106,FALSE)))</f>
        <v>0.19600000000000001</v>
      </c>
      <c r="P3" s="194">
        <f>IF(ISERROR(VLOOKUP($A3,parlvotes_lh!$A$11:$ZZ$200,126,FALSE))=TRUE,"",IF(VLOOKUP($A3,parlvotes_lh!$A$11:$ZZ$200,126,FALSE)=0,"",VLOOKUP($A3,parlvotes_lh!$A$11:$ZZ$200,126,FALSE)))</f>
        <v>0.248</v>
      </c>
      <c r="Q3" s="195">
        <f>IF(ISERROR(VLOOKUP($A3,parlvotes_lh!$A$11:$ZZ$200,146,FALSE))=TRUE,"",IF(VLOOKUP($A3,parlvotes_lh!$A$11:$ZZ$200,146,FALSE)=0,"",VLOOKUP($A3,parlvotes_lh!$A$11:$ZZ$200,146,FALSE)))</f>
        <v>5.7027069407584091E-2</v>
      </c>
      <c r="R3" s="195">
        <f>IF(ISERROR(VLOOKUP($A3,parlvotes_lh!$A$11:$ZZ$200,166,FALSE))=TRUE,"",IF(VLOOKUP($A3,parlvotes_lh!$A$11:$ZZ$200,166,FALSE)=0,"",VLOOKUP($A3,parlvotes_lh!$A$11:$ZZ$200,166,FALSE)))</f>
        <v>5.7296409850202228E-2</v>
      </c>
      <c r="S3" s="195">
        <f>IF(ISERROR(VLOOKUP($A3,parlvotes_lh!$A$11:$ZZ$200,186,FALSE))=TRUE,"",IF(VLOOKUP($A3,parlvotes_lh!$A$11:$ZZ$200,186,FALSE)=0,"",VLOOKUP($A3,parlvotes_lh!$A$11:$ZZ$200,186,FALSE)))</f>
        <v>0.15749220290075672</v>
      </c>
      <c r="T3" s="195" t="str">
        <f>IF(ISERROR(VLOOKUP($A3,parlvotes_lh!$A$11:$ZZ$200,206,FALSE))=TRUE,"",IF(VLOOKUP($A3,parlvotes_lh!$A$11:$ZZ$200,206,FALSE)=0,"",VLOOKUP($A3,parlvotes_lh!$A$11:$ZZ$200,206,FALSE)))</f>
        <v/>
      </c>
      <c r="U3" s="195" t="str">
        <f>IF(ISERROR(VLOOKUP($A3,parlvotes_lh!$A$11:$ZZ$200,226,FALSE))=TRUE,"",IF(VLOOKUP($A3,parlvotes_lh!$A$11:$ZZ$200,226,FALSE)=0,"",VLOOKUP($A3,parlvotes_lh!$A$11:$ZZ$200,226,FALSE)))</f>
        <v/>
      </c>
      <c r="V3" s="195" t="str">
        <f>IF(ISERROR(VLOOKUP($A3,parlvotes_lh!$A$11:$ZZ$200,246,FALSE))=TRUE,"",IF(VLOOKUP($A3,parlvotes_lh!$A$11:$ZZ$200,246,FALSE)=0,"",VLOOKUP($A3,parlvotes_lh!$A$11:$ZZ$200,246,FALSE)))</f>
        <v/>
      </c>
      <c r="W3" s="195" t="str">
        <f>IF(ISERROR(VLOOKUP($A3,parlvotes_lh!$A$11:$ZZ$200,266,FALSE))=TRUE,"",IF(VLOOKUP($A3,parlvotes_lh!$A$11:$ZZ$200,266,FALSE)=0,"",VLOOKUP($A3,parlvotes_lh!$A$11:$ZZ$200,266,FALSE)))</f>
        <v/>
      </c>
      <c r="X3" s="195" t="str">
        <f>IF(ISERROR(VLOOKUP($A3,parlvotes_lh!$A$11:$ZZ$200,286,FALSE))=TRUE,"",IF(VLOOKUP($A3,parlvotes_lh!$A$11:$ZZ$200,286,FALSE)=0,"",VLOOKUP($A3,parlvotes_lh!$A$11:$ZZ$200,286,FALSE)))</f>
        <v/>
      </c>
      <c r="Y3" s="195" t="str">
        <f>IF(ISERROR(VLOOKUP($A3,parlvotes_lh!$A$11:$ZZ$200,306,FALSE))=TRUE,"",IF(VLOOKUP($A3,parlvotes_lh!$A$11:$ZZ$200,306,FALSE)=0,"",VLOOKUP($A3,parlvotes_lh!$A$11:$ZZ$200,306,FALSE)))</f>
        <v/>
      </c>
      <c r="Z3" s="195" t="str">
        <f>IF(ISERROR(VLOOKUP($A3,parlvotes_lh!$A$11:$ZZ$200,326,FALSE))=TRUE,"",IF(VLOOKUP($A3,parlvotes_lh!$A$11:$ZZ$200,326,FALSE)=0,"",VLOOKUP($A3,parlvotes_lh!$A$11:$ZZ$200,326,FALSE)))</f>
        <v/>
      </c>
      <c r="AA3" s="195" t="str">
        <f>IF(ISERROR(VLOOKUP($A3,parlvotes_lh!$A$11:$ZZ$200,346,FALSE))=TRUE,"",IF(VLOOKUP($A3,parlvotes_lh!$A$11:$ZZ$200,346,FALSE)=0,"",VLOOKUP($A3,parlvotes_lh!$A$11:$ZZ$200,346,FALSE)))</f>
        <v/>
      </c>
      <c r="AB3" s="195" t="str">
        <f>IF(ISERROR(VLOOKUP($A3,parlvotes_lh!$A$11:$ZZ$200,366,FALSE))=TRUE,"",IF(VLOOKUP($A3,parlvotes_lh!$A$11:$ZZ$200,366,FALSE)=0,"",VLOOKUP($A3,parlvotes_lh!$A$11:$ZZ$200,366,FALSE)))</f>
        <v/>
      </c>
      <c r="AC3" s="195" t="str">
        <f>IF(ISERROR(VLOOKUP($A3,parlvotes_lh!$A$11:$ZZ$200,386,FALSE))=TRUE,"",IF(VLOOKUP($A3,parlvotes_lh!$A$11:$ZZ$200,386,FALSE)=0,"",VLOOKUP($A3,parlvotes_lh!$A$11:$ZZ$200,386,FALSE)))</f>
        <v/>
      </c>
    </row>
    <row r="4" spans="1:29" ht="13.5" customHeight="1">
      <c r="A4" s="189" t="str">
        <f>IF(info_parties!A4="","",info_parties!A4)</f>
        <v>nl_vvd01</v>
      </c>
      <c r="B4" s="101" t="str">
        <f>IF(A4="","",MID(info_weblinks!$C$3,32,3))</f>
        <v>nld</v>
      </c>
      <c r="C4" s="101" t="str">
        <f>IF(info_parties!G4="","",info_parties!G4)</f>
        <v>People’s Party for Freedom and Democracy</v>
      </c>
      <c r="D4" s="101" t="str">
        <f>IF(info_parties!K4="","",info_parties!K4)</f>
        <v>Volkspartij voor Vrijheid en Democratie</v>
      </c>
      <c r="E4" s="101" t="str">
        <f>IF(info_parties!H4="","",info_parties!H4)</f>
        <v>VVD</v>
      </c>
      <c r="F4" s="190">
        <f t="shared" si="0"/>
        <v>34457</v>
      </c>
      <c r="G4" s="191">
        <f t="shared" si="1"/>
        <v>45252</v>
      </c>
      <c r="H4" s="192">
        <f t="shared" si="2"/>
        <v>0.26600000000000001</v>
      </c>
      <c r="I4" s="193">
        <f t="shared" si="3"/>
        <v>41164</v>
      </c>
      <c r="J4" s="194">
        <f>IF(ISERROR(VLOOKUP($A4,parlvotes_lh!$A$11:$ZZ$200,6,FALSE))=TRUE,"",IF(VLOOKUP($A4,parlvotes_lh!$A$11:$ZZ$200,6,FALSE)=0,"",VLOOKUP($A4,parlvotes_lh!$A$11:$ZZ$200,6,FALSE)))</f>
        <v>0.2</v>
      </c>
      <c r="K4" s="194">
        <f>IF(ISERROR(VLOOKUP($A4,parlvotes_lh!$A$11:$ZZ$200,26,FALSE))=TRUE,"",IF(VLOOKUP($A4,parlvotes_lh!$A$11:$ZZ$200,26,FALSE)=0,"",VLOOKUP($A4,parlvotes_lh!$A$11:$ZZ$200,26,FALSE)))</f>
        <v>0.247</v>
      </c>
      <c r="L4" s="194">
        <f>IF(ISERROR(VLOOKUP($A4,parlvotes_lh!$A$11:$ZZ$200,46,FALSE))=TRUE,"",IF(VLOOKUP($A4,parlvotes_lh!$A$11:$ZZ$200,46,FALSE)=0,"",VLOOKUP($A4,parlvotes_lh!$A$11:$ZZ$200,46,FALSE)))</f>
        <v>0.154</v>
      </c>
      <c r="M4" s="194">
        <f>IF(ISERROR(VLOOKUP($A4,parlvotes_lh!$A$11:$ZZ$200,66,FALSE))=TRUE,"",IF(VLOOKUP($A4,parlvotes_lh!$A$11:$ZZ$200,66,FALSE)=0,"",VLOOKUP($A4,parlvotes_lh!$A$11:$ZZ$200,66,FALSE)))</f>
        <v>0.17899999999999999</v>
      </c>
      <c r="N4" s="194">
        <f>IF(ISERROR(VLOOKUP($A4,parlvotes_lh!$A$11:$ZZ$200,86,FALSE))=TRUE,"",IF(VLOOKUP($A4,parlvotes_lh!$A$11:$ZZ$200,86,FALSE)=0,"",VLOOKUP($A4,parlvotes_lh!$A$11:$ZZ$200,86,FALSE)))</f>
        <v>0.14699999999999999</v>
      </c>
      <c r="O4" s="194">
        <f>IF(ISERROR(VLOOKUP($A4,parlvotes_lh!$A$11:$ZZ$200,106,FALSE))=TRUE,"",IF(VLOOKUP($A4,parlvotes_lh!$A$11:$ZZ$200,106,FALSE)=0,"",VLOOKUP($A4,parlvotes_lh!$A$11:$ZZ$200,106,FALSE)))</f>
        <v>0.20500000000000002</v>
      </c>
      <c r="P4" s="194">
        <f>IF(ISERROR(VLOOKUP($A4,parlvotes_lh!$A$11:$ZZ$200,126,FALSE))=TRUE,"",IF(VLOOKUP($A4,parlvotes_lh!$A$11:$ZZ$200,126,FALSE)=0,"",VLOOKUP($A4,parlvotes_lh!$A$11:$ZZ$200,126,FALSE)))</f>
        <v>0.26600000000000001</v>
      </c>
      <c r="Q4" s="195">
        <f>IF(ISERROR(VLOOKUP($A4,parlvotes_lh!$A$11:$ZZ$200,146,FALSE))=TRUE,"",IF(VLOOKUP($A4,parlvotes_lh!$A$11:$ZZ$200,146,FALSE)=0,"",VLOOKUP($A4,parlvotes_lh!$A$11:$ZZ$200,146,FALSE)))</f>
        <v>0.21285111003275853</v>
      </c>
      <c r="R4" s="195">
        <f>IF(ISERROR(VLOOKUP($A4,parlvotes_lh!$A$11:$ZZ$200,166,FALSE))=TRUE,"",IF(VLOOKUP($A4,parlvotes_lh!$A$11:$ZZ$200,166,FALSE)=0,"",VLOOKUP($A4,parlvotes_lh!$A$11:$ZZ$200,166,FALSE)))</f>
        <v>0.21866663749998561</v>
      </c>
      <c r="S4" s="195">
        <f>IF(ISERROR(VLOOKUP($A4,parlvotes_lh!$A$11:$ZZ$200,186,FALSE))=TRUE,"",IF(VLOOKUP($A4,parlvotes_lh!$A$11:$ZZ$200,186,FALSE)=0,"",VLOOKUP($A4,parlvotes_lh!$A$11:$ZZ$200,186,FALSE)))</f>
        <v>0.15235893284267218</v>
      </c>
      <c r="T4" s="195" t="str">
        <f>IF(ISERROR(VLOOKUP($A4,parlvotes_lh!$A$11:$ZZ$200,206,FALSE))=TRUE,"",IF(VLOOKUP($A4,parlvotes_lh!$A$11:$ZZ$200,206,FALSE)=0,"",VLOOKUP($A4,parlvotes_lh!$A$11:$ZZ$200,206,FALSE)))</f>
        <v/>
      </c>
      <c r="U4" s="195" t="str">
        <f>IF(ISERROR(VLOOKUP($A4,parlvotes_lh!$A$11:$ZZ$200,226,FALSE))=TRUE,"",IF(VLOOKUP($A4,parlvotes_lh!$A$11:$ZZ$200,226,FALSE)=0,"",VLOOKUP($A4,parlvotes_lh!$A$11:$ZZ$200,226,FALSE)))</f>
        <v/>
      </c>
      <c r="V4" s="195" t="str">
        <f>IF(ISERROR(VLOOKUP($A4,parlvotes_lh!$A$11:$ZZ$200,246,FALSE))=TRUE,"",IF(VLOOKUP($A4,parlvotes_lh!$A$11:$ZZ$200,246,FALSE)=0,"",VLOOKUP($A4,parlvotes_lh!$A$11:$ZZ$200,246,FALSE)))</f>
        <v/>
      </c>
      <c r="W4" s="195" t="str">
        <f>IF(ISERROR(VLOOKUP($A4,parlvotes_lh!$A$11:$ZZ$200,266,FALSE))=TRUE,"",IF(VLOOKUP($A4,parlvotes_lh!$A$11:$ZZ$200,266,FALSE)=0,"",VLOOKUP($A4,parlvotes_lh!$A$11:$ZZ$200,266,FALSE)))</f>
        <v/>
      </c>
      <c r="X4" s="195" t="str">
        <f>IF(ISERROR(VLOOKUP($A4,parlvotes_lh!$A$11:$ZZ$200,286,FALSE))=TRUE,"",IF(VLOOKUP($A4,parlvotes_lh!$A$11:$ZZ$200,286,FALSE)=0,"",VLOOKUP($A4,parlvotes_lh!$A$11:$ZZ$200,286,FALSE)))</f>
        <v/>
      </c>
      <c r="Y4" s="195" t="str">
        <f>IF(ISERROR(VLOOKUP($A4,parlvotes_lh!$A$11:$ZZ$200,306,FALSE))=TRUE,"",IF(VLOOKUP($A4,parlvotes_lh!$A$11:$ZZ$200,306,FALSE)=0,"",VLOOKUP($A4,parlvotes_lh!$A$11:$ZZ$200,306,FALSE)))</f>
        <v/>
      </c>
      <c r="Z4" s="195" t="str">
        <f>IF(ISERROR(VLOOKUP($A4,parlvotes_lh!$A$11:$ZZ$200,326,FALSE))=TRUE,"",IF(VLOOKUP($A4,parlvotes_lh!$A$11:$ZZ$200,326,FALSE)=0,"",VLOOKUP($A4,parlvotes_lh!$A$11:$ZZ$200,326,FALSE)))</f>
        <v/>
      </c>
      <c r="AA4" s="195" t="str">
        <f>IF(ISERROR(VLOOKUP($A4,parlvotes_lh!$A$11:$ZZ$200,346,FALSE))=TRUE,"",IF(VLOOKUP($A4,parlvotes_lh!$A$11:$ZZ$200,346,FALSE)=0,"",VLOOKUP($A4,parlvotes_lh!$A$11:$ZZ$200,346,FALSE)))</f>
        <v/>
      </c>
      <c r="AB4" s="195" t="str">
        <f>IF(ISERROR(VLOOKUP($A4,parlvotes_lh!$A$11:$ZZ$200,366,FALSE))=TRUE,"",IF(VLOOKUP($A4,parlvotes_lh!$A$11:$ZZ$200,366,FALSE)=0,"",VLOOKUP($A4,parlvotes_lh!$A$11:$ZZ$200,366,FALSE)))</f>
        <v/>
      </c>
      <c r="AC4" s="195" t="str">
        <f>IF(ISERROR(VLOOKUP($A4,parlvotes_lh!$A$11:$ZZ$200,386,FALSE))=TRUE,"",IF(VLOOKUP($A4,parlvotes_lh!$A$11:$ZZ$200,386,FALSE)=0,"",VLOOKUP($A4,parlvotes_lh!$A$11:$ZZ$200,386,FALSE)))</f>
        <v/>
      </c>
    </row>
    <row r="5" spans="1:29" ht="13.5" customHeight="1">
      <c r="A5" s="189" t="str">
        <f>IF(info_parties!A5="","",info_parties!A5)</f>
        <v>nl_d6601</v>
      </c>
      <c r="B5" s="101" t="str">
        <f>IF(A5="","",MID(info_weblinks!$C$3,32,3))</f>
        <v>nld</v>
      </c>
      <c r="C5" s="101" t="str">
        <f>IF(info_parties!G5="","",info_parties!G5)</f>
        <v>Democrats 66</v>
      </c>
      <c r="D5" s="101" t="str">
        <f>IF(info_parties!K5="","",info_parties!K5)</f>
        <v>Democraten 66</v>
      </c>
      <c r="E5" s="101" t="str">
        <f>IF(info_parties!H5="","",info_parties!H5)</f>
        <v>D66</v>
      </c>
      <c r="F5" s="190">
        <f t="shared" si="0"/>
        <v>34457</v>
      </c>
      <c r="G5" s="191">
        <f t="shared" si="1"/>
        <v>45252</v>
      </c>
      <c r="H5" s="192">
        <f t="shared" si="2"/>
        <v>0.155</v>
      </c>
      <c r="I5" s="193">
        <f t="shared" si="3"/>
        <v>34457</v>
      </c>
      <c r="J5" s="194">
        <f>IF(ISERROR(VLOOKUP($A5,parlvotes_lh!$A$11:$ZZ$200,6,FALSE))=TRUE,"",IF(VLOOKUP($A5,parlvotes_lh!$A$11:$ZZ$200,6,FALSE)=0,"",VLOOKUP($A5,parlvotes_lh!$A$11:$ZZ$200,6,FALSE)))</f>
        <v>0.155</v>
      </c>
      <c r="K5" s="194">
        <f>IF(ISERROR(VLOOKUP($A5,parlvotes_lh!$A$11:$ZZ$200,26,FALSE))=TRUE,"",IF(VLOOKUP($A5,parlvotes_lh!$A$11:$ZZ$200,26,FALSE)=0,"",VLOOKUP($A5,parlvotes_lh!$A$11:$ZZ$200,26,FALSE)))</f>
        <v>0.09</v>
      </c>
      <c r="L5" s="194">
        <f>IF(ISERROR(VLOOKUP($A5,parlvotes_lh!$A$11:$ZZ$200,46,FALSE))=TRUE,"",IF(VLOOKUP($A5,parlvotes_lh!$A$11:$ZZ$200,46,FALSE)=0,"",VLOOKUP($A5,parlvotes_lh!$A$11:$ZZ$200,46,FALSE)))</f>
        <v>5.0999999999999997E-2</v>
      </c>
      <c r="M5" s="194">
        <f>IF(ISERROR(VLOOKUP($A5,parlvotes_lh!$A$11:$ZZ$200,66,FALSE))=TRUE,"",IF(VLOOKUP($A5,parlvotes_lh!$A$11:$ZZ$200,66,FALSE)=0,"",VLOOKUP($A5,parlvotes_lh!$A$11:$ZZ$200,66,FALSE)))</f>
        <v>0.04</v>
      </c>
      <c r="N5" s="194">
        <f>IF(ISERROR(VLOOKUP($A5,parlvotes_lh!$A$11:$ZZ$200,86,FALSE))=TRUE,"",IF(VLOOKUP($A5,parlvotes_lh!$A$11:$ZZ$200,86,FALSE)=0,"",VLOOKUP($A5,parlvotes_lh!$A$11:$ZZ$200,86,FALSE)))</f>
        <v>0.02</v>
      </c>
      <c r="O5" s="194">
        <f>IF(ISERROR(VLOOKUP($A5,parlvotes_lh!$A$11:$ZZ$200,106,FALSE))=TRUE,"",IF(VLOOKUP($A5,parlvotes_lh!$A$11:$ZZ$200,106,FALSE)=0,"",VLOOKUP($A5,parlvotes_lh!$A$11:$ZZ$200,106,FALSE)))</f>
        <v>7.0000000000000007E-2</v>
      </c>
      <c r="P5" s="194">
        <f>IF(ISERROR(VLOOKUP($A5,parlvotes_lh!$A$11:$ZZ$200,126,FALSE))=TRUE,"",IF(VLOOKUP($A5,parlvotes_lh!$A$11:$ZZ$200,126,FALSE)=0,"",VLOOKUP($A5,parlvotes_lh!$A$11:$ZZ$200,126,FALSE)))</f>
        <v>0.08</v>
      </c>
      <c r="Q5" s="195">
        <f>IF(ISERROR(VLOOKUP($A5,parlvotes_lh!$A$11:$ZZ$200,146,FALSE))=TRUE,"",IF(VLOOKUP($A5,parlvotes_lh!$A$11:$ZZ$200,146,FALSE)=0,"",VLOOKUP($A5,parlvotes_lh!$A$11:$ZZ$200,146,FALSE)))</f>
        <v>0.12227215546230753</v>
      </c>
      <c r="R5" s="195">
        <f>IF(ISERROR(VLOOKUP($A5,parlvotes_lh!$A$11:$ZZ$200,166,FALSE))=TRUE,"",IF(VLOOKUP($A5,parlvotes_lh!$A$11:$ZZ$200,166,FALSE)=0,"",VLOOKUP($A5,parlvotes_lh!$A$11:$ZZ$200,166,FALSE)))</f>
        <v>0.15023344858010074</v>
      </c>
      <c r="S5" s="195">
        <f>IF(ISERROR(VLOOKUP($A5,parlvotes_lh!$A$11:$ZZ$200,186,FALSE))=TRUE,"",IF(VLOOKUP($A5,parlvotes_lh!$A$11:$ZZ$200,186,FALSE)=0,"",VLOOKUP($A5,parlvotes_lh!$A$11:$ZZ$200,186,FALSE)))</f>
        <v>6.290704845502508E-2</v>
      </c>
      <c r="T5" s="195" t="str">
        <f>IF(ISERROR(VLOOKUP($A5,parlvotes_lh!$A$11:$ZZ$200,206,FALSE))=TRUE,"",IF(VLOOKUP($A5,parlvotes_lh!$A$11:$ZZ$200,206,FALSE)=0,"",VLOOKUP($A5,parlvotes_lh!$A$11:$ZZ$200,206,FALSE)))</f>
        <v/>
      </c>
      <c r="U5" s="195" t="str">
        <f>IF(ISERROR(VLOOKUP($A5,parlvotes_lh!$A$11:$ZZ$200,226,FALSE))=TRUE,"",IF(VLOOKUP($A5,parlvotes_lh!$A$11:$ZZ$200,226,FALSE)=0,"",VLOOKUP($A5,parlvotes_lh!$A$11:$ZZ$200,226,FALSE)))</f>
        <v/>
      </c>
      <c r="V5" s="195" t="str">
        <f>IF(ISERROR(VLOOKUP($A5,parlvotes_lh!$A$11:$ZZ$200,246,FALSE))=TRUE,"",IF(VLOOKUP($A5,parlvotes_lh!$A$11:$ZZ$200,246,FALSE)=0,"",VLOOKUP($A5,parlvotes_lh!$A$11:$ZZ$200,246,FALSE)))</f>
        <v/>
      </c>
      <c r="W5" s="195" t="str">
        <f>IF(ISERROR(VLOOKUP($A5,parlvotes_lh!$A$11:$ZZ$200,266,FALSE))=TRUE,"",IF(VLOOKUP($A5,parlvotes_lh!$A$11:$ZZ$200,266,FALSE)=0,"",VLOOKUP($A5,parlvotes_lh!$A$11:$ZZ$200,266,FALSE)))</f>
        <v/>
      </c>
      <c r="X5" s="195" t="str">
        <f>IF(ISERROR(VLOOKUP($A5,parlvotes_lh!$A$11:$ZZ$200,286,FALSE))=TRUE,"",IF(VLOOKUP($A5,parlvotes_lh!$A$11:$ZZ$200,286,FALSE)=0,"",VLOOKUP($A5,parlvotes_lh!$A$11:$ZZ$200,286,FALSE)))</f>
        <v/>
      </c>
      <c r="Y5" s="195" t="str">
        <f>IF(ISERROR(VLOOKUP($A5,parlvotes_lh!$A$11:$ZZ$200,306,FALSE))=TRUE,"",IF(VLOOKUP($A5,parlvotes_lh!$A$11:$ZZ$200,306,FALSE)=0,"",VLOOKUP($A5,parlvotes_lh!$A$11:$ZZ$200,306,FALSE)))</f>
        <v/>
      </c>
      <c r="Z5" s="195" t="str">
        <f>IF(ISERROR(VLOOKUP($A5,parlvotes_lh!$A$11:$ZZ$200,326,FALSE))=TRUE,"",IF(VLOOKUP($A5,parlvotes_lh!$A$11:$ZZ$200,326,FALSE)=0,"",VLOOKUP($A5,parlvotes_lh!$A$11:$ZZ$200,326,FALSE)))</f>
        <v/>
      </c>
      <c r="AA5" s="195" t="str">
        <f>IF(ISERROR(VLOOKUP($A5,parlvotes_lh!$A$11:$ZZ$200,346,FALSE))=TRUE,"",IF(VLOOKUP($A5,parlvotes_lh!$A$11:$ZZ$200,346,FALSE)=0,"",VLOOKUP($A5,parlvotes_lh!$A$11:$ZZ$200,346,FALSE)))</f>
        <v/>
      </c>
      <c r="AB5" s="195" t="str">
        <f>IF(ISERROR(VLOOKUP($A5,parlvotes_lh!$A$11:$ZZ$200,366,FALSE))=TRUE,"",IF(VLOOKUP($A5,parlvotes_lh!$A$11:$ZZ$200,366,FALSE)=0,"",VLOOKUP($A5,parlvotes_lh!$A$11:$ZZ$200,366,FALSE)))</f>
        <v/>
      </c>
      <c r="AC5" s="195" t="str">
        <f>IF(ISERROR(VLOOKUP($A5,parlvotes_lh!$A$11:$ZZ$200,386,FALSE))=TRUE,"",IF(VLOOKUP($A5,parlvotes_lh!$A$11:$ZZ$200,386,FALSE)=0,"",VLOOKUP($A5,parlvotes_lh!$A$11:$ZZ$200,386,FALSE)))</f>
        <v/>
      </c>
    </row>
    <row r="6" spans="1:29" ht="13.5" customHeight="1">
      <c r="A6" s="189" t="str">
        <f>IF(info_parties!A6="","",info_parties!A6)</f>
        <v>nl_lpf01</v>
      </c>
      <c r="B6" s="101" t="str">
        <f>IF(A6="","",MID(info_weblinks!$C$3,32,3))</f>
        <v>nld</v>
      </c>
      <c r="C6" s="101" t="str">
        <f>IF(info_parties!G6="","",info_parties!G6)</f>
        <v>Lijst Pim Fortuyn</v>
      </c>
      <c r="D6" s="101" t="str">
        <f>IF(info_parties!K6="","",info_parties!K6)</f>
        <v>List Pim Fortuyn</v>
      </c>
      <c r="E6" s="101" t="str">
        <f>IF(info_parties!H6="","",info_parties!H6)</f>
        <v>LPF</v>
      </c>
      <c r="F6" s="190">
        <f t="shared" si="0"/>
        <v>37391</v>
      </c>
      <c r="G6" s="191">
        <f t="shared" si="1"/>
        <v>39043</v>
      </c>
      <c r="H6" s="192">
        <f t="shared" si="2"/>
        <v>0.17</v>
      </c>
      <c r="I6" s="193">
        <f t="shared" si="3"/>
        <v>37391</v>
      </c>
      <c r="J6" s="194" t="str">
        <f>IF(ISERROR(VLOOKUP($A6,parlvotes_lh!$A$11:$ZZ$200,6,FALSE))=TRUE,"",IF(VLOOKUP($A6,parlvotes_lh!$A$11:$ZZ$200,6,FALSE)=0,"",VLOOKUP($A6,parlvotes_lh!$A$11:$ZZ$200,6,FALSE)))</f>
        <v/>
      </c>
      <c r="K6" s="194" t="str">
        <f>IF(ISERROR(VLOOKUP($A6,parlvotes_lh!$A$11:$ZZ$200,26,FALSE))=TRUE,"",IF(VLOOKUP($A6,parlvotes_lh!$A$11:$ZZ$200,26,FALSE)=0,"",VLOOKUP($A6,parlvotes_lh!$A$11:$ZZ$200,26,FALSE)))</f>
        <v/>
      </c>
      <c r="L6" s="194">
        <f>IF(ISERROR(VLOOKUP($A6,parlvotes_lh!$A$11:$ZZ$200,46,FALSE))=TRUE,"",IF(VLOOKUP($A6,parlvotes_lh!$A$11:$ZZ$200,46,FALSE)=0,"",VLOOKUP($A6,parlvotes_lh!$A$11:$ZZ$200,46,FALSE)))</f>
        <v>0.17</v>
      </c>
      <c r="M6" s="194">
        <f>IF(ISERROR(VLOOKUP($A6,parlvotes_lh!$A$11:$ZZ$200,66,FALSE))=TRUE,"",IF(VLOOKUP($A6,parlvotes_lh!$A$11:$ZZ$200,66,FALSE)=0,"",VLOOKUP($A6,parlvotes_lh!$A$11:$ZZ$200,66,FALSE)))</f>
        <v>5.5999999999999994E-2</v>
      </c>
      <c r="N6" s="194">
        <f>IF(ISERROR(VLOOKUP($A6,parlvotes_lh!$A$11:$ZZ$200,86,FALSE))=TRUE,"",IF(VLOOKUP($A6,parlvotes_lh!$A$11:$ZZ$200,86,FALSE)=0,"",VLOOKUP($A6,parlvotes_lh!$A$11:$ZZ$200,86,FALSE)))</f>
        <v>2E-3</v>
      </c>
      <c r="O6" s="194" t="str">
        <f>IF(ISERROR(VLOOKUP($A6,parlvotes_lh!$A$11:$ZZ$200,106,FALSE))=TRUE,"",IF(VLOOKUP($A6,parlvotes_lh!$A$11:$ZZ$200,106,FALSE)=0,"",VLOOKUP($A6,parlvotes_lh!$A$11:$ZZ$200,106,FALSE)))</f>
        <v/>
      </c>
      <c r="P6" s="194" t="str">
        <f>IF(ISERROR(VLOOKUP($A6,parlvotes_lh!$A$11:$ZZ$200,126,FALSE))=TRUE,"",IF(VLOOKUP($A6,parlvotes_lh!$A$11:$ZZ$200,126,FALSE)=0,"",VLOOKUP($A6,parlvotes_lh!$A$11:$ZZ$200,126,FALSE)))</f>
        <v/>
      </c>
      <c r="Q6" s="195" t="str">
        <f>IF(ISERROR(VLOOKUP($A6,parlvotes_lh!$A$11:$ZZ$200,146,FALSE))=TRUE,"",IF(VLOOKUP($A6,parlvotes_lh!$A$11:$ZZ$200,146,FALSE)=0,"",VLOOKUP($A6,parlvotes_lh!$A$11:$ZZ$200,146,FALSE)))</f>
        <v/>
      </c>
      <c r="R6" s="195" t="str">
        <f>IF(ISERROR(VLOOKUP($A6,parlvotes_lh!$A$11:$ZZ$200,166,FALSE))=TRUE,"",IF(VLOOKUP($A6,parlvotes_lh!$A$11:$ZZ$200,166,FALSE)=0,"",VLOOKUP($A6,parlvotes_lh!$A$11:$ZZ$200,166,FALSE)))</f>
        <v/>
      </c>
      <c r="S6" s="195" t="str">
        <f>IF(ISERROR(VLOOKUP($A6,parlvotes_lh!$A$11:$ZZ$200,186,FALSE))=TRUE,"",IF(VLOOKUP($A6,parlvotes_lh!$A$11:$ZZ$200,186,FALSE)=0,"",VLOOKUP($A6,parlvotes_lh!$A$11:$ZZ$200,186,FALSE)))</f>
        <v/>
      </c>
      <c r="T6" s="195" t="str">
        <f>IF(ISERROR(VLOOKUP($A6,parlvotes_lh!$A$11:$ZZ$200,206,FALSE))=TRUE,"",IF(VLOOKUP($A6,parlvotes_lh!$A$11:$ZZ$200,206,FALSE)=0,"",VLOOKUP($A6,parlvotes_lh!$A$11:$ZZ$200,206,FALSE)))</f>
        <v/>
      </c>
      <c r="U6" s="195" t="str">
        <f>IF(ISERROR(VLOOKUP($A6,parlvotes_lh!$A$11:$ZZ$200,226,FALSE))=TRUE,"",IF(VLOOKUP($A6,parlvotes_lh!$A$11:$ZZ$200,226,FALSE)=0,"",VLOOKUP($A6,parlvotes_lh!$A$11:$ZZ$200,226,FALSE)))</f>
        <v/>
      </c>
      <c r="V6" s="195" t="str">
        <f>IF(ISERROR(VLOOKUP($A6,parlvotes_lh!$A$11:$ZZ$200,246,FALSE))=TRUE,"",IF(VLOOKUP($A6,parlvotes_lh!$A$11:$ZZ$200,246,FALSE)=0,"",VLOOKUP($A6,parlvotes_lh!$A$11:$ZZ$200,246,FALSE)))</f>
        <v/>
      </c>
      <c r="W6" s="195" t="str">
        <f>IF(ISERROR(VLOOKUP($A6,parlvotes_lh!$A$11:$ZZ$200,266,FALSE))=TRUE,"",IF(VLOOKUP($A6,parlvotes_lh!$A$11:$ZZ$200,266,FALSE)=0,"",VLOOKUP($A6,parlvotes_lh!$A$11:$ZZ$200,266,FALSE)))</f>
        <v/>
      </c>
      <c r="X6" s="195" t="str">
        <f>IF(ISERROR(VLOOKUP($A6,parlvotes_lh!$A$11:$ZZ$200,286,FALSE))=TRUE,"",IF(VLOOKUP($A6,parlvotes_lh!$A$11:$ZZ$200,286,FALSE)=0,"",VLOOKUP($A6,parlvotes_lh!$A$11:$ZZ$200,286,FALSE)))</f>
        <v/>
      </c>
      <c r="Y6" s="195" t="str">
        <f>IF(ISERROR(VLOOKUP($A6,parlvotes_lh!$A$11:$ZZ$200,306,FALSE))=TRUE,"",IF(VLOOKUP($A6,parlvotes_lh!$A$11:$ZZ$200,306,FALSE)=0,"",VLOOKUP($A6,parlvotes_lh!$A$11:$ZZ$200,306,FALSE)))</f>
        <v/>
      </c>
      <c r="Z6" s="195" t="str">
        <f>IF(ISERROR(VLOOKUP($A6,parlvotes_lh!$A$11:$ZZ$200,326,FALSE))=TRUE,"",IF(VLOOKUP($A6,parlvotes_lh!$A$11:$ZZ$200,326,FALSE)=0,"",VLOOKUP($A6,parlvotes_lh!$A$11:$ZZ$200,326,FALSE)))</f>
        <v/>
      </c>
      <c r="AA6" s="195" t="str">
        <f>IF(ISERROR(VLOOKUP($A6,parlvotes_lh!$A$11:$ZZ$200,346,FALSE))=TRUE,"",IF(VLOOKUP($A6,parlvotes_lh!$A$11:$ZZ$200,346,FALSE)=0,"",VLOOKUP($A6,parlvotes_lh!$A$11:$ZZ$200,346,FALSE)))</f>
        <v/>
      </c>
      <c r="AB6" s="195" t="str">
        <f>IF(ISERROR(VLOOKUP($A6,parlvotes_lh!$A$11:$ZZ$200,366,FALSE))=TRUE,"",IF(VLOOKUP($A6,parlvotes_lh!$A$11:$ZZ$200,366,FALSE)=0,"",VLOOKUP($A6,parlvotes_lh!$A$11:$ZZ$200,366,FALSE)))</f>
        <v/>
      </c>
      <c r="AC6" s="195" t="str">
        <f>IF(ISERROR(VLOOKUP($A6,parlvotes_lh!$A$11:$ZZ$200,386,FALSE))=TRUE,"",IF(VLOOKUP($A6,parlvotes_lh!$A$11:$ZZ$200,386,FALSE)=0,"",VLOOKUP($A6,parlvotes_lh!$A$11:$ZZ$200,386,FALSE)))</f>
        <v/>
      </c>
    </row>
    <row r="7" spans="1:29" ht="13.5" customHeight="1">
      <c r="A7" s="189" t="str">
        <f>IF(info_parties!A7="","",info_parties!A7)</f>
        <v>nl_cu01</v>
      </c>
      <c r="B7" s="101" t="str">
        <f>IF(A7="","",MID(info_weblinks!$C$3,32,3))</f>
        <v>nld</v>
      </c>
      <c r="C7" s="101" t="str">
        <f>IF(info_parties!G7="","",info_parties!G7)</f>
        <v>ChristianUnion</v>
      </c>
      <c r="D7" s="101" t="str">
        <f>IF(info_parties!K7="","",info_parties!K7)</f>
        <v>ChristenUnie</v>
      </c>
      <c r="E7" s="101" t="str">
        <f>IF(info_parties!H7="","",info_parties!H7)</f>
        <v>CU</v>
      </c>
      <c r="F7" s="190">
        <f t="shared" si="0"/>
        <v>37391</v>
      </c>
      <c r="G7" s="191">
        <f t="shared" si="1"/>
        <v>45252</v>
      </c>
      <c r="H7" s="192">
        <f t="shared" si="2"/>
        <v>0.04</v>
      </c>
      <c r="I7" s="193">
        <f t="shared" si="3"/>
        <v>39043</v>
      </c>
      <c r="J7" s="194" t="str">
        <f>IF(ISERROR(VLOOKUP($A7,parlvotes_lh!$A$11:$ZZ$200,6,FALSE))=TRUE,"",IF(VLOOKUP($A7,parlvotes_lh!$A$11:$ZZ$200,6,FALSE)=0,"",VLOOKUP($A7,parlvotes_lh!$A$11:$ZZ$200,6,FALSE)))</f>
        <v/>
      </c>
      <c r="K7" s="194" t="str">
        <f>IF(ISERROR(VLOOKUP($A7,parlvotes_lh!$A$11:$ZZ$200,26,FALSE))=TRUE,"",IF(VLOOKUP($A7,parlvotes_lh!$A$11:$ZZ$200,26,FALSE)=0,"",VLOOKUP($A7,parlvotes_lh!$A$11:$ZZ$200,26,FALSE)))</f>
        <v/>
      </c>
      <c r="L7" s="194">
        <f>IF(ISERROR(VLOOKUP($A7,parlvotes_lh!$A$11:$ZZ$200,46,FALSE))=TRUE,"",IF(VLOOKUP($A7,parlvotes_lh!$A$11:$ZZ$200,46,FALSE)=0,"",VLOOKUP($A7,parlvotes_lh!$A$11:$ZZ$200,46,FALSE)))</f>
        <v>2.5000000000000001E-2</v>
      </c>
      <c r="M7" s="194">
        <f>IF(ISERROR(VLOOKUP($A7,parlvotes_lh!$A$11:$ZZ$200,66,FALSE))=TRUE,"",IF(VLOOKUP($A7,parlvotes_lh!$A$11:$ZZ$200,66,FALSE)=0,"",VLOOKUP($A7,parlvotes_lh!$A$11:$ZZ$200,66,FALSE)))</f>
        <v>2.1000000000000001E-2</v>
      </c>
      <c r="N7" s="194">
        <f>IF(ISERROR(VLOOKUP($A7,parlvotes_lh!$A$11:$ZZ$200,86,FALSE))=TRUE,"",IF(VLOOKUP($A7,parlvotes_lh!$A$11:$ZZ$200,86,FALSE)=0,"",VLOOKUP($A7,parlvotes_lh!$A$11:$ZZ$200,86,FALSE)))</f>
        <v>0.04</v>
      </c>
      <c r="O7" s="194">
        <f>IF(ISERROR(VLOOKUP($A7,parlvotes_lh!$A$11:$ZZ$200,106,FALSE))=TRUE,"",IF(VLOOKUP($A7,parlvotes_lh!$A$11:$ZZ$200,106,FALSE)=0,"",VLOOKUP($A7,parlvotes_lh!$A$11:$ZZ$200,106,FALSE)))</f>
        <v>3.2000000000000001E-2</v>
      </c>
      <c r="P7" s="194">
        <f>IF(ISERROR(VLOOKUP($A7,parlvotes_lh!$A$11:$ZZ$200,126,FALSE))=TRUE,"",IF(VLOOKUP($A7,parlvotes_lh!$A$11:$ZZ$200,126,FALSE)=0,"",VLOOKUP($A7,parlvotes_lh!$A$11:$ZZ$200,126,FALSE)))</f>
        <v>3.1E-2</v>
      </c>
      <c r="Q7" s="195">
        <f>IF(ISERROR(VLOOKUP($A7,parlvotes_lh!$A$11:$ZZ$200,146,FALSE))=TRUE,"",IF(VLOOKUP($A7,parlvotes_lh!$A$11:$ZZ$200,146,FALSE)=0,"",VLOOKUP($A7,parlvotes_lh!$A$11:$ZZ$200,146,FALSE)))</f>
        <v>3.3878814280012791E-2</v>
      </c>
      <c r="R7" s="195">
        <f>IF(ISERROR(VLOOKUP($A7,parlvotes_lh!$A$11:$ZZ$200,166,FALSE))=TRUE,"",IF(VLOOKUP($A7,parlvotes_lh!$A$11:$ZZ$200,166,FALSE)=0,"",VLOOKUP($A7,parlvotes_lh!$A$11:$ZZ$200,166,FALSE)))</f>
        <v>3.3702387791748362E-2</v>
      </c>
      <c r="S7" s="195">
        <f>IF(ISERROR(VLOOKUP($A7,parlvotes_lh!$A$11:$ZZ$200,186,FALSE))=TRUE,"",IF(VLOOKUP($A7,parlvotes_lh!$A$11:$ZZ$200,186,FALSE)=0,"",VLOOKUP($A7,parlvotes_lh!$A$11:$ZZ$200,186,FALSE)))</f>
        <v>2.037166508542446E-2</v>
      </c>
      <c r="T7" s="195" t="str">
        <f>IF(ISERROR(VLOOKUP($A7,parlvotes_lh!$A$11:$ZZ$200,206,FALSE))=TRUE,"",IF(VLOOKUP($A7,parlvotes_lh!$A$11:$ZZ$200,206,FALSE)=0,"",VLOOKUP($A7,parlvotes_lh!$A$11:$ZZ$200,206,FALSE)))</f>
        <v/>
      </c>
      <c r="U7" s="195" t="str">
        <f>IF(ISERROR(VLOOKUP($A7,parlvotes_lh!$A$11:$ZZ$200,226,FALSE))=TRUE,"",IF(VLOOKUP($A7,parlvotes_lh!$A$11:$ZZ$200,226,FALSE)=0,"",VLOOKUP($A7,parlvotes_lh!$A$11:$ZZ$200,226,FALSE)))</f>
        <v/>
      </c>
      <c r="V7" s="195" t="str">
        <f>IF(ISERROR(VLOOKUP($A7,parlvotes_lh!$A$11:$ZZ$200,246,FALSE))=TRUE,"",IF(VLOOKUP($A7,parlvotes_lh!$A$11:$ZZ$200,246,FALSE)=0,"",VLOOKUP($A7,parlvotes_lh!$A$11:$ZZ$200,246,FALSE)))</f>
        <v/>
      </c>
      <c r="W7" s="195" t="str">
        <f>IF(ISERROR(VLOOKUP($A7,parlvotes_lh!$A$11:$ZZ$200,266,FALSE))=TRUE,"",IF(VLOOKUP($A7,parlvotes_lh!$A$11:$ZZ$200,266,FALSE)=0,"",VLOOKUP($A7,parlvotes_lh!$A$11:$ZZ$200,266,FALSE)))</f>
        <v/>
      </c>
      <c r="X7" s="195" t="str">
        <f>IF(ISERROR(VLOOKUP($A7,parlvotes_lh!$A$11:$ZZ$200,286,FALSE))=TRUE,"",IF(VLOOKUP($A7,parlvotes_lh!$A$11:$ZZ$200,286,FALSE)=0,"",VLOOKUP($A7,parlvotes_lh!$A$11:$ZZ$200,286,FALSE)))</f>
        <v/>
      </c>
      <c r="Y7" s="195" t="str">
        <f>IF(ISERROR(VLOOKUP($A7,parlvotes_lh!$A$11:$ZZ$200,306,FALSE))=TRUE,"",IF(VLOOKUP($A7,parlvotes_lh!$A$11:$ZZ$200,306,FALSE)=0,"",VLOOKUP($A7,parlvotes_lh!$A$11:$ZZ$200,306,FALSE)))</f>
        <v/>
      </c>
      <c r="Z7" s="195" t="str">
        <f>IF(ISERROR(VLOOKUP($A7,parlvotes_lh!$A$11:$ZZ$200,326,FALSE))=TRUE,"",IF(VLOOKUP($A7,parlvotes_lh!$A$11:$ZZ$200,326,FALSE)=0,"",VLOOKUP($A7,parlvotes_lh!$A$11:$ZZ$200,326,FALSE)))</f>
        <v/>
      </c>
      <c r="AA7" s="195" t="str">
        <f>IF(ISERROR(VLOOKUP($A7,parlvotes_lh!$A$11:$ZZ$200,346,FALSE))=TRUE,"",IF(VLOOKUP($A7,parlvotes_lh!$A$11:$ZZ$200,346,FALSE)=0,"",VLOOKUP($A7,parlvotes_lh!$A$11:$ZZ$200,346,FALSE)))</f>
        <v/>
      </c>
      <c r="AB7" s="195" t="str">
        <f>IF(ISERROR(VLOOKUP($A7,parlvotes_lh!$A$11:$ZZ$200,366,FALSE))=TRUE,"",IF(VLOOKUP($A7,parlvotes_lh!$A$11:$ZZ$200,366,FALSE)=0,"",VLOOKUP($A7,parlvotes_lh!$A$11:$ZZ$200,366,FALSE)))</f>
        <v/>
      </c>
      <c r="AC7" s="195" t="str">
        <f>IF(ISERROR(VLOOKUP($A7,parlvotes_lh!$A$11:$ZZ$200,386,FALSE))=TRUE,"",IF(VLOOKUP($A7,parlvotes_lh!$A$11:$ZZ$200,386,FALSE)=0,"",VLOOKUP($A7,parlvotes_lh!$A$11:$ZZ$200,386,FALSE)))</f>
        <v/>
      </c>
    </row>
    <row r="8" spans="1:29" ht="13.5" customHeight="1">
      <c r="A8" s="189" t="str">
        <f>IF(info_parties!A8="","",info_parties!A8)</f>
        <v>nl_gl01</v>
      </c>
      <c r="B8" s="101" t="str">
        <f>IF(A8="","",MID(info_weblinks!$C$3,32,3))</f>
        <v>nld</v>
      </c>
      <c r="C8" s="101" t="str">
        <f>IF(info_parties!G8="","",info_parties!G8)</f>
        <v>GreenLeft</v>
      </c>
      <c r="D8" s="101" t="str">
        <f>IF(info_parties!K8="","",info_parties!K8)</f>
        <v>GroenLinks</v>
      </c>
      <c r="E8" s="101" t="str">
        <f>IF(info_parties!H8="","",info_parties!H8)</f>
        <v>GL</v>
      </c>
      <c r="F8" s="190">
        <f t="shared" si="0"/>
        <v>34457</v>
      </c>
      <c r="G8" s="191">
        <f t="shared" si="1"/>
        <v>44272</v>
      </c>
      <c r="H8" s="192">
        <f t="shared" si="2"/>
        <v>9.1251070626293673E-2</v>
      </c>
      <c r="I8" s="193">
        <f t="shared" si="3"/>
        <v>42809</v>
      </c>
      <c r="J8" s="194">
        <f>IF(ISERROR(VLOOKUP($A8,parlvotes_lh!$A$11:$ZZ$200,6,FALSE))=TRUE,"",IF(VLOOKUP($A8,parlvotes_lh!$A$11:$ZZ$200,6,FALSE)=0,"",VLOOKUP($A8,parlvotes_lh!$A$11:$ZZ$200,6,FALSE)))</f>
        <v>3.5000000000000003E-2</v>
      </c>
      <c r="K8" s="194">
        <f>IF(ISERROR(VLOOKUP($A8,parlvotes_lh!$A$11:$ZZ$200,26,FALSE))=TRUE,"",IF(VLOOKUP($A8,parlvotes_lh!$A$11:$ZZ$200,26,FALSE)=0,"",VLOOKUP($A8,parlvotes_lh!$A$11:$ZZ$200,26,FALSE)))</f>
        <v>7.2999999999999995E-2</v>
      </c>
      <c r="L8" s="194">
        <f>IF(ISERROR(VLOOKUP($A8,parlvotes_lh!$A$11:$ZZ$200,46,FALSE))=TRUE,"",IF(VLOOKUP($A8,parlvotes_lh!$A$11:$ZZ$200,46,FALSE)=0,"",VLOOKUP($A8,parlvotes_lh!$A$11:$ZZ$200,46,FALSE)))</f>
        <v>7.0000000000000007E-2</v>
      </c>
      <c r="M8" s="194">
        <f>IF(ISERROR(VLOOKUP($A8,parlvotes_lh!$A$11:$ZZ$200,66,FALSE))=TRUE,"",IF(VLOOKUP($A8,parlvotes_lh!$A$11:$ZZ$200,66,FALSE)=0,"",VLOOKUP($A8,parlvotes_lh!$A$11:$ZZ$200,66,FALSE)))</f>
        <v>5.0999999999999997E-2</v>
      </c>
      <c r="N8" s="194">
        <f>IF(ISERROR(VLOOKUP($A8,parlvotes_lh!$A$11:$ZZ$200,86,FALSE))=TRUE,"",IF(VLOOKUP($A8,parlvotes_lh!$A$11:$ZZ$200,86,FALSE)=0,"",VLOOKUP($A8,parlvotes_lh!$A$11:$ZZ$200,86,FALSE)))</f>
        <v>4.5999999999999999E-2</v>
      </c>
      <c r="O8" s="194">
        <f>IF(ISERROR(VLOOKUP($A8,parlvotes_lh!$A$11:$ZZ$200,106,FALSE))=TRUE,"",IF(VLOOKUP($A8,parlvotes_lh!$A$11:$ZZ$200,106,FALSE)=0,"",VLOOKUP($A8,parlvotes_lh!$A$11:$ZZ$200,106,FALSE)))</f>
        <v>6.7000000000000004E-2</v>
      </c>
      <c r="P8" s="194">
        <f>IF(ISERROR(VLOOKUP($A8,parlvotes_lh!$A$11:$ZZ$200,126,FALSE))=TRUE,"",IF(VLOOKUP($A8,parlvotes_lh!$A$11:$ZZ$200,126,FALSE)=0,"",VLOOKUP($A8,parlvotes_lh!$A$11:$ZZ$200,126,FALSE)))</f>
        <v>2.3E-2</v>
      </c>
      <c r="Q8" s="195">
        <f>IF(ISERROR(VLOOKUP($A8,parlvotes_lh!$A$11:$ZZ$200,146,FALSE))=TRUE,"",IF(VLOOKUP($A8,parlvotes_lh!$A$11:$ZZ$200,146,FALSE)=0,"",VLOOKUP($A8,parlvotes_lh!$A$11:$ZZ$200,146,FALSE)))</f>
        <v>9.1251070626293673E-2</v>
      </c>
      <c r="R8" s="195">
        <f>IF(ISERROR(VLOOKUP($A8,parlvotes_lh!$A$11:$ZZ$200,166,FALSE))=TRUE,"",IF(VLOOKUP($A8,parlvotes_lh!$A$11:$ZZ$200,166,FALSE)=0,"",VLOOKUP($A8,parlvotes_lh!$A$11:$ZZ$200,166,FALSE)))</f>
        <v>5.1550957453871553E-2</v>
      </c>
      <c r="S8" s="195" t="str">
        <f>IF(ISERROR(VLOOKUP($A8,parlvotes_lh!$A$11:$ZZ$200,186,FALSE))=TRUE,"",IF(VLOOKUP($A8,parlvotes_lh!$A$11:$ZZ$200,186,FALSE)=0,"",VLOOKUP($A8,parlvotes_lh!$A$11:$ZZ$200,186,FALSE)))</f>
        <v/>
      </c>
      <c r="T8" s="195" t="str">
        <f>IF(ISERROR(VLOOKUP($A8,parlvotes_lh!$A$11:$ZZ$200,206,FALSE))=TRUE,"",IF(VLOOKUP($A8,parlvotes_lh!$A$11:$ZZ$200,206,FALSE)=0,"",VLOOKUP($A8,parlvotes_lh!$A$11:$ZZ$200,206,FALSE)))</f>
        <v/>
      </c>
      <c r="U8" s="195" t="str">
        <f>IF(ISERROR(VLOOKUP($A8,parlvotes_lh!$A$11:$ZZ$200,226,FALSE))=TRUE,"",IF(VLOOKUP($A8,parlvotes_lh!$A$11:$ZZ$200,226,FALSE)=0,"",VLOOKUP($A8,parlvotes_lh!$A$11:$ZZ$200,226,FALSE)))</f>
        <v/>
      </c>
      <c r="V8" s="195" t="str">
        <f>IF(ISERROR(VLOOKUP($A8,parlvotes_lh!$A$11:$ZZ$200,246,FALSE))=TRUE,"",IF(VLOOKUP($A8,parlvotes_lh!$A$11:$ZZ$200,246,FALSE)=0,"",VLOOKUP($A8,parlvotes_lh!$A$11:$ZZ$200,246,FALSE)))</f>
        <v/>
      </c>
      <c r="W8" s="195" t="str">
        <f>IF(ISERROR(VLOOKUP($A8,parlvotes_lh!$A$11:$ZZ$200,266,FALSE))=TRUE,"",IF(VLOOKUP($A8,parlvotes_lh!$A$11:$ZZ$200,266,FALSE)=0,"",VLOOKUP($A8,parlvotes_lh!$A$11:$ZZ$200,266,FALSE)))</f>
        <v/>
      </c>
      <c r="X8" s="195" t="str">
        <f>IF(ISERROR(VLOOKUP($A8,parlvotes_lh!$A$11:$ZZ$200,286,FALSE))=TRUE,"",IF(VLOOKUP($A8,parlvotes_lh!$A$11:$ZZ$200,286,FALSE)=0,"",VLOOKUP($A8,parlvotes_lh!$A$11:$ZZ$200,286,FALSE)))</f>
        <v/>
      </c>
      <c r="Y8" s="195" t="str">
        <f>IF(ISERROR(VLOOKUP($A8,parlvotes_lh!$A$11:$ZZ$200,306,FALSE))=TRUE,"",IF(VLOOKUP($A8,parlvotes_lh!$A$11:$ZZ$200,306,FALSE)=0,"",VLOOKUP($A8,parlvotes_lh!$A$11:$ZZ$200,306,FALSE)))</f>
        <v/>
      </c>
      <c r="Z8" s="195" t="str">
        <f>IF(ISERROR(VLOOKUP($A8,parlvotes_lh!$A$11:$ZZ$200,326,FALSE))=TRUE,"",IF(VLOOKUP($A8,parlvotes_lh!$A$11:$ZZ$200,326,FALSE)=0,"",VLOOKUP($A8,parlvotes_lh!$A$11:$ZZ$200,326,FALSE)))</f>
        <v/>
      </c>
      <c r="AA8" s="195" t="str">
        <f>IF(ISERROR(VLOOKUP($A8,parlvotes_lh!$A$11:$ZZ$200,346,FALSE))=TRUE,"",IF(VLOOKUP($A8,parlvotes_lh!$A$11:$ZZ$200,346,FALSE)=0,"",VLOOKUP($A8,parlvotes_lh!$A$11:$ZZ$200,346,FALSE)))</f>
        <v/>
      </c>
      <c r="AB8" s="195" t="str">
        <f>IF(ISERROR(VLOOKUP($A8,parlvotes_lh!$A$11:$ZZ$200,366,FALSE))=TRUE,"",IF(VLOOKUP($A8,parlvotes_lh!$A$11:$ZZ$200,366,FALSE)=0,"",VLOOKUP($A8,parlvotes_lh!$A$11:$ZZ$200,366,FALSE)))</f>
        <v/>
      </c>
      <c r="AC8" s="195" t="str">
        <f>IF(ISERROR(VLOOKUP($A8,parlvotes_lh!$A$11:$ZZ$200,386,FALSE))=TRUE,"",IF(VLOOKUP($A8,parlvotes_lh!$A$11:$ZZ$200,386,FALSE)=0,"",VLOOKUP($A8,parlvotes_lh!$A$11:$ZZ$200,386,FALSE)))</f>
        <v/>
      </c>
    </row>
    <row r="9" spans="1:29" ht="13.5" customHeight="1">
      <c r="A9" s="189" t="str">
        <f>IF(info_parties!A9="","",info_parties!A9)</f>
        <v>nl_sgp01</v>
      </c>
      <c r="B9" s="101" t="str">
        <f>IF(A9="","",MID(info_weblinks!$C$3,32,3))</f>
        <v>nld</v>
      </c>
      <c r="C9" s="101" t="str">
        <f>IF(info_parties!G9="","",info_parties!G9)</f>
        <v>Political Reformed Party</v>
      </c>
      <c r="D9" s="101" t="str">
        <f>IF(info_parties!K9="","",info_parties!K9)</f>
        <v xml:space="preserve"> Staatkundig Gereformeerde Partij</v>
      </c>
      <c r="E9" s="101" t="str">
        <f>IF(info_parties!H9="","",info_parties!H9)</f>
        <v>SGP</v>
      </c>
      <c r="F9" s="190">
        <f t="shared" si="0"/>
        <v>34457</v>
      </c>
      <c r="G9" s="191">
        <f t="shared" si="1"/>
        <v>45252</v>
      </c>
      <c r="H9" s="192">
        <f t="shared" si="2"/>
        <v>2.1000000000000001E-2</v>
      </c>
      <c r="I9" s="193">
        <f t="shared" si="3"/>
        <v>41164</v>
      </c>
      <c r="J9" s="194">
        <f>IF(ISERROR(VLOOKUP($A9,parlvotes_lh!$A$11:$ZZ$200,6,FALSE))=TRUE,"",IF(VLOOKUP($A9,parlvotes_lh!$A$11:$ZZ$200,6,FALSE)=0,"",VLOOKUP($A9,parlvotes_lh!$A$11:$ZZ$200,6,FALSE)))</f>
        <v>1.7000000000000001E-2</v>
      </c>
      <c r="K9" s="194">
        <f>IF(ISERROR(VLOOKUP($A9,parlvotes_lh!$A$11:$ZZ$200,26,FALSE))=TRUE,"",IF(VLOOKUP($A9,parlvotes_lh!$A$11:$ZZ$200,26,FALSE)=0,"",VLOOKUP($A9,parlvotes_lh!$A$11:$ZZ$200,26,FALSE)))</f>
        <v>1.8000000000000002E-2</v>
      </c>
      <c r="L9" s="194">
        <f>IF(ISERROR(VLOOKUP($A9,parlvotes_lh!$A$11:$ZZ$200,46,FALSE))=TRUE,"",IF(VLOOKUP($A9,parlvotes_lh!$A$11:$ZZ$200,46,FALSE)=0,"",VLOOKUP($A9,parlvotes_lh!$A$11:$ZZ$200,46,FALSE)))</f>
        <v>1.7000000000000001E-2</v>
      </c>
      <c r="M9" s="194">
        <f>IF(ISERROR(VLOOKUP($A9,parlvotes_lh!$A$11:$ZZ$200,66,FALSE))=TRUE,"",IF(VLOOKUP($A9,parlvotes_lh!$A$11:$ZZ$200,66,FALSE)=0,"",VLOOKUP($A9,parlvotes_lh!$A$11:$ZZ$200,66,FALSE)))</f>
        <v>1.4999999999999999E-2</v>
      </c>
      <c r="N9" s="194">
        <f>IF(ISERROR(VLOOKUP($A9,parlvotes_lh!$A$11:$ZZ$200,86,FALSE))=TRUE,"",IF(VLOOKUP($A9,parlvotes_lh!$A$11:$ZZ$200,86,FALSE)=0,"",VLOOKUP($A9,parlvotes_lh!$A$11:$ZZ$200,86,FALSE)))</f>
        <v>1.6E-2</v>
      </c>
      <c r="O9" s="194">
        <f>IF(ISERROR(VLOOKUP($A9,parlvotes_lh!$A$11:$ZZ$200,106,FALSE))=TRUE,"",IF(VLOOKUP($A9,parlvotes_lh!$A$11:$ZZ$200,106,FALSE)=0,"",VLOOKUP($A9,parlvotes_lh!$A$11:$ZZ$200,106,FALSE)))</f>
        <v>1.7000000000000001E-2</v>
      </c>
      <c r="P9" s="194">
        <f>IF(ISERROR(VLOOKUP($A9,parlvotes_lh!$A$11:$ZZ$200,126,FALSE))=TRUE,"",IF(VLOOKUP($A9,parlvotes_lh!$A$11:$ZZ$200,126,FALSE)=0,"",VLOOKUP($A9,parlvotes_lh!$A$11:$ZZ$200,126,FALSE)))</f>
        <v>2.1000000000000001E-2</v>
      </c>
      <c r="Q9" s="195">
        <f>IF(ISERROR(VLOOKUP($A9,parlvotes_lh!$A$11:$ZZ$200,146,FALSE))=TRUE,"",IF(VLOOKUP($A9,parlvotes_lh!$A$11:$ZZ$200,146,FALSE)=0,"",VLOOKUP($A9,parlvotes_lh!$A$11:$ZZ$200,146,FALSE)))</f>
        <v>2.0820573065472074E-2</v>
      </c>
      <c r="R9" s="195">
        <f>IF(ISERROR(VLOOKUP($A9,parlvotes_lh!$A$11:$ZZ$200,166,FALSE))=TRUE,"",IF(VLOOKUP($A9,parlvotes_lh!$A$11:$ZZ$200,166,FALSE)=0,"",VLOOKUP($A9,parlvotes_lh!$A$11:$ZZ$200,166,FALSE)))</f>
        <v>2.0642046917676658E-2</v>
      </c>
      <c r="S9" s="195">
        <f>IF(ISERROR(VLOOKUP($A9,parlvotes_lh!$A$11:$ZZ$200,186,FALSE))=TRUE,"",IF(VLOOKUP($A9,parlvotes_lh!$A$11:$ZZ$200,186,FALSE)=0,"",VLOOKUP($A9,parlvotes_lh!$A$11:$ZZ$200,186,FALSE)))</f>
        <v>2.0825812927512906E-2</v>
      </c>
      <c r="T9" s="195" t="str">
        <f>IF(ISERROR(VLOOKUP($A9,parlvotes_lh!$A$11:$ZZ$200,206,FALSE))=TRUE,"",IF(VLOOKUP($A9,parlvotes_lh!$A$11:$ZZ$200,206,FALSE)=0,"",VLOOKUP($A9,parlvotes_lh!$A$11:$ZZ$200,206,FALSE)))</f>
        <v/>
      </c>
      <c r="U9" s="195" t="str">
        <f>IF(ISERROR(VLOOKUP($A9,parlvotes_lh!$A$11:$ZZ$200,226,FALSE))=TRUE,"",IF(VLOOKUP($A9,parlvotes_lh!$A$11:$ZZ$200,226,FALSE)=0,"",VLOOKUP($A9,parlvotes_lh!$A$11:$ZZ$200,226,FALSE)))</f>
        <v/>
      </c>
      <c r="V9" s="195" t="str">
        <f>IF(ISERROR(VLOOKUP($A9,parlvotes_lh!$A$11:$ZZ$200,246,FALSE))=TRUE,"",IF(VLOOKUP($A9,parlvotes_lh!$A$11:$ZZ$200,246,FALSE)=0,"",VLOOKUP($A9,parlvotes_lh!$A$11:$ZZ$200,246,FALSE)))</f>
        <v/>
      </c>
      <c r="W9" s="195" t="str">
        <f>IF(ISERROR(VLOOKUP($A9,parlvotes_lh!$A$11:$ZZ$200,266,FALSE))=TRUE,"",IF(VLOOKUP($A9,parlvotes_lh!$A$11:$ZZ$200,266,FALSE)=0,"",VLOOKUP($A9,parlvotes_lh!$A$11:$ZZ$200,266,FALSE)))</f>
        <v/>
      </c>
      <c r="X9" s="195" t="str">
        <f>IF(ISERROR(VLOOKUP($A9,parlvotes_lh!$A$11:$ZZ$200,286,FALSE))=TRUE,"",IF(VLOOKUP($A9,parlvotes_lh!$A$11:$ZZ$200,286,FALSE)=0,"",VLOOKUP($A9,parlvotes_lh!$A$11:$ZZ$200,286,FALSE)))</f>
        <v/>
      </c>
      <c r="Y9" s="195" t="str">
        <f>IF(ISERROR(VLOOKUP($A9,parlvotes_lh!$A$11:$ZZ$200,306,FALSE))=TRUE,"",IF(VLOOKUP($A9,parlvotes_lh!$A$11:$ZZ$200,306,FALSE)=0,"",VLOOKUP($A9,parlvotes_lh!$A$11:$ZZ$200,306,FALSE)))</f>
        <v/>
      </c>
      <c r="Z9" s="195" t="str">
        <f>IF(ISERROR(VLOOKUP($A9,parlvotes_lh!$A$11:$ZZ$200,326,FALSE))=TRUE,"",IF(VLOOKUP($A9,parlvotes_lh!$A$11:$ZZ$200,326,FALSE)=0,"",VLOOKUP($A9,parlvotes_lh!$A$11:$ZZ$200,326,FALSE)))</f>
        <v/>
      </c>
      <c r="AA9" s="195" t="str">
        <f>IF(ISERROR(VLOOKUP($A9,parlvotes_lh!$A$11:$ZZ$200,346,FALSE))=TRUE,"",IF(VLOOKUP($A9,parlvotes_lh!$A$11:$ZZ$200,346,FALSE)=0,"",VLOOKUP($A9,parlvotes_lh!$A$11:$ZZ$200,346,FALSE)))</f>
        <v/>
      </c>
      <c r="AB9" s="195" t="str">
        <f>IF(ISERROR(VLOOKUP($A9,parlvotes_lh!$A$11:$ZZ$200,366,FALSE))=TRUE,"",IF(VLOOKUP($A9,parlvotes_lh!$A$11:$ZZ$200,366,FALSE)=0,"",VLOOKUP($A9,parlvotes_lh!$A$11:$ZZ$200,366,FALSE)))</f>
        <v/>
      </c>
      <c r="AC9" s="195" t="str">
        <f>IF(ISERROR(VLOOKUP($A9,parlvotes_lh!$A$11:$ZZ$200,386,FALSE))=TRUE,"",IF(VLOOKUP($A9,parlvotes_lh!$A$11:$ZZ$200,386,FALSE)=0,"",VLOOKUP($A9,parlvotes_lh!$A$11:$ZZ$200,386,FALSE)))</f>
        <v/>
      </c>
    </row>
    <row r="10" spans="1:29" ht="13.5" customHeight="1">
      <c r="A10" s="189" t="str">
        <f>IF(info_parties!A10="","",info_parties!A10)</f>
        <v>nl_gpb01</v>
      </c>
      <c r="B10" s="101" t="str">
        <f>IF(A10="","",MID(info_weblinks!$C$3,32,3))</f>
        <v>nld</v>
      </c>
      <c r="C10" s="101" t="str">
        <f>IF(info_parties!G10="","",info_parties!G10)</f>
        <v>Reformed Political Union</v>
      </c>
      <c r="D10" s="101" t="str">
        <f>IF(info_parties!K10="","",info_parties!K10)</f>
        <v xml:space="preserve"> Gereformeerd Politiek Verbond</v>
      </c>
      <c r="E10" s="101" t="str">
        <f>IF(info_parties!H10="","",info_parties!H10)</f>
        <v>GPB</v>
      </c>
      <c r="F10" s="190" t="str">
        <f t="shared" si="0"/>
        <v/>
      </c>
      <c r="G10" s="191" t="str">
        <f t="shared" si="1"/>
        <v/>
      </c>
      <c r="H10" s="192" t="str">
        <f t="shared" si="2"/>
        <v/>
      </c>
      <c r="I10" s="193" t="str">
        <f t="shared" si="3"/>
        <v/>
      </c>
      <c r="J10" s="194" t="str">
        <f>IF(ISERROR(VLOOKUP($A10,parlvotes_lh!$A$11:$ZZ$200,6,FALSE))=TRUE,"",IF(VLOOKUP($A10,parlvotes_lh!$A$11:$ZZ$200,6,FALSE)=0,"",VLOOKUP($A10,parlvotes_lh!$A$11:$ZZ$200,6,FALSE)))</f>
        <v/>
      </c>
      <c r="K10" s="194" t="str">
        <f>IF(ISERROR(VLOOKUP($A10,parlvotes_lh!$A$11:$ZZ$200,26,FALSE))=TRUE,"",IF(VLOOKUP($A10,parlvotes_lh!$A$11:$ZZ$200,26,FALSE)=0,"",VLOOKUP($A10,parlvotes_lh!$A$11:$ZZ$200,26,FALSE)))</f>
        <v/>
      </c>
      <c r="L10" s="194" t="str">
        <f>IF(ISERROR(VLOOKUP($A10,parlvotes_lh!$A$11:$ZZ$200,46,FALSE))=TRUE,"",IF(VLOOKUP($A10,parlvotes_lh!$A$11:$ZZ$200,46,FALSE)=0,"",VLOOKUP($A10,parlvotes_lh!$A$11:$ZZ$200,46,FALSE)))</f>
        <v/>
      </c>
      <c r="M10" s="194" t="str">
        <f>IF(ISERROR(VLOOKUP($A10,parlvotes_lh!$A$11:$ZZ$200,66,FALSE))=TRUE,"",IF(VLOOKUP($A10,parlvotes_lh!$A$11:$ZZ$200,66,FALSE)=0,"",VLOOKUP($A10,parlvotes_lh!$A$11:$ZZ$200,66,FALSE)))</f>
        <v/>
      </c>
      <c r="N10" s="194" t="str">
        <f>IF(ISERROR(VLOOKUP($A10,parlvotes_lh!$A$11:$ZZ$200,86,FALSE))=TRUE,"",IF(VLOOKUP($A10,parlvotes_lh!$A$11:$ZZ$200,86,FALSE)=0,"",VLOOKUP($A10,parlvotes_lh!$A$11:$ZZ$200,86,FALSE)))</f>
        <v/>
      </c>
      <c r="O10" s="194" t="str">
        <f>IF(ISERROR(VLOOKUP($A10,parlvotes_lh!$A$11:$ZZ$200,106,FALSE))=TRUE,"",IF(VLOOKUP($A10,parlvotes_lh!$A$11:$ZZ$200,106,FALSE)=0,"",VLOOKUP($A10,parlvotes_lh!$A$11:$ZZ$200,106,FALSE)))</f>
        <v/>
      </c>
      <c r="P10" s="194" t="str">
        <f>IF(ISERROR(VLOOKUP($A10,parlvotes_lh!$A$11:$ZZ$200,126,FALSE))=TRUE,"",IF(VLOOKUP($A10,parlvotes_lh!$A$11:$ZZ$200,126,FALSE)=0,"",VLOOKUP($A10,parlvotes_lh!$A$11:$ZZ$200,126,FALSE)))</f>
        <v/>
      </c>
      <c r="Q10" s="195" t="str">
        <f>IF(ISERROR(VLOOKUP($A10,parlvotes_lh!$A$11:$ZZ$200,146,FALSE))=TRUE,"",IF(VLOOKUP($A10,parlvotes_lh!$A$11:$ZZ$200,146,FALSE)=0,"",VLOOKUP($A10,parlvotes_lh!$A$11:$ZZ$200,146,FALSE)))</f>
        <v/>
      </c>
      <c r="R10" s="195" t="str">
        <f>IF(ISERROR(VLOOKUP($A10,parlvotes_lh!$A$11:$ZZ$200,166,FALSE))=TRUE,"",IF(VLOOKUP($A10,parlvotes_lh!$A$11:$ZZ$200,166,FALSE)=0,"",VLOOKUP($A10,parlvotes_lh!$A$11:$ZZ$200,166,FALSE)))</f>
        <v/>
      </c>
      <c r="S10" s="195" t="str">
        <f>IF(ISERROR(VLOOKUP($A10,parlvotes_lh!$A$11:$ZZ$200,186,FALSE))=TRUE,"",IF(VLOOKUP($A10,parlvotes_lh!$A$11:$ZZ$200,186,FALSE)=0,"",VLOOKUP($A10,parlvotes_lh!$A$11:$ZZ$200,186,FALSE)))</f>
        <v/>
      </c>
      <c r="T10" s="195" t="str">
        <f>IF(ISERROR(VLOOKUP($A10,parlvotes_lh!$A$11:$ZZ$200,206,FALSE))=TRUE,"",IF(VLOOKUP($A10,parlvotes_lh!$A$11:$ZZ$200,206,FALSE)=0,"",VLOOKUP($A10,parlvotes_lh!$A$11:$ZZ$200,206,FALSE)))</f>
        <v/>
      </c>
      <c r="U10" s="195" t="str">
        <f>IF(ISERROR(VLOOKUP($A10,parlvotes_lh!$A$11:$ZZ$200,226,FALSE))=TRUE,"",IF(VLOOKUP($A10,parlvotes_lh!$A$11:$ZZ$200,226,FALSE)=0,"",VLOOKUP($A10,parlvotes_lh!$A$11:$ZZ$200,226,FALSE)))</f>
        <v/>
      </c>
      <c r="V10" s="195" t="str">
        <f>IF(ISERROR(VLOOKUP($A10,parlvotes_lh!$A$11:$ZZ$200,246,FALSE))=TRUE,"",IF(VLOOKUP($A10,parlvotes_lh!$A$11:$ZZ$200,246,FALSE)=0,"",VLOOKUP($A10,parlvotes_lh!$A$11:$ZZ$200,246,FALSE)))</f>
        <v/>
      </c>
      <c r="W10" s="195" t="str">
        <f>IF(ISERROR(VLOOKUP($A10,parlvotes_lh!$A$11:$ZZ$200,266,FALSE))=TRUE,"",IF(VLOOKUP($A10,parlvotes_lh!$A$11:$ZZ$200,266,FALSE)=0,"",VLOOKUP($A10,parlvotes_lh!$A$11:$ZZ$200,266,FALSE)))</f>
        <v/>
      </c>
      <c r="X10" s="195" t="str">
        <f>IF(ISERROR(VLOOKUP($A10,parlvotes_lh!$A$11:$ZZ$200,286,FALSE))=TRUE,"",IF(VLOOKUP($A10,parlvotes_lh!$A$11:$ZZ$200,286,FALSE)=0,"",VLOOKUP($A10,parlvotes_lh!$A$11:$ZZ$200,286,FALSE)))</f>
        <v/>
      </c>
      <c r="Y10" s="195" t="str">
        <f>IF(ISERROR(VLOOKUP($A10,parlvotes_lh!$A$11:$ZZ$200,306,FALSE))=TRUE,"",IF(VLOOKUP($A10,parlvotes_lh!$A$11:$ZZ$200,306,FALSE)=0,"",VLOOKUP($A10,parlvotes_lh!$A$11:$ZZ$200,306,FALSE)))</f>
        <v/>
      </c>
      <c r="Z10" s="195" t="str">
        <f>IF(ISERROR(VLOOKUP($A10,parlvotes_lh!$A$11:$ZZ$200,326,FALSE))=TRUE,"",IF(VLOOKUP($A10,parlvotes_lh!$A$11:$ZZ$200,326,FALSE)=0,"",VLOOKUP($A10,parlvotes_lh!$A$11:$ZZ$200,326,FALSE)))</f>
        <v/>
      </c>
      <c r="AA10" s="195" t="str">
        <f>IF(ISERROR(VLOOKUP($A10,parlvotes_lh!$A$11:$ZZ$200,346,FALSE))=TRUE,"",IF(VLOOKUP($A10,parlvotes_lh!$A$11:$ZZ$200,346,FALSE)=0,"",VLOOKUP($A10,parlvotes_lh!$A$11:$ZZ$200,346,FALSE)))</f>
        <v/>
      </c>
      <c r="AB10" s="195" t="str">
        <f>IF(ISERROR(VLOOKUP($A10,parlvotes_lh!$A$11:$ZZ$200,366,FALSE))=TRUE,"",IF(VLOOKUP($A10,parlvotes_lh!$A$11:$ZZ$200,366,FALSE)=0,"",VLOOKUP($A10,parlvotes_lh!$A$11:$ZZ$200,366,FALSE)))</f>
        <v/>
      </c>
      <c r="AC10" s="195" t="str">
        <f>IF(ISERROR(VLOOKUP($A10,parlvotes_lh!$A$11:$ZZ$200,386,FALSE))=TRUE,"",IF(VLOOKUP($A10,parlvotes_lh!$A$11:$ZZ$200,386,FALSE)=0,"",VLOOKUP($A10,parlvotes_lh!$A$11:$ZZ$200,386,FALSE)))</f>
        <v/>
      </c>
    </row>
    <row r="11" spans="1:29" ht="13.5" customHeight="1">
      <c r="A11" s="189" t="str">
        <f>IF(info_parties!A11="","",info_parties!A11)</f>
        <v>nl_rpf01</v>
      </c>
      <c r="B11" s="101" t="str">
        <f>IF(A11="","",MID(info_weblinks!$C$3,32,3))</f>
        <v>nld</v>
      </c>
      <c r="C11" s="101" t="str">
        <f>IF(info_parties!G11="","",info_parties!G11)</f>
        <v>Reformed Political Federation</v>
      </c>
      <c r="D11" s="101" t="str">
        <f>IF(info_parties!K11="","",info_parties!K11)</f>
        <v xml:space="preserve"> Gereformeerde Politieke Federatie</v>
      </c>
      <c r="E11" s="101" t="str">
        <f>IF(info_parties!H11="","",info_parties!H11)</f>
        <v>RPF</v>
      </c>
      <c r="F11" s="190">
        <f t="shared" si="0"/>
        <v>34457</v>
      </c>
      <c r="G11" s="191">
        <f t="shared" si="1"/>
        <v>35921</v>
      </c>
      <c r="H11" s="192">
        <f t="shared" si="2"/>
        <v>0.02</v>
      </c>
      <c r="I11" s="193">
        <f t="shared" si="3"/>
        <v>35921</v>
      </c>
      <c r="J11" s="194">
        <f>IF(ISERROR(VLOOKUP($A11,parlvotes_lh!$A$11:$ZZ$200,6,FALSE))=TRUE,"",IF(VLOOKUP($A11,parlvotes_lh!$A$11:$ZZ$200,6,FALSE)=0,"",VLOOKUP($A11,parlvotes_lh!$A$11:$ZZ$200,6,FALSE)))</f>
        <v>1.8000000000000002E-2</v>
      </c>
      <c r="K11" s="194">
        <f>IF(ISERROR(VLOOKUP($A11,parlvotes_lh!$A$11:$ZZ$200,26,FALSE))=TRUE,"",IF(VLOOKUP($A11,parlvotes_lh!$A$11:$ZZ$200,26,FALSE)=0,"",VLOOKUP($A11,parlvotes_lh!$A$11:$ZZ$200,26,FALSE)))</f>
        <v>0.02</v>
      </c>
      <c r="L11" s="194" t="str">
        <f>IF(ISERROR(VLOOKUP($A11,parlvotes_lh!$A$11:$ZZ$200,46,FALSE))=TRUE,"",IF(VLOOKUP($A11,parlvotes_lh!$A$11:$ZZ$200,46,FALSE)=0,"",VLOOKUP($A11,parlvotes_lh!$A$11:$ZZ$200,46,FALSE)))</f>
        <v/>
      </c>
      <c r="M11" s="194" t="str">
        <f>IF(ISERROR(VLOOKUP($A11,parlvotes_lh!$A$11:$ZZ$200,66,FALSE))=TRUE,"",IF(VLOOKUP($A11,parlvotes_lh!$A$11:$ZZ$200,66,FALSE)=0,"",VLOOKUP($A11,parlvotes_lh!$A$11:$ZZ$200,66,FALSE)))</f>
        <v/>
      </c>
      <c r="N11" s="194" t="str">
        <f>IF(ISERROR(VLOOKUP($A11,parlvotes_lh!$A$11:$ZZ$200,86,FALSE))=TRUE,"",IF(VLOOKUP($A11,parlvotes_lh!$A$11:$ZZ$200,86,FALSE)=0,"",VLOOKUP($A11,parlvotes_lh!$A$11:$ZZ$200,86,FALSE)))</f>
        <v/>
      </c>
      <c r="O11" s="194" t="str">
        <f>IF(ISERROR(VLOOKUP($A11,parlvotes_lh!$A$11:$ZZ$200,106,FALSE))=TRUE,"",IF(VLOOKUP($A11,parlvotes_lh!$A$11:$ZZ$200,106,FALSE)=0,"",VLOOKUP($A11,parlvotes_lh!$A$11:$ZZ$200,106,FALSE)))</f>
        <v/>
      </c>
      <c r="P11" s="194" t="str">
        <f>IF(ISERROR(VLOOKUP($A11,parlvotes_lh!$A$11:$ZZ$200,126,FALSE))=TRUE,"",IF(VLOOKUP($A11,parlvotes_lh!$A$11:$ZZ$200,126,FALSE)=0,"",VLOOKUP($A11,parlvotes_lh!$A$11:$ZZ$200,126,FALSE)))</f>
        <v/>
      </c>
      <c r="Q11" s="195" t="str">
        <f>IF(ISERROR(VLOOKUP($A11,parlvotes_lh!$A$11:$ZZ$200,146,FALSE))=TRUE,"",IF(VLOOKUP($A11,parlvotes_lh!$A$11:$ZZ$200,146,FALSE)=0,"",VLOOKUP($A11,parlvotes_lh!$A$11:$ZZ$200,146,FALSE)))</f>
        <v/>
      </c>
      <c r="R11" s="195" t="str">
        <f>IF(ISERROR(VLOOKUP($A11,parlvotes_lh!$A$11:$ZZ$200,166,FALSE))=TRUE,"",IF(VLOOKUP($A11,parlvotes_lh!$A$11:$ZZ$200,166,FALSE)=0,"",VLOOKUP($A11,parlvotes_lh!$A$11:$ZZ$200,166,FALSE)))</f>
        <v/>
      </c>
      <c r="S11" s="195" t="str">
        <f>IF(ISERROR(VLOOKUP($A11,parlvotes_lh!$A$11:$ZZ$200,186,FALSE))=TRUE,"",IF(VLOOKUP($A11,parlvotes_lh!$A$11:$ZZ$200,186,FALSE)=0,"",VLOOKUP($A11,parlvotes_lh!$A$11:$ZZ$200,186,FALSE)))</f>
        <v/>
      </c>
      <c r="T11" s="195" t="str">
        <f>IF(ISERROR(VLOOKUP($A11,parlvotes_lh!$A$11:$ZZ$200,206,FALSE))=TRUE,"",IF(VLOOKUP($A11,parlvotes_lh!$A$11:$ZZ$200,206,FALSE)=0,"",VLOOKUP($A11,parlvotes_lh!$A$11:$ZZ$200,206,FALSE)))</f>
        <v/>
      </c>
      <c r="U11" s="195" t="str">
        <f>IF(ISERROR(VLOOKUP($A11,parlvotes_lh!$A$11:$ZZ$200,226,FALSE))=TRUE,"",IF(VLOOKUP($A11,parlvotes_lh!$A$11:$ZZ$200,226,FALSE)=0,"",VLOOKUP($A11,parlvotes_lh!$A$11:$ZZ$200,226,FALSE)))</f>
        <v/>
      </c>
      <c r="V11" s="195" t="str">
        <f>IF(ISERROR(VLOOKUP($A11,parlvotes_lh!$A$11:$ZZ$200,246,FALSE))=TRUE,"",IF(VLOOKUP($A11,parlvotes_lh!$A$11:$ZZ$200,246,FALSE)=0,"",VLOOKUP($A11,parlvotes_lh!$A$11:$ZZ$200,246,FALSE)))</f>
        <v/>
      </c>
      <c r="W11" s="195" t="str">
        <f>IF(ISERROR(VLOOKUP($A11,parlvotes_lh!$A$11:$ZZ$200,266,FALSE))=TRUE,"",IF(VLOOKUP($A11,parlvotes_lh!$A$11:$ZZ$200,266,FALSE)=0,"",VLOOKUP($A11,parlvotes_lh!$A$11:$ZZ$200,266,FALSE)))</f>
        <v/>
      </c>
      <c r="X11" s="195" t="str">
        <f>IF(ISERROR(VLOOKUP($A11,parlvotes_lh!$A$11:$ZZ$200,286,FALSE))=TRUE,"",IF(VLOOKUP($A11,parlvotes_lh!$A$11:$ZZ$200,286,FALSE)=0,"",VLOOKUP($A11,parlvotes_lh!$A$11:$ZZ$200,286,FALSE)))</f>
        <v/>
      </c>
      <c r="Y11" s="195" t="str">
        <f>IF(ISERROR(VLOOKUP($A11,parlvotes_lh!$A$11:$ZZ$200,306,FALSE))=TRUE,"",IF(VLOOKUP($A11,parlvotes_lh!$A$11:$ZZ$200,306,FALSE)=0,"",VLOOKUP($A11,parlvotes_lh!$A$11:$ZZ$200,306,FALSE)))</f>
        <v/>
      </c>
      <c r="Z11" s="195" t="str">
        <f>IF(ISERROR(VLOOKUP($A11,parlvotes_lh!$A$11:$ZZ$200,326,FALSE))=TRUE,"",IF(VLOOKUP($A11,parlvotes_lh!$A$11:$ZZ$200,326,FALSE)=0,"",VLOOKUP($A11,parlvotes_lh!$A$11:$ZZ$200,326,FALSE)))</f>
        <v/>
      </c>
      <c r="AA11" s="195" t="str">
        <f>IF(ISERROR(VLOOKUP($A11,parlvotes_lh!$A$11:$ZZ$200,346,FALSE))=TRUE,"",IF(VLOOKUP($A11,parlvotes_lh!$A$11:$ZZ$200,346,FALSE)=0,"",VLOOKUP($A11,parlvotes_lh!$A$11:$ZZ$200,346,FALSE)))</f>
        <v/>
      </c>
      <c r="AB11" s="195" t="str">
        <f>IF(ISERROR(VLOOKUP($A11,parlvotes_lh!$A$11:$ZZ$200,366,FALSE))=TRUE,"",IF(VLOOKUP($A11,parlvotes_lh!$A$11:$ZZ$200,366,FALSE)=0,"",VLOOKUP($A11,parlvotes_lh!$A$11:$ZZ$200,366,FALSE)))</f>
        <v/>
      </c>
      <c r="AC11" s="195" t="str">
        <f>IF(ISERROR(VLOOKUP($A11,parlvotes_lh!$A$11:$ZZ$200,386,FALSE))=TRUE,"",IF(VLOOKUP($A11,parlvotes_lh!$A$11:$ZZ$200,386,FALSE)=0,"",VLOOKUP($A11,parlvotes_lh!$A$11:$ZZ$200,386,FALSE)))</f>
        <v/>
      </c>
    </row>
    <row r="12" spans="1:29" ht="13.5" customHeight="1">
      <c r="A12" s="189" t="str">
        <f>IF(info_parties!A12="","",info_parties!A12)</f>
        <v>nl_aov01</v>
      </c>
      <c r="B12" s="101" t="str">
        <f>IF(A12="","",MID(info_weblinks!$C$3,32,3))</f>
        <v>nld</v>
      </c>
      <c r="C12" s="101" t="str">
        <f>IF(info_parties!G12="","",info_parties!G12)</f>
        <v>General Seniors' League</v>
      </c>
      <c r="D12" s="101" t="str">
        <f>IF(info_parties!K12="","",info_parties!K12)</f>
        <v>Algemeen Ouderen Verbond</v>
      </c>
      <c r="E12" s="101" t="str">
        <f>IF(info_parties!H12="","",info_parties!H12)</f>
        <v>AOV</v>
      </c>
      <c r="F12" s="190">
        <f t="shared" si="0"/>
        <v>34457</v>
      </c>
      <c r="G12" s="191">
        <f t="shared" si="1"/>
        <v>34457</v>
      </c>
      <c r="H12" s="192">
        <f t="shared" si="2"/>
        <v>3.6000000000000004E-2</v>
      </c>
      <c r="I12" s="193">
        <f t="shared" si="3"/>
        <v>34457</v>
      </c>
      <c r="J12" s="194">
        <f>IF(ISERROR(VLOOKUP($A12,parlvotes_lh!$A$11:$ZZ$200,6,FALSE))=TRUE,"",IF(VLOOKUP($A12,parlvotes_lh!$A$11:$ZZ$200,6,FALSE)=0,"",VLOOKUP($A12,parlvotes_lh!$A$11:$ZZ$200,6,FALSE)))</f>
        <v>3.6000000000000004E-2</v>
      </c>
      <c r="K12" s="194" t="str">
        <f>IF(ISERROR(VLOOKUP($A12,parlvotes_lh!$A$11:$ZZ$200,26,FALSE))=TRUE,"",IF(VLOOKUP($A12,parlvotes_lh!$A$11:$ZZ$200,26,FALSE)=0,"",VLOOKUP($A12,parlvotes_lh!$A$11:$ZZ$200,26,FALSE)))</f>
        <v/>
      </c>
      <c r="L12" s="194" t="str">
        <f>IF(ISERROR(VLOOKUP($A12,parlvotes_lh!$A$11:$ZZ$200,46,FALSE))=TRUE,"",IF(VLOOKUP($A12,parlvotes_lh!$A$11:$ZZ$200,46,FALSE)=0,"",VLOOKUP($A12,parlvotes_lh!$A$11:$ZZ$200,46,FALSE)))</f>
        <v/>
      </c>
      <c r="M12" s="194" t="str">
        <f>IF(ISERROR(VLOOKUP($A12,parlvotes_lh!$A$11:$ZZ$200,66,FALSE))=TRUE,"",IF(VLOOKUP($A12,parlvotes_lh!$A$11:$ZZ$200,66,FALSE)=0,"",VLOOKUP($A12,parlvotes_lh!$A$11:$ZZ$200,66,FALSE)))</f>
        <v/>
      </c>
      <c r="N12" s="194" t="str">
        <f>IF(ISERROR(VLOOKUP($A12,parlvotes_lh!$A$11:$ZZ$200,86,FALSE))=TRUE,"",IF(VLOOKUP($A12,parlvotes_lh!$A$11:$ZZ$200,86,FALSE)=0,"",VLOOKUP($A12,parlvotes_lh!$A$11:$ZZ$200,86,FALSE)))</f>
        <v/>
      </c>
      <c r="O12" s="194" t="str">
        <f>IF(ISERROR(VLOOKUP($A12,parlvotes_lh!$A$11:$ZZ$200,106,FALSE))=TRUE,"",IF(VLOOKUP($A12,parlvotes_lh!$A$11:$ZZ$200,106,FALSE)=0,"",VLOOKUP($A12,parlvotes_lh!$A$11:$ZZ$200,106,FALSE)))</f>
        <v/>
      </c>
      <c r="P12" s="194" t="str">
        <f>IF(ISERROR(VLOOKUP($A12,parlvotes_lh!$A$11:$ZZ$200,126,FALSE))=TRUE,"",IF(VLOOKUP($A12,parlvotes_lh!$A$11:$ZZ$200,126,FALSE)=0,"",VLOOKUP($A12,parlvotes_lh!$A$11:$ZZ$200,126,FALSE)))</f>
        <v/>
      </c>
      <c r="Q12" s="195" t="str">
        <f>IF(ISERROR(VLOOKUP($A12,parlvotes_lh!$A$11:$ZZ$200,146,FALSE))=TRUE,"",IF(VLOOKUP($A12,parlvotes_lh!$A$11:$ZZ$200,146,FALSE)=0,"",VLOOKUP($A12,parlvotes_lh!$A$11:$ZZ$200,146,FALSE)))</f>
        <v/>
      </c>
      <c r="R12" s="195" t="str">
        <f>IF(ISERROR(VLOOKUP($A12,parlvotes_lh!$A$11:$ZZ$200,166,FALSE))=TRUE,"",IF(VLOOKUP($A12,parlvotes_lh!$A$11:$ZZ$200,166,FALSE)=0,"",VLOOKUP($A12,parlvotes_lh!$A$11:$ZZ$200,166,FALSE)))</f>
        <v/>
      </c>
      <c r="S12" s="195" t="str">
        <f>IF(ISERROR(VLOOKUP($A12,parlvotes_lh!$A$11:$ZZ$200,186,FALSE))=TRUE,"",IF(VLOOKUP($A12,parlvotes_lh!$A$11:$ZZ$200,186,FALSE)=0,"",VLOOKUP($A12,parlvotes_lh!$A$11:$ZZ$200,186,FALSE)))</f>
        <v/>
      </c>
      <c r="T12" s="195" t="str">
        <f>IF(ISERROR(VLOOKUP($A12,parlvotes_lh!$A$11:$ZZ$200,206,FALSE))=TRUE,"",IF(VLOOKUP($A12,parlvotes_lh!$A$11:$ZZ$200,206,FALSE)=0,"",VLOOKUP($A12,parlvotes_lh!$A$11:$ZZ$200,206,FALSE)))</f>
        <v/>
      </c>
      <c r="U12" s="195" t="str">
        <f>IF(ISERROR(VLOOKUP($A12,parlvotes_lh!$A$11:$ZZ$200,226,FALSE))=TRUE,"",IF(VLOOKUP($A12,parlvotes_lh!$A$11:$ZZ$200,226,FALSE)=0,"",VLOOKUP($A12,parlvotes_lh!$A$11:$ZZ$200,226,FALSE)))</f>
        <v/>
      </c>
      <c r="V12" s="195" t="str">
        <f>IF(ISERROR(VLOOKUP($A12,parlvotes_lh!$A$11:$ZZ$200,246,FALSE))=TRUE,"",IF(VLOOKUP($A12,parlvotes_lh!$A$11:$ZZ$200,246,FALSE)=0,"",VLOOKUP($A12,parlvotes_lh!$A$11:$ZZ$200,246,FALSE)))</f>
        <v/>
      </c>
      <c r="W12" s="195" t="str">
        <f>IF(ISERROR(VLOOKUP($A12,parlvotes_lh!$A$11:$ZZ$200,266,FALSE))=TRUE,"",IF(VLOOKUP($A12,parlvotes_lh!$A$11:$ZZ$200,266,FALSE)=0,"",VLOOKUP($A12,parlvotes_lh!$A$11:$ZZ$200,266,FALSE)))</f>
        <v/>
      </c>
      <c r="X12" s="195" t="str">
        <f>IF(ISERROR(VLOOKUP($A12,parlvotes_lh!$A$11:$ZZ$200,286,FALSE))=TRUE,"",IF(VLOOKUP($A12,parlvotes_lh!$A$11:$ZZ$200,286,FALSE)=0,"",VLOOKUP($A12,parlvotes_lh!$A$11:$ZZ$200,286,FALSE)))</f>
        <v/>
      </c>
      <c r="Y12" s="195" t="str">
        <f>IF(ISERROR(VLOOKUP($A12,parlvotes_lh!$A$11:$ZZ$200,306,FALSE))=TRUE,"",IF(VLOOKUP($A12,parlvotes_lh!$A$11:$ZZ$200,306,FALSE)=0,"",VLOOKUP($A12,parlvotes_lh!$A$11:$ZZ$200,306,FALSE)))</f>
        <v/>
      </c>
      <c r="Z12" s="195" t="str">
        <f>IF(ISERROR(VLOOKUP($A12,parlvotes_lh!$A$11:$ZZ$200,326,FALSE))=TRUE,"",IF(VLOOKUP($A12,parlvotes_lh!$A$11:$ZZ$200,326,FALSE)=0,"",VLOOKUP($A12,parlvotes_lh!$A$11:$ZZ$200,326,FALSE)))</f>
        <v/>
      </c>
      <c r="AA12" s="195" t="str">
        <f>IF(ISERROR(VLOOKUP($A12,parlvotes_lh!$A$11:$ZZ$200,346,FALSE))=TRUE,"",IF(VLOOKUP($A12,parlvotes_lh!$A$11:$ZZ$200,346,FALSE)=0,"",VLOOKUP($A12,parlvotes_lh!$A$11:$ZZ$200,346,FALSE)))</f>
        <v/>
      </c>
      <c r="AB12" s="195" t="str">
        <f>IF(ISERROR(VLOOKUP($A12,parlvotes_lh!$A$11:$ZZ$200,366,FALSE))=TRUE,"",IF(VLOOKUP($A12,parlvotes_lh!$A$11:$ZZ$200,366,FALSE)=0,"",VLOOKUP($A12,parlvotes_lh!$A$11:$ZZ$200,366,FALSE)))</f>
        <v/>
      </c>
      <c r="AC12" s="195" t="str">
        <f>IF(ISERROR(VLOOKUP($A12,parlvotes_lh!$A$11:$ZZ$200,386,FALSE))=TRUE,"",IF(VLOOKUP($A12,parlvotes_lh!$A$11:$ZZ$200,386,FALSE)=0,"",VLOOKUP($A12,parlvotes_lh!$A$11:$ZZ$200,386,FALSE)))</f>
        <v/>
      </c>
    </row>
    <row r="13" spans="1:29" ht="13.5" customHeight="1">
      <c r="A13" s="189" t="str">
        <f>IF(info_parties!A13="","",info_parties!A13)</f>
        <v>nl_sp01</v>
      </c>
      <c r="B13" s="101" t="str">
        <f>IF(A13="","",MID(info_weblinks!$C$3,32,3))</f>
        <v>nld</v>
      </c>
      <c r="C13" s="101" t="str">
        <f>IF(info_parties!G13="","",info_parties!G13)</f>
        <v>Socialist Party</v>
      </c>
      <c r="D13" s="101" t="str">
        <f>IF(info_parties!K13="","",info_parties!K13)</f>
        <v xml:space="preserve"> Socialistische Partij</v>
      </c>
      <c r="E13" s="101" t="str">
        <f>IF(info_parties!H13="","",info_parties!H13)</f>
        <v>SP</v>
      </c>
      <c r="F13" s="190">
        <f t="shared" si="0"/>
        <v>34457</v>
      </c>
      <c r="G13" s="191">
        <f t="shared" si="1"/>
        <v>45252</v>
      </c>
      <c r="H13" s="192">
        <f t="shared" si="2"/>
        <v>0.16600000000000001</v>
      </c>
      <c r="I13" s="193">
        <f t="shared" si="3"/>
        <v>39043</v>
      </c>
      <c r="J13" s="194">
        <f>IF(ISERROR(VLOOKUP($A13,parlvotes_lh!$A$11:$ZZ$200,6,FALSE))=TRUE,"",IF(VLOOKUP($A13,parlvotes_lh!$A$11:$ZZ$200,6,FALSE)=0,"",VLOOKUP($A13,parlvotes_lh!$A$11:$ZZ$200,6,FALSE)))</f>
        <v>1.3000000000000001E-2</v>
      </c>
      <c r="K13" s="194">
        <f>IF(ISERROR(VLOOKUP($A13,parlvotes_lh!$A$11:$ZZ$200,26,FALSE))=TRUE,"",IF(VLOOKUP($A13,parlvotes_lh!$A$11:$ZZ$200,26,FALSE)=0,"",VLOOKUP($A13,parlvotes_lh!$A$11:$ZZ$200,26,FALSE)))</f>
        <v>3.5000000000000003E-2</v>
      </c>
      <c r="L13" s="194">
        <f>IF(ISERROR(VLOOKUP($A13,parlvotes_lh!$A$11:$ZZ$200,46,FALSE))=TRUE,"",IF(VLOOKUP($A13,parlvotes_lh!$A$11:$ZZ$200,46,FALSE)=0,"",VLOOKUP($A13,parlvotes_lh!$A$11:$ZZ$200,46,FALSE)))</f>
        <v>5.9000000000000004E-2</v>
      </c>
      <c r="M13" s="194">
        <f>IF(ISERROR(VLOOKUP($A13,parlvotes_lh!$A$11:$ZZ$200,66,FALSE))=TRUE,"",IF(VLOOKUP($A13,parlvotes_lh!$A$11:$ZZ$200,66,FALSE)=0,"",VLOOKUP($A13,parlvotes_lh!$A$11:$ZZ$200,66,FALSE)))</f>
        <v>6.3E-2</v>
      </c>
      <c r="N13" s="194">
        <f>IF(ISERROR(VLOOKUP($A13,parlvotes_lh!$A$11:$ZZ$200,86,FALSE))=TRUE,"",IF(VLOOKUP($A13,parlvotes_lh!$A$11:$ZZ$200,86,FALSE)=0,"",VLOOKUP($A13,parlvotes_lh!$A$11:$ZZ$200,86,FALSE)))</f>
        <v>0.16600000000000001</v>
      </c>
      <c r="O13" s="194">
        <f>IF(ISERROR(VLOOKUP($A13,parlvotes_lh!$A$11:$ZZ$200,106,FALSE))=TRUE,"",IF(VLOOKUP($A13,parlvotes_lh!$A$11:$ZZ$200,106,FALSE)=0,"",VLOOKUP($A13,parlvotes_lh!$A$11:$ZZ$200,106,FALSE)))</f>
        <v>9.8000000000000004E-2</v>
      </c>
      <c r="P13" s="194">
        <f>IF(ISERROR(VLOOKUP($A13,parlvotes_lh!$A$11:$ZZ$200,126,FALSE))=TRUE,"",IF(VLOOKUP($A13,parlvotes_lh!$A$11:$ZZ$200,126,FALSE)=0,"",VLOOKUP($A13,parlvotes_lh!$A$11:$ZZ$200,126,FALSE)))</f>
        <v>9.6999999999999989E-2</v>
      </c>
      <c r="Q13" s="195">
        <f>IF(ISERROR(VLOOKUP($A13,parlvotes_lh!$A$11:$ZZ$200,146,FALSE))=TRUE,"",IF(VLOOKUP($A13,parlvotes_lh!$A$11:$ZZ$200,146,FALSE)=0,"",VLOOKUP($A13,parlvotes_lh!$A$11:$ZZ$200,146,FALSE)))</f>
        <v>9.0873837407062216E-2</v>
      </c>
      <c r="R13" s="195">
        <f>IF(ISERROR(VLOOKUP($A13,parlvotes_lh!$A$11:$ZZ$200,166,FALSE))=TRUE,"",IF(VLOOKUP($A13,parlvotes_lh!$A$11:$ZZ$200,166,FALSE)=0,"",VLOOKUP($A13,parlvotes_lh!$A$11:$ZZ$200,166,FALSE)))</f>
        <v>5.980810242724352E-2</v>
      </c>
      <c r="S13" s="195">
        <f>IF(ISERROR(VLOOKUP($A13,parlvotes_lh!$A$11:$ZZ$200,186,FALSE))=TRUE,"",IF(VLOOKUP($A13,parlvotes_lh!$A$11:$ZZ$200,186,FALSE)=0,"",VLOOKUP($A13,parlvotes_lh!$A$11:$ZZ$200,186,FALSE)))</f>
        <v>3.146109655328818E-2</v>
      </c>
      <c r="T13" s="195" t="str">
        <f>IF(ISERROR(VLOOKUP($A13,parlvotes_lh!$A$11:$ZZ$200,206,FALSE))=TRUE,"",IF(VLOOKUP($A13,parlvotes_lh!$A$11:$ZZ$200,206,FALSE)=0,"",VLOOKUP($A13,parlvotes_lh!$A$11:$ZZ$200,206,FALSE)))</f>
        <v/>
      </c>
      <c r="U13" s="195" t="str">
        <f>IF(ISERROR(VLOOKUP($A13,parlvotes_lh!$A$11:$ZZ$200,226,FALSE))=TRUE,"",IF(VLOOKUP($A13,parlvotes_lh!$A$11:$ZZ$200,226,FALSE)=0,"",VLOOKUP($A13,parlvotes_lh!$A$11:$ZZ$200,226,FALSE)))</f>
        <v/>
      </c>
      <c r="V13" s="195" t="str">
        <f>IF(ISERROR(VLOOKUP($A13,parlvotes_lh!$A$11:$ZZ$200,246,FALSE))=TRUE,"",IF(VLOOKUP($A13,parlvotes_lh!$A$11:$ZZ$200,246,FALSE)=0,"",VLOOKUP($A13,parlvotes_lh!$A$11:$ZZ$200,246,FALSE)))</f>
        <v/>
      </c>
      <c r="W13" s="195" t="str">
        <f>IF(ISERROR(VLOOKUP($A13,parlvotes_lh!$A$11:$ZZ$200,266,FALSE))=TRUE,"",IF(VLOOKUP($A13,parlvotes_lh!$A$11:$ZZ$200,266,FALSE)=0,"",VLOOKUP($A13,parlvotes_lh!$A$11:$ZZ$200,266,FALSE)))</f>
        <v/>
      </c>
      <c r="X13" s="195" t="str">
        <f>IF(ISERROR(VLOOKUP($A13,parlvotes_lh!$A$11:$ZZ$200,286,FALSE))=TRUE,"",IF(VLOOKUP($A13,parlvotes_lh!$A$11:$ZZ$200,286,FALSE)=0,"",VLOOKUP($A13,parlvotes_lh!$A$11:$ZZ$200,286,FALSE)))</f>
        <v/>
      </c>
      <c r="Y13" s="195" t="str">
        <f>IF(ISERROR(VLOOKUP($A13,parlvotes_lh!$A$11:$ZZ$200,306,FALSE))=TRUE,"",IF(VLOOKUP($A13,parlvotes_lh!$A$11:$ZZ$200,306,FALSE)=0,"",VLOOKUP($A13,parlvotes_lh!$A$11:$ZZ$200,306,FALSE)))</f>
        <v/>
      </c>
      <c r="Z13" s="195" t="str">
        <f>IF(ISERROR(VLOOKUP($A13,parlvotes_lh!$A$11:$ZZ$200,326,FALSE))=TRUE,"",IF(VLOOKUP($A13,parlvotes_lh!$A$11:$ZZ$200,326,FALSE)=0,"",VLOOKUP($A13,parlvotes_lh!$A$11:$ZZ$200,326,FALSE)))</f>
        <v/>
      </c>
      <c r="AA13" s="195" t="str">
        <f>IF(ISERROR(VLOOKUP($A13,parlvotes_lh!$A$11:$ZZ$200,346,FALSE))=TRUE,"",IF(VLOOKUP($A13,parlvotes_lh!$A$11:$ZZ$200,346,FALSE)=0,"",VLOOKUP($A13,parlvotes_lh!$A$11:$ZZ$200,346,FALSE)))</f>
        <v/>
      </c>
      <c r="AB13" s="195" t="str">
        <f>IF(ISERROR(VLOOKUP($A13,parlvotes_lh!$A$11:$ZZ$200,366,FALSE))=TRUE,"",IF(VLOOKUP($A13,parlvotes_lh!$A$11:$ZZ$200,366,FALSE)=0,"",VLOOKUP($A13,parlvotes_lh!$A$11:$ZZ$200,366,FALSE)))</f>
        <v/>
      </c>
      <c r="AC13" s="195" t="str">
        <f>IF(ISERROR(VLOOKUP($A13,parlvotes_lh!$A$11:$ZZ$200,386,FALSE))=TRUE,"",IF(VLOOKUP($A13,parlvotes_lh!$A$11:$ZZ$200,386,FALSE)=0,"",VLOOKUP($A13,parlvotes_lh!$A$11:$ZZ$200,386,FALSE)))</f>
        <v/>
      </c>
    </row>
    <row r="14" spans="1:29" ht="13.5" customHeight="1">
      <c r="A14" s="189" t="str">
        <f>IF(info_parties!A14="","",info_parties!A14)</f>
        <v>nl_u5501</v>
      </c>
      <c r="B14" s="101" t="str">
        <f>IF(A14="","",MID(info_weblinks!$C$3,32,3))</f>
        <v>nld</v>
      </c>
      <c r="C14" s="101" t="str">
        <f>IF(info_parties!G14="","",info_parties!G14)</f>
        <v>Union 55+</v>
      </c>
      <c r="D14" s="101" t="str">
        <f>IF(info_parties!K14="","",info_parties!K14)</f>
        <v xml:space="preserve"> Unie 55+</v>
      </c>
      <c r="E14" s="101" t="str">
        <f>IF(info_parties!H14="","",info_parties!H14)</f>
        <v>U55+</v>
      </c>
      <c r="F14" s="190">
        <f t="shared" si="0"/>
        <v>34457</v>
      </c>
      <c r="G14" s="191">
        <f t="shared" si="1"/>
        <v>34457</v>
      </c>
      <c r="H14" s="192">
        <f t="shared" si="2"/>
        <v>9.0000000000000011E-3</v>
      </c>
      <c r="I14" s="193">
        <f t="shared" si="3"/>
        <v>34457</v>
      </c>
      <c r="J14" s="194">
        <f>IF(ISERROR(VLOOKUP($A14,parlvotes_lh!$A$11:$ZZ$200,6,FALSE))=TRUE,"",IF(VLOOKUP($A14,parlvotes_lh!$A$11:$ZZ$200,6,FALSE)=0,"",VLOOKUP($A14,parlvotes_lh!$A$11:$ZZ$200,6,FALSE)))</f>
        <v>9.0000000000000011E-3</v>
      </c>
      <c r="K14" s="194" t="str">
        <f>IF(ISERROR(VLOOKUP($A14,parlvotes_lh!$A$11:$ZZ$200,26,FALSE))=TRUE,"",IF(VLOOKUP($A14,parlvotes_lh!$A$11:$ZZ$200,26,FALSE)=0,"",VLOOKUP($A14,parlvotes_lh!$A$11:$ZZ$200,26,FALSE)))</f>
        <v/>
      </c>
      <c r="L14" s="194" t="str">
        <f>IF(ISERROR(VLOOKUP($A14,parlvotes_lh!$A$11:$ZZ$200,46,FALSE))=TRUE,"",IF(VLOOKUP($A14,parlvotes_lh!$A$11:$ZZ$200,46,FALSE)=0,"",VLOOKUP($A14,parlvotes_lh!$A$11:$ZZ$200,46,FALSE)))</f>
        <v/>
      </c>
      <c r="M14" s="194" t="str">
        <f>IF(ISERROR(VLOOKUP($A14,parlvotes_lh!$A$11:$ZZ$200,66,FALSE))=TRUE,"",IF(VLOOKUP($A14,parlvotes_lh!$A$11:$ZZ$200,66,FALSE)=0,"",VLOOKUP($A14,parlvotes_lh!$A$11:$ZZ$200,66,FALSE)))</f>
        <v/>
      </c>
      <c r="N14" s="194" t="str">
        <f>IF(ISERROR(VLOOKUP($A14,parlvotes_lh!$A$11:$ZZ$200,86,FALSE))=TRUE,"",IF(VLOOKUP($A14,parlvotes_lh!$A$11:$ZZ$200,86,FALSE)=0,"",VLOOKUP($A14,parlvotes_lh!$A$11:$ZZ$200,86,FALSE)))</f>
        <v/>
      </c>
      <c r="O14" s="194" t="str">
        <f>IF(ISERROR(VLOOKUP($A14,parlvotes_lh!$A$11:$ZZ$200,106,FALSE))=TRUE,"",IF(VLOOKUP($A14,parlvotes_lh!$A$11:$ZZ$200,106,FALSE)=0,"",VLOOKUP($A14,parlvotes_lh!$A$11:$ZZ$200,106,FALSE)))</f>
        <v/>
      </c>
      <c r="P14" s="194" t="str">
        <f>IF(ISERROR(VLOOKUP($A14,parlvotes_lh!$A$11:$ZZ$200,126,FALSE))=TRUE,"",IF(VLOOKUP($A14,parlvotes_lh!$A$11:$ZZ$200,126,FALSE)=0,"",VLOOKUP($A14,parlvotes_lh!$A$11:$ZZ$200,126,FALSE)))</f>
        <v/>
      </c>
      <c r="Q14" s="195" t="str">
        <f>IF(ISERROR(VLOOKUP($A14,parlvotes_lh!$A$11:$ZZ$200,146,FALSE))=TRUE,"",IF(VLOOKUP($A14,parlvotes_lh!$A$11:$ZZ$200,146,FALSE)=0,"",VLOOKUP($A14,parlvotes_lh!$A$11:$ZZ$200,146,FALSE)))</f>
        <v/>
      </c>
      <c r="R14" s="195" t="str">
        <f>IF(ISERROR(VLOOKUP($A14,parlvotes_lh!$A$11:$ZZ$200,166,FALSE))=TRUE,"",IF(VLOOKUP($A14,parlvotes_lh!$A$11:$ZZ$200,166,FALSE)=0,"",VLOOKUP($A14,parlvotes_lh!$A$11:$ZZ$200,166,FALSE)))</f>
        <v/>
      </c>
      <c r="S14" s="195" t="str">
        <f>IF(ISERROR(VLOOKUP($A14,parlvotes_lh!$A$11:$ZZ$200,186,FALSE))=TRUE,"",IF(VLOOKUP($A14,parlvotes_lh!$A$11:$ZZ$200,186,FALSE)=0,"",VLOOKUP($A14,parlvotes_lh!$A$11:$ZZ$200,186,FALSE)))</f>
        <v/>
      </c>
      <c r="T14" s="195" t="str">
        <f>IF(ISERROR(VLOOKUP($A14,parlvotes_lh!$A$11:$ZZ$200,206,FALSE))=TRUE,"",IF(VLOOKUP($A14,parlvotes_lh!$A$11:$ZZ$200,206,FALSE)=0,"",VLOOKUP($A14,parlvotes_lh!$A$11:$ZZ$200,206,FALSE)))</f>
        <v/>
      </c>
      <c r="U14" s="195" t="str">
        <f>IF(ISERROR(VLOOKUP($A14,parlvotes_lh!$A$11:$ZZ$200,226,FALSE))=TRUE,"",IF(VLOOKUP($A14,parlvotes_lh!$A$11:$ZZ$200,226,FALSE)=0,"",VLOOKUP($A14,parlvotes_lh!$A$11:$ZZ$200,226,FALSE)))</f>
        <v/>
      </c>
      <c r="V14" s="195" t="str">
        <f>IF(ISERROR(VLOOKUP($A14,parlvotes_lh!$A$11:$ZZ$200,246,FALSE))=TRUE,"",IF(VLOOKUP($A14,parlvotes_lh!$A$11:$ZZ$200,246,FALSE)=0,"",VLOOKUP($A14,parlvotes_lh!$A$11:$ZZ$200,246,FALSE)))</f>
        <v/>
      </c>
      <c r="W14" s="195" t="str">
        <f>IF(ISERROR(VLOOKUP($A14,parlvotes_lh!$A$11:$ZZ$200,266,FALSE))=TRUE,"",IF(VLOOKUP($A14,parlvotes_lh!$A$11:$ZZ$200,266,FALSE)=0,"",VLOOKUP($A14,parlvotes_lh!$A$11:$ZZ$200,266,FALSE)))</f>
        <v/>
      </c>
      <c r="X14" s="195" t="str">
        <f>IF(ISERROR(VLOOKUP($A14,parlvotes_lh!$A$11:$ZZ$200,286,FALSE))=TRUE,"",IF(VLOOKUP($A14,parlvotes_lh!$A$11:$ZZ$200,286,FALSE)=0,"",VLOOKUP($A14,parlvotes_lh!$A$11:$ZZ$200,286,FALSE)))</f>
        <v/>
      </c>
      <c r="Y14" s="195" t="str">
        <f>IF(ISERROR(VLOOKUP($A14,parlvotes_lh!$A$11:$ZZ$200,306,FALSE))=TRUE,"",IF(VLOOKUP($A14,parlvotes_lh!$A$11:$ZZ$200,306,FALSE)=0,"",VLOOKUP($A14,parlvotes_lh!$A$11:$ZZ$200,306,FALSE)))</f>
        <v/>
      </c>
      <c r="Z14" s="195" t="str">
        <f>IF(ISERROR(VLOOKUP($A14,parlvotes_lh!$A$11:$ZZ$200,326,FALSE))=TRUE,"",IF(VLOOKUP($A14,parlvotes_lh!$A$11:$ZZ$200,326,FALSE)=0,"",VLOOKUP($A14,parlvotes_lh!$A$11:$ZZ$200,326,FALSE)))</f>
        <v/>
      </c>
      <c r="AA14" s="195" t="str">
        <f>IF(ISERROR(VLOOKUP($A14,parlvotes_lh!$A$11:$ZZ$200,346,FALSE))=TRUE,"",IF(VLOOKUP($A14,parlvotes_lh!$A$11:$ZZ$200,346,FALSE)=0,"",VLOOKUP($A14,parlvotes_lh!$A$11:$ZZ$200,346,FALSE)))</f>
        <v/>
      </c>
      <c r="AB14" s="195" t="str">
        <f>IF(ISERROR(VLOOKUP($A14,parlvotes_lh!$A$11:$ZZ$200,366,FALSE))=TRUE,"",IF(VLOOKUP($A14,parlvotes_lh!$A$11:$ZZ$200,366,FALSE)=0,"",VLOOKUP($A14,parlvotes_lh!$A$11:$ZZ$200,366,FALSE)))</f>
        <v/>
      </c>
      <c r="AC14" s="195" t="str">
        <f>IF(ISERROR(VLOOKUP($A14,parlvotes_lh!$A$11:$ZZ$200,386,FALSE))=TRUE,"",IF(VLOOKUP($A14,parlvotes_lh!$A$11:$ZZ$200,386,FALSE)=0,"",VLOOKUP($A14,parlvotes_lh!$A$11:$ZZ$200,386,FALSE)))</f>
        <v/>
      </c>
    </row>
    <row r="15" spans="1:29" ht="13.5" customHeight="1">
      <c r="A15" s="189" t="str">
        <f>IF(info_parties!A15="","",info_parties!A15)</f>
        <v>nl_u50plus01</v>
      </c>
      <c r="B15" s="101" t="str">
        <f>IF(A15="","",MID(info_weblinks!$C$3,32,3))</f>
        <v>nld</v>
      </c>
      <c r="C15" s="101" t="str">
        <f>IF(info_parties!G15="","",info_parties!G15)</f>
        <v>50+</v>
      </c>
      <c r="D15" s="101" t="str">
        <f>IF(info_parties!K15="","",info_parties!K15)</f>
        <v>50+</v>
      </c>
      <c r="E15" s="101" t="str">
        <f>IF(info_parties!H15="","",info_parties!H15)</f>
        <v>50+</v>
      </c>
      <c r="F15" s="190">
        <f t="shared" si="0"/>
        <v>41164</v>
      </c>
      <c r="G15" s="191">
        <f t="shared" si="1"/>
        <v>44272</v>
      </c>
      <c r="H15" s="192">
        <f t="shared" si="2"/>
        <v>3.1107809488380656E-2</v>
      </c>
      <c r="I15" s="193">
        <f t="shared" si="3"/>
        <v>42809</v>
      </c>
      <c r="J15" s="194" t="str">
        <f>IF(ISERROR(VLOOKUP($A15,parlvotes_lh!$A$11:$ZZ$200,6,FALSE))=TRUE,"",IF(VLOOKUP($A15,parlvotes_lh!$A$11:$ZZ$200,6,FALSE)=0,"",VLOOKUP($A15,parlvotes_lh!$A$11:$ZZ$200,6,FALSE)))</f>
        <v/>
      </c>
      <c r="K15" s="194" t="str">
        <f>IF(ISERROR(VLOOKUP($A15,parlvotes_lh!$A$11:$ZZ$200,26,FALSE))=TRUE,"",IF(VLOOKUP($A15,parlvotes_lh!$A$11:$ZZ$200,26,FALSE)=0,"",VLOOKUP($A15,parlvotes_lh!$A$11:$ZZ$200,26,FALSE)))</f>
        <v/>
      </c>
      <c r="L15" s="194" t="str">
        <f>IF(ISERROR(VLOOKUP($A15,parlvotes_lh!$A$11:$ZZ$200,46,FALSE))=TRUE,"",IF(VLOOKUP($A15,parlvotes_lh!$A$11:$ZZ$200,46,FALSE)=0,"",VLOOKUP($A15,parlvotes_lh!$A$11:$ZZ$200,46,FALSE)))</f>
        <v/>
      </c>
      <c r="M15" s="194" t="str">
        <f>IF(ISERROR(VLOOKUP($A15,parlvotes_lh!$A$11:$ZZ$200,66,FALSE))=TRUE,"",IF(VLOOKUP($A15,parlvotes_lh!$A$11:$ZZ$200,66,FALSE)=0,"",VLOOKUP($A15,parlvotes_lh!$A$11:$ZZ$200,66,FALSE)))</f>
        <v/>
      </c>
      <c r="N15" s="194" t="str">
        <f>IF(ISERROR(VLOOKUP($A15,parlvotes_lh!$A$11:$ZZ$200,86,FALSE))=TRUE,"",IF(VLOOKUP($A15,parlvotes_lh!$A$11:$ZZ$200,86,FALSE)=0,"",VLOOKUP($A15,parlvotes_lh!$A$11:$ZZ$200,86,FALSE)))</f>
        <v/>
      </c>
      <c r="O15" s="194" t="str">
        <f>IF(ISERROR(VLOOKUP($A15,parlvotes_lh!$A$11:$ZZ$200,106,FALSE))=TRUE,"",IF(VLOOKUP($A15,parlvotes_lh!$A$11:$ZZ$200,106,FALSE)=0,"",VLOOKUP($A15,parlvotes_lh!$A$11:$ZZ$200,106,FALSE)))</f>
        <v/>
      </c>
      <c r="P15" s="194">
        <f>IF(ISERROR(VLOOKUP($A15,parlvotes_lh!$A$11:$ZZ$200,126,FALSE))=TRUE,"",IF(VLOOKUP($A15,parlvotes_lh!$A$11:$ZZ$200,126,FALSE)=0,"",VLOOKUP($A15,parlvotes_lh!$A$11:$ZZ$200,126,FALSE)))</f>
        <v>1.9E-2</v>
      </c>
      <c r="Q15" s="195">
        <f>IF(ISERROR(VLOOKUP($A15,parlvotes_lh!$A$11:$ZZ$200,146,FALSE))=TRUE,"",IF(VLOOKUP($A15,parlvotes_lh!$A$11:$ZZ$200,146,FALSE)=0,"",VLOOKUP($A15,parlvotes_lh!$A$11:$ZZ$200,146,FALSE)))</f>
        <v>3.1107809488380656E-2</v>
      </c>
      <c r="R15" s="195">
        <f>IF(ISERROR(VLOOKUP($A15,parlvotes_lh!$A$11:$ZZ$200,166,FALSE))=TRUE,"",IF(VLOOKUP($A15,parlvotes_lh!$A$11:$ZZ$200,166,FALSE)=0,"",VLOOKUP($A15,parlvotes_lh!$A$11:$ZZ$200,166,FALSE)))</f>
        <v>1.0237313165340926E-2</v>
      </c>
      <c r="S15" s="195" t="str">
        <f>IF(ISERROR(VLOOKUP($A15,parlvotes_lh!$A$11:$ZZ$200,186,FALSE))=TRUE,"",IF(VLOOKUP($A15,parlvotes_lh!$A$11:$ZZ$200,186,FALSE)=0,"",VLOOKUP($A15,parlvotes_lh!$A$11:$ZZ$200,186,FALSE)))</f>
        <v/>
      </c>
      <c r="T15" s="195" t="str">
        <f>IF(ISERROR(VLOOKUP($A15,parlvotes_lh!$A$11:$ZZ$200,206,FALSE))=TRUE,"",IF(VLOOKUP($A15,parlvotes_lh!$A$11:$ZZ$200,206,FALSE)=0,"",VLOOKUP($A15,parlvotes_lh!$A$11:$ZZ$200,206,FALSE)))</f>
        <v/>
      </c>
      <c r="U15" s="195" t="str">
        <f>IF(ISERROR(VLOOKUP($A15,parlvotes_lh!$A$11:$ZZ$200,226,FALSE))=TRUE,"",IF(VLOOKUP($A15,parlvotes_lh!$A$11:$ZZ$200,226,FALSE)=0,"",VLOOKUP($A15,parlvotes_lh!$A$11:$ZZ$200,226,FALSE)))</f>
        <v/>
      </c>
      <c r="V15" s="195" t="str">
        <f>IF(ISERROR(VLOOKUP($A15,parlvotes_lh!$A$11:$ZZ$200,246,FALSE))=TRUE,"",IF(VLOOKUP($A15,parlvotes_lh!$A$11:$ZZ$200,246,FALSE)=0,"",VLOOKUP($A15,parlvotes_lh!$A$11:$ZZ$200,246,FALSE)))</f>
        <v/>
      </c>
      <c r="W15" s="195" t="str">
        <f>IF(ISERROR(VLOOKUP($A15,parlvotes_lh!$A$11:$ZZ$200,266,FALSE))=TRUE,"",IF(VLOOKUP($A15,parlvotes_lh!$A$11:$ZZ$200,266,FALSE)=0,"",VLOOKUP($A15,parlvotes_lh!$A$11:$ZZ$200,266,FALSE)))</f>
        <v/>
      </c>
      <c r="X15" s="195" t="str">
        <f>IF(ISERROR(VLOOKUP($A15,parlvotes_lh!$A$11:$ZZ$200,286,FALSE))=TRUE,"",IF(VLOOKUP($A15,parlvotes_lh!$A$11:$ZZ$200,286,FALSE)=0,"",VLOOKUP($A15,parlvotes_lh!$A$11:$ZZ$200,286,FALSE)))</f>
        <v/>
      </c>
      <c r="Y15" s="195" t="str">
        <f>IF(ISERROR(VLOOKUP($A15,parlvotes_lh!$A$11:$ZZ$200,306,FALSE))=TRUE,"",IF(VLOOKUP($A15,parlvotes_lh!$A$11:$ZZ$200,306,FALSE)=0,"",VLOOKUP($A15,parlvotes_lh!$A$11:$ZZ$200,306,FALSE)))</f>
        <v/>
      </c>
      <c r="Z15" s="195" t="str">
        <f>IF(ISERROR(VLOOKUP($A15,parlvotes_lh!$A$11:$ZZ$200,326,FALSE))=TRUE,"",IF(VLOOKUP($A15,parlvotes_lh!$A$11:$ZZ$200,326,FALSE)=0,"",VLOOKUP($A15,parlvotes_lh!$A$11:$ZZ$200,326,FALSE)))</f>
        <v/>
      </c>
      <c r="AA15" s="195" t="str">
        <f>IF(ISERROR(VLOOKUP($A15,parlvotes_lh!$A$11:$ZZ$200,346,FALSE))=TRUE,"",IF(VLOOKUP($A15,parlvotes_lh!$A$11:$ZZ$200,346,FALSE)=0,"",VLOOKUP($A15,parlvotes_lh!$A$11:$ZZ$200,346,FALSE)))</f>
        <v/>
      </c>
      <c r="AB15" s="195" t="str">
        <f>IF(ISERROR(VLOOKUP($A15,parlvotes_lh!$A$11:$ZZ$200,366,FALSE))=TRUE,"",IF(VLOOKUP($A15,parlvotes_lh!$A$11:$ZZ$200,366,FALSE)=0,"",VLOOKUP($A15,parlvotes_lh!$A$11:$ZZ$200,366,FALSE)))</f>
        <v/>
      </c>
      <c r="AC15" s="195" t="str">
        <f>IF(ISERROR(VLOOKUP($A15,parlvotes_lh!$A$11:$ZZ$200,386,FALSE))=TRUE,"",IF(VLOOKUP($A15,parlvotes_lh!$A$11:$ZZ$200,386,FALSE)=0,"",VLOOKUP($A15,parlvotes_lh!$A$11:$ZZ$200,386,FALSE)))</f>
        <v/>
      </c>
    </row>
    <row r="16" spans="1:29" ht="13.5" customHeight="1">
      <c r="A16" s="189" t="str">
        <f>IF(info_parties!A16="","",info_parties!A16)</f>
        <v>nl_aov-u5501</v>
      </c>
      <c r="B16" s="101" t="str">
        <f>IF(A16="","",MID(info_weblinks!$C$3,32,3))</f>
        <v>nld</v>
      </c>
      <c r="C16" s="101" t="str">
        <f>IF(info_parties!G16="","",info_parties!G16)</f>
        <v>General Seniors' League &amp; Union 55+</v>
      </c>
      <c r="D16" s="101" t="str">
        <f>IF(info_parties!K16="","",info_parties!K16)</f>
        <v>Algemeen Ouderenverbond &amp; Unie 55+</v>
      </c>
      <c r="E16" s="101" t="str">
        <f>IF(info_parties!H16="","",info_parties!H16)</f>
        <v>AOV-U55+</v>
      </c>
      <c r="F16" s="190">
        <f t="shared" si="0"/>
        <v>35921</v>
      </c>
      <c r="G16" s="191">
        <f t="shared" si="1"/>
        <v>35921</v>
      </c>
      <c r="H16" s="192">
        <f t="shared" si="2"/>
        <v>5.0000000000000001E-3</v>
      </c>
      <c r="I16" s="193">
        <f t="shared" si="3"/>
        <v>35921</v>
      </c>
      <c r="J16" s="194" t="str">
        <f>IF(ISERROR(VLOOKUP($A16,parlvotes_lh!$A$11:$ZZ$200,6,FALSE))=TRUE,"",IF(VLOOKUP($A16,parlvotes_lh!$A$11:$ZZ$200,6,FALSE)=0,"",VLOOKUP($A16,parlvotes_lh!$A$11:$ZZ$200,6,FALSE)))</f>
        <v/>
      </c>
      <c r="K16" s="194">
        <f>IF(ISERROR(VLOOKUP($A16,parlvotes_lh!$A$11:$ZZ$200,26,FALSE))=TRUE,"",IF(VLOOKUP($A16,parlvotes_lh!$A$11:$ZZ$200,26,FALSE)=0,"",VLOOKUP($A16,parlvotes_lh!$A$11:$ZZ$200,26,FALSE)))</f>
        <v>5.0000000000000001E-3</v>
      </c>
      <c r="L16" s="194" t="str">
        <f>IF(ISERROR(VLOOKUP($A16,parlvotes_lh!$A$11:$ZZ$200,46,FALSE))=TRUE,"",IF(VLOOKUP($A16,parlvotes_lh!$A$11:$ZZ$200,46,FALSE)=0,"",VLOOKUP($A16,parlvotes_lh!$A$11:$ZZ$200,46,FALSE)))</f>
        <v/>
      </c>
      <c r="M16" s="194" t="str">
        <f>IF(ISERROR(VLOOKUP($A16,parlvotes_lh!$A$11:$ZZ$200,66,FALSE))=TRUE,"",IF(VLOOKUP($A16,parlvotes_lh!$A$11:$ZZ$200,66,FALSE)=0,"",VLOOKUP($A16,parlvotes_lh!$A$11:$ZZ$200,66,FALSE)))</f>
        <v/>
      </c>
      <c r="N16" s="194" t="str">
        <f>IF(ISERROR(VLOOKUP($A16,parlvotes_lh!$A$11:$ZZ$200,86,FALSE))=TRUE,"",IF(VLOOKUP($A16,parlvotes_lh!$A$11:$ZZ$200,86,FALSE)=0,"",VLOOKUP($A16,parlvotes_lh!$A$11:$ZZ$200,86,FALSE)))</f>
        <v/>
      </c>
      <c r="O16" s="194" t="str">
        <f>IF(ISERROR(VLOOKUP($A16,parlvotes_lh!$A$11:$ZZ$200,106,FALSE))=TRUE,"",IF(VLOOKUP($A16,parlvotes_lh!$A$11:$ZZ$200,106,FALSE)=0,"",VLOOKUP($A16,parlvotes_lh!$A$11:$ZZ$200,106,FALSE)))</f>
        <v/>
      </c>
      <c r="P16" s="194" t="str">
        <f>IF(ISERROR(VLOOKUP($A16,parlvotes_lh!$A$11:$ZZ$200,126,FALSE))=TRUE,"",IF(VLOOKUP($A16,parlvotes_lh!$A$11:$ZZ$200,126,FALSE)=0,"",VLOOKUP($A16,parlvotes_lh!$A$11:$ZZ$200,126,FALSE)))</f>
        <v/>
      </c>
      <c r="Q16" s="195" t="str">
        <f>IF(ISERROR(VLOOKUP($A16,parlvotes_lh!$A$11:$ZZ$200,146,FALSE))=TRUE,"",IF(VLOOKUP($A16,parlvotes_lh!$A$11:$ZZ$200,146,FALSE)=0,"",VLOOKUP($A16,parlvotes_lh!$A$11:$ZZ$200,146,FALSE)))</f>
        <v/>
      </c>
      <c r="R16" s="195" t="str">
        <f>IF(ISERROR(VLOOKUP($A16,parlvotes_lh!$A$11:$ZZ$200,166,FALSE))=TRUE,"",IF(VLOOKUP($A16,parlvotes_lh!$A$11:$ZZ$200,166,FALSE)=0,"",VLOOKUP($A16,parlvotes_lh!$A$11:$ZZ$200,166,FALSE)))</f>
        <v/>
      </c>
      <c r="S16" s="195" t="str">
        <f>IF(ISERROR(VLOOKUP($A16,parlvotes_lh!$A$11:$ZZ$200,186,FALSE))=TRUE,"",IF(VLOOKUP($A16,parlvotes_lh!$A$11:$ZZ$200,186,FALSE)=0,"",VLOOKUP($A16,parlvotes_lh!$A$11:$ZZ$200,186,FALSE)))</f>
        <v/>
      </c>
      <c r="T16" s="195" t="str">
        <f>IF(ISERROR(VLOOKUP($A16,parlvotes_lh!$A$11:$ZZ$200,206,FALSE))=TRUE,"",IF(VLOOKUP($A16,parlvotes_lh!$A$11:$ZZ$200,206,FALSE)=0,"",VLOOKUP($A16,parlvotes_lh!$A$11:$ZZ$200,206,FALSE)))</f>
        <v/>
      </c>
      <c r="U16" s="195" t="str">
        <f>IF(ISERROR(VLOOKUP($A16,parlvotes_lh!$A$11:$ZZ$200,226,FALSE))=TRUE,"",IF(VLOOKUP($A16,parlvotes_lh!$A$11:$ZZ$200,226,FALSE)=0,"",VLOOKUP($A16,parlvotes_lh!$A$11:$ZZ$200,226,FALSE)))</f>
        <v/>
      </c>
      <c r="V16" s="195" t="str">
        <f>IF(ISERROR(VLOOKUP($A16,parlvotes_lh!$A$11:$ZZ$200,246,FALSE))=TRUE,"",IF(VLOOKUP($A16,parlvotes_lh!$A$11:$ZZ$200,246,FALSE)=0,"",VLOOKUP($A16,parlvotes_lh!$A$11:$ZZ$200,246,FALSE)))</f>
        <v/>
      </c>
      <c r="W16" s="195" t="str">
        <f>IF(ISERROR(VLOOKUP($A16,parlvotes_lh!$A$11:$ZZ$200,266,FALSE))=TRUE,"",IF(VLOOKUP($A16,parlvotes_lh!$A$11:$ZZ$200,266,FALSE)=0,"",VLOOKUP($A16,parlvotes_lh!$A$11:$ZZ$200,266,FALSE)))</f>
        <v/>
      </c>
      <c r="X16" s="195" t="str">
        <f>IF(ISERROR(VLOOKUP($A16,parlvotes_lh!$A$11:$ZZ$200,286,FALSE))=TRUE,"",IF(VLOOKUP($A16,parlvotes_lh!$A$11:$ZZ$200,286,FALSE)=0,"",VLOOKUP($A16,parlvotes_lh!$A$11:$ZZ$200,286,FALSE)))</f>
        <v/>
      </c>
      <c r="Y16" s="195" t="str">
        <f>IF(ISERROR(VLOOKUP($A16,parlvotes_lh!$A$11:$ZZ$200,306,FALSE))=TRUE,"",IF(VLOOKUP($A16,parlvotes_lh!$A$11:$ZZ$200,306,FALSE)=0,"",VLOOKUP($A16,parlvotes_lh!$A$11:$ZZ$200,306,FALSE)))</f>
        <v/>
      </c>
      <c r="Z16" s="195" t="str">
        <f>IF(ISERROR(VLOOKUP($A16,parlvotes_lh!$A$11:$ZZ$200,326,FALSE))=TRUE,"",IF(VLOOKUP($A16,parlvotes_lh!$A$11:$ZZ$200,326,FALSE)=0,"",VLOOKUP($A16,parlvotes_lh!$A$11:$ZZ$200,326,FALSE)))</f>
        <v/>
      </c>
      <c r="AA16" s="195" t="str">
        <f>IF(ISERROR(VLOOKUP($A16,parlvotes_lh!$A$11:$ZZ$200,346,FALSE))=TRUE,"",IF(VLOOKUP($A16,parlvotes_lh!$A$11:$ZZ$200,346,FALSE)=0,"",VLOOKUP($A16,parlvotes_lh!$A$11:$ZZ$200,346,FALSE)))</f>
        <v/>
      </c>
      <c r="AB16" s="195" t="str">
        <f>IF(ISERROR(VLOOKUP($A16,parlvotes_lh!$A$11:$ZZ$200,366,FALSE))=TRUE,"",IF(VLOOKUP($A16,parlvotes_lh!$A$11:$ZZ$200,366,FALSE)=0,"",VLOOKUP($A16,parlvotes_lh!$A$11:$ZZ$200,366,FALSE)))</f>
        <v/>
      </c>
      <c r="AC16" s="195" t="str">
        <f>IF(ISERROR(VLOOKUP($A16,parlvotes_lh!$A$11:$ZZ$200,386,FALSE))=TRUE,"",IF(VLOOKUP($A16,parlvotes_lh!$A$11:$ZZ$200,386,FALSE)=0,"",VLOOKUP($A16,parlvotes_lh!$A$11:$ZZ$200,386,FALSE)))</f>
        <v/>
      </c>
    </row>
    <row r="17" spans="1:38" ht="13.5" customHeight="1">
      <c r="A17" s="189" t="str">
        <f>IF(info_parties!A17="","",info_parties!A17)</f>
        <v>nl_ln01</v>
      </c>
      <c r="B17" s="101" t="str">
        <f>IF(A17="","",MID(info_weblinks!$C$3,32,3))</f>
        <v>nld</v>
      </c>
      <c r="C17" s="101" t="str">
        <f>IF(info_parties!G17="","",info_parties!G17)</f>
        <v>Livable Netherlands</v>
      </c>
      <c r="D17" s="101" t="str">
        <f>IF(info_parties!K17="","",info_parties!K17)</f>
        <v>Leefbaar Nederlands</v>
      </c>
      <c r="E17" s="101" t="str">
        <f>IF(info_parties!H17="","",info_parties!H17)</f>
        <v>LN</v>
      </c>
      <c r="F17" s="190">
        <f t="shared" si="0"/>
        <v>37391</v>
      </c>
      <c r="G17" s="191">
        <f t="shared" si="1"/>
        <v>37391</v>
      </c>
      <c r="H17" s="192">
        <f t="shared" si="2"/>
        <v>1.6E-2</v>
      </c>
      <c r="I17" s="193">
        <f t="shared" si="3"/>
        <v>37391</v>
      </c>
      <c r="J17" s="194" t="str">
        <f>IF(ISERROR(VLOOKUP($A17,parlvotes_lh!$A$11:$ZZ$200,6,FALSE))=TRUE,"",IF(VLOOKUP($A17,parlvotes_lh!$A$11:$ZZ$200,6,FALSE)=0,"",VLOOKUP($A17,parlvotes_lh!$A$11:$ZZ$200,6,FALSE)))</f>
        <v/>
      </c>
      <c r="K17" s="194" t="str">
        <f>IF(ISERROR(VLOOKUP($A17,parlvotes_lh!$A$11:$ZZ$200,26,FALSE))=TRUE,"",IF(VLOOKUP($A17,parlvotes_lh!$A$11:$ZZ$200,26,FALSE)=0,"",VLOOKUP($A17,parlvotes_lh!$A$11:$ZZ$200,26,FALSE)))</f>
        <v/>
      </c>
      <c r="L17" s="194">
        <f>IF(ISERROR(VLOOKUP($A17,parlvotes_lh!$A$11:$ZZ$200,46,FALSE))=TRUE,"",IF(VLOOKUP($A17,parlvotes_lh!$A$11:$ZZ$200,46,FALSE)=0,"",VLOOKUP($A17,parlvotes_lh!$A$11:$ZZ$200,46,FALSE)))</f>
        <v>1.6E-2</v>
      </c>
      <c r="M17" s="194" t="str">
        <f>IF(ISERROR(VLOOKUP($A17,parlvotes_lh!$A$11:$ZZ$200,66,FALSE))=TRUE,"",IF(VLOOKUP($A17,parlvotes_lh!$A$11:$ZZ$200,66,FALSE)=0,"",VLOOKUP($A17,parlvotes_lh!$A$11:$ZZ$200,66,FALSE)))</f>
        <v/>
      </c>
      <c r="N17" s="194" t="str">
        <f>IF(ISERROR(VLOOKUP($A17,parlvotes_lh!$A$11:$ZZ$200,86,FALSE))=TRUE,"",IF(VLOOKUP($A17,parlvotes_lh!$A$11:$ZZ$200,86,FALSE)=0,"",VLOOKUP($A17,parlvotes_lh!$A$11:$ZZ$200,86,FALSE)))</f>
        <v/>
      </c>
      <c r="O17" s="194" t="str">
        <f>IF(ISERROR(VLOOKUP($A17,parlvotes_lh!$A$11:$ZZ$200,106,FALSE))=TRUE,"",IF(VLOOKUP($A17,parlvotes_lh!$A$11:$ZZ$200,106,FALSE)=0,"",VLOOKUP($A17,parlvotes_lh!$A$11:$ZZ$200,106,FALSE)))</f>
        <v/>
      </c>
      <c r="P17" s="194" t="str">
        <f>IF(ISERROR(VLOOKUP($A17,parlvotes_lh!$A$11:$ZZ$200,126,FALSE))=TRUE,"",IF(VLOOKUP($A17,parlvotes_lh!$A$11:$ZZ$200,126,FALSE)=0,"",VLOOKUP($A17,parlvotes_lh!$A$11:$ZZ$200,126,FALSE)))</f>
        <v/>
      </c>
      <c r="Q17" s="195" t="str">
        <f>IF(ISERROR(VLOOKUP($A17,parlvotes_lh!$A$11:$ZZ$200,146,FALSE))=TRUE,"",IF(VLOOKUP($A17,parlvotes_lh!$A$11:$ZZ$200,146,FALSE)=0,"",VLOOKUP($A17,parlvotes_lh!$A$11:$ZZ$200,146,FALSE)))</f>
        <v/>
      </c>
      <c r="R17" s="195" t="str">
        <f>IF(ISERROR(VLOOKUP($A17,parlvotes_lh!$A$11:$ZZ$200,166,FALSE))=TRUE,"",IF(VLOOKUP($A17,parlvotes_lh!$A$11:$ZZ$200,166,FALSE)=0,"",VLOOKUP($A17,parlvotes_lh!$A$11:$ZZ$200,166,FALSE)))</f>
        <v/>
      </c>
      <c r="S17" s="195" t="str">
        <f>IF(ISERROR(VLOOKUP($A17,parlvotes_lh!$A$11:$ZZ$200,186,FALSE))=TRUE,"",IF(VLOOKUP($A17,parlvotes_lh!$A$11:$ZZ$200,186,FALSE)=0,"",VLOOKUP($A17,parlvotes_lh!$A$11:$ZZ$200,186,FALSE)))</f>
        <v/>
      </c>
      <c r="T17" s="195" t="str">
        <f>IF(ISERROR(VLOOKUP($A17,parlvotes_lh!$A$11:$ZZ$200,206,FALSE))=TRUE,"",IF(VLOOKUP($A17,parlvotes_lh!$A$11:$ZZ$200,206,FALSE)=0,"",VLOOKUP($A17,parlvotes_lh!$A$11:$ZZ$200,206,FALSE)))</f>
        <v/>
      </c>
      <c r="U17" s="195" t="str">
        <f>IF(ISERROR(VLOOKUP($A17,parlvotes_lh!$A$11:$ZZ$200,226,FALSE))=TRUE,"",IF(VLOOKUP($A17,parlvotes_lh!$A$11:$ZZ$200,226,FALSE)=0,"",VLOOKUP($A17,parlvotes_lh!$A$11:$ZZ$200,226,FALSE)))</f>
        <v/>
      </c>
      <c r="V17" s="195" t="str">
        <f>IF(ISERROR(VLOOKUP($A17,parlvotes_lh!$A$11:$ZZ$200,246,FALSE))=TRUE,"",IF(VLOOKUP($A17,parlvotes_lh!$A$11:$ZZ$200,246,FALSE)=0,"",VLOOKUP($A17,parlvotes_lh!$A$11:$ZZ$200,246,FALSE)))</f>
        <v/>
      </c>
      <c r="W17" s="195" t="str">
        <f>IF(ISERROR(VLOOKUP($A17,parlvotes_lh!$A$11:$ZZ$200,266,FALSE))=TRUE,"",IF(VLOOKUP($A17,parlvotes_lh!$A$11:$ZZ$200,266,FALSE)=0,"",VLOOKUP($A17,parlvotes_lh!$A$11:$ZZ$200,266,FALSE)))</f>
        <v/>
      </c>
      <c r="X17" s="195" t="str">
        <f>IF(ISERROR(VLOOKUP($A17,parlvotes_lh!$A$11:$ZZ$200,286,FALSE))=TRUE,"",IF(VLOOKUP($A17,parlvotes_lh!$A$11:$ZZ$200,286,FALSE)=0,"",VLOOKUP($A17,parlvotes_lh!$A$11:$ZZ$200,286,FALSE)))</f>
        <v/>
      </c>
      <c r="Y17" s="195" t="str">
        <f>IF(ISERROR(VLOOKUP($A17,parlvotes_lh!$A$11:$ZZ$200,306,FALSE))=TRUE,"",IF(VLOOKUP($A17,parlvotes_lh!$A$11:$ZZ$200,306,FALSE)=0,"",VLOOKUP($A17,parlvotes_lh!$A$11:$ZZ$200,306,FALSE)))</f>
        <v/>
      </c>
      <c r="Z17" s="195" t="str">
        <f>IF(ISERROR(VLOOKUP($A17,parlvotes_lh!$A$11:$ZZ$200,326,FALSE))=TRUE,"",IF(VLOOKUP($A17,parlvotes_lh!$A$11:$ZZ$200,326,FALSE)=0,"",VLOOKUP($A17,parlvotes_lh!$A$11:$ZZ$200,326,FALSE)))</f>
        <v/>
      </c>
      <c r="AA17" s="195" t="str">
        <f>IF(ISERROR(VLOOKUP($A17,parlvotes_lh!$A$11:$ZZ$200,346,FALSE))=TRUE,"",IF(VLOOKUP($A17,parlvotes_lh!$A$11:$ZZ$200,346,FALSE)=0,"",VLOOKUP($A17,parlvotes_lh!$A$11:$ZZ$200,346,FALSE)))</f>
        <v/>
      </c>
      <c r="AB17" s="195" t="str">
        <f>IF(ISERROR(VLOOKUP($A17,parlvotes_lh!$A$11:$ZZ$200,366,FALSE))=TRUE,"",IF(VLOOKUP($A17,parlvotes_lh!$A$11:$ZZ$200,366,FALSE)=0,"",VLOOKUP($A17,parlvotes_lh!$A$11:$ZZ$200,366,FALSE)))</f>
        <v/>
      </c>
      <c r="AC17" s="195" t="str">
        <f>IF(ISERROR(VLOOKUP($A17,parlvotes_lh!$A$11:$ZZ$200,386,FALSE))=TRUE,"",IF(VLOOKUP($A17,parlvotes_lh!$A$11:$ZZ$200,386,FALSE)=0,"",VLOOKUP($A17,parlvotes_lh!$A$11:$ZZ$200,386,FALSE)))</f>
        <v/>
      </c>
      <c r="AE17" s="196"/>
      <c r="AF17" s="196"/>
      <c r="AG17" s="196"/>
      <c r="AH17" s="196"/>
      <c r="AI17" s="196"/>
      <c r="AJ17" s="196"/>
      <c r="AK17" s="196"/>
      <c r="AL17" s="196"/>
    </row>
    <row r="18" spans="1:38" ht="13.5" customHeight="1">
      <c r="A18" s="189" t="str">
        <f>IF(info_parties!A18="","",info_parties!A18)</f>
        <v>nl_pvv01</v>
      </c>
      <c r="B18" s="101" t="str">
        <f>IF(A18="","",MID(info_weblinks!$C$3,32,3))</f>
        <v>nld</v>
      </c>
      <c r="C18" s="101" t="str">
        <f>IF(info_parties!G18="","",info_parties!G18)</f>
        <v>Freedom Party/Group Wilders</v>
      </c>
      <c r="D18" s="101" t="str">
        <f>IF(info_parties!K18="","",info_parties!K18)</f>
        <v>Partij voor de Vrijheid</v>
      </c>
      <c r="E18" s="101" t="str">
        <f>IF(info_parties!H18="","",info_parties!H18)</f>
        <v>PVV</v>
      </c>
      <c r="F18" s="190">
        <f t="shared" si="0"/>
        <v>39043</v>
      </c>
      <c r="G18" s="191">
        <f t="shared" si="1"/>
        <v>45252</v>
      </c>
      <c r="H18" s="192">
        <f t="shared" si="2"/>
        <v>0.23492210952343615</v>
      </c>
      <c r="I18" s="193">
        <f t="shared" si="3"/>
        <v>45252</v>
      </c>
      <c r="J18" s="194" t="str">
        <f>IF(ISERROR(VLOOKUP($A18,parlvotes_lh!$A$11:$ZZ$200,6,FALSE))=TRUE,"",IF(VLOOKUP($A18,parlvotes_lh!$A$11:$ZZ$200,6,FALSE)=0,"",VLOOKUP($A18,parlvotes_lh!$A$11:$ZZ$200,6,FALSE)))</f>
        <v/>
      </c>
      <c r="K18" s="194" t="str">
        <f>IF(ISERROR(VLOOKUP($A18,parlvotes_lh!$A$11:$ZZ$200,26,FALSE))=TRUE,"",IF(VLOOKUP($A18,parlvotes_lh!$A$11:$ZZ$200,26,FALSE)=0,"",VLOOKUP($A18,parlvotes_lh!$A$11:$ZZ$200,26,FALSE)))</f>
        <v/>
      </c>
      <c r="L18" s="194" t="str">
        <f>IF(ISERROR(VLOOKUP($A18,parlvotes_lh!$A$11:$ZZ$200,46,FALSE))=TRUE,"",IF(VLOOKUP($A18,parlvotes_lh!$A$11:$ZZ$200,46,FALSE)=0,"",VLOOKUP($A18,parlvotes_lh!$A$11:$ZZ$200,46,FALSE)))</f>
        <v/>
      </c>
      <c r="M18" s="194" t="str">
        <f>IF(ISERROR(VLOOKUP($A18,parlvotes_lh!$A$11:$ZZ$200,66,FALSE))=TRUE,"",IF(VLOOKUP($A18,parlvotes_lh!$A$11:$ZZ$200,66,FALSE)=0,"",VLOOKUP($A18,parlvotes_lh!$A$11:$ZZ$200,66,FALSE)))</f>
        <v/>
      </c>
      <c r="N18" s="194">
        <f>IF(ISERROR(VLOOKUP($A18,parlvotes_lh!$A$11:$ZZ$200,86,FALSE))=TRUE,"",IF(VLOOKUP($A18,parlvotes_lh!$A$11:$ZZ$200,86,FALSE)=0,"",VLOOKUP($A18,parlvotes_lh!$A$11:$ZZ$200,86,FALSE)))</f>
        <v>5.9000000000000004E-2</v>
      </c>
      <c r="O18" s="194">
        <f>IF(ISERROR(VLOOKUP($A18,parlvotes_lh!$A$11:$ZZ$200,106,FALSE))=TRUE,"",IF(VLOOKUP($A18,parlvotes_lh!$A$11:$ZZ$200,106,FALSE)=0,"",VLOOKUP($A18,parlvotes_lh!$A$11:$ZZ$200,106,FALSE)))</f>
        <v>0.155</v>
      </c>
      <c r="P18" s="194">
        <f>IF(ISERROR(VLOOKUP($A18,parlvotes_lh!$A$11:$ZZ$200,126,FALSE))=TRUE,"",IF(VLOOKUP($A18,parlvotes_lh!$A$11:$ZZ$200,126,FALSE)=0,"",VLOOKUP($A18,parlvotes_lh!$A$11:$ZZ$200,126,FALSE)))</f>
        <v>0.10099999999999999</v>
      </c>
      <c r="Q18" s="195">
        <f>IF(ISERROR(VLOOKUP($A18,parlvotes_lh!$A$11:$ZZ$200,146,FALSE))=TRUE,"",IF(VLOOKUP($A18,parlvotes_lh!$A$11:$ZZ$200,146,FALSE)=0,"",VLOOKUP($A18,parlvotes_lh!$A$11:$ZZ$200,146,FALSE)))</f>
        <v>0.1305568321766718</v>
      </c>
      <c r="R18" s="195">
        <f>IF(ISERROR(VLOOKUP($A18,parlvotes_lh!$A$11:$ZZ$200,166,FALSE))=TRUE,"",IF(VLOOKUP($A18,parlvotes_lh!$A$11:$ZZ$200,166,FALSE)=0,"",VLOOKUP($A18,parlvotes_lh!$A$11:$ZZ$200,166,FALSE)))</f>
        <v>0.10788621003157293</v>
      </c>
      <c r="S18" s="195">
        <f>IF(ISERROR(VLOOKUP($A18,parlvotes_lh!$A$11:$ZZ$200,186,FALSE))=TRUE,"",IF(VLOOKUP($A18,parlvotes_lh!$A$11:$ZZ$200,186,FALSE)=0,"",VLOOKUP($A18,parlvotes_lh!$A$11:$ZZ$200,186,FALSE)))</f>
        <v>0.23492210952343615</v>
      </c>
      <c r="T18" s="195" t="str">
        <f>IF(ISERROR(VLOOKUP($A18,parlvotes_lh!$A$11:$ZZ$200,206,FALSE))=TRUE,"",IF(VLOOKUP($A18,parlvotes_lh!$A$11:$ZZ$200,206,FALSE)=0,"",VLOOKUP($A18,parlvotes_lh!$A$11:$ZZ$200,206,FALSE)))</f>
        <v/>
      </c>
      <c r="U18" s="195" t="str">
        <f>IF(ISERROR(VLOOKUP($A18,parlvotes_lh!$A$11:$ZZ$200,226,FALSE))=TRUE,"",IF(VLOOKUP($A18,parlvotes_lh!$A$11:$ZZ$200,226,FALSE)=0,"",VLOOKUP($A18,parlvotes_lh!$A$11:$ZZ$200,226,FALSE)))</f>
        <v/>
      </c>
      <c r="V18" s="195" t="str">
        <f>IF(ISERROR(VLOOKUP($A18,parlvotes_lh!$A$11:$ZZ$200,246,FALSE))=TRUE,"",IF(VLOOKUP($A18,parlvotes_lh!$A$11:$ZZ$200,246,FALSE)=0,"",VLOOKUP($A18,parlvotes_lh!$A$11:$ZZ$200,246,FALSE)))</f>
        <v/>
      </c>
      <c r="W18" s="195" t="str">
        <f>IF(ISERROR(VLOOKUP($A18,parlvotes_lh!$A$11:$ZZ$200,266,FALSE))=TRUE,"",IF(VLOOKUP($A18,parlvotes_lh!$A$11:$ZZ$200,266,FALSE)=0,"",VLOOKUP($A18,parlvotes_lh!$A$11:$ZZ$200,266,FALSE)))</f>
        <v/>
      </c>
      <c r="X18" s="195" t="str">
        <f>IF(ISERROR(VLOOKUP($A18,parlvotes_lh!$A$11:$ZZ$200,286,FALSE))=TRUE,"",IF(VLOOKUP($A18,parlvotes_lh!$A$11:$ZZ$200,286,FALSE)=0,"",VLOOKUP($A18,parlvotes_lh!$A$11:$ZZ$200,286,FALSE)))</f>
        <v/>
      </c>
      <c r="Y18" s="195" t="str">
        <f>IF(ISERROR(VLOOKUP($A18,parlvotes_lh!$A$11:$ZZ$200,306,FALSE))=TRUE,"",IF(VLOOKUP($A18,parlvotes_lh!$A$11:$ZZ$200,306,FALSE)=0,"",VLOOKUP($A18,parlvotes_lh!$A$11:$ZZ$200,306,FALSE)))</f>
        <v/>
      </c>
      <c r="Z18" s="195" t="str">
        <f>IF(ISERROR(VLOOKUP($A18,parlvotes_lh!$A$11:$ZZ$200,326,FALSE))=TRUE,"",IF(VLOOKUP($A18,parlvotes_lh!$A$11:$ZZ$200,326,FALSE)=0,"",VLOOKUP($A18,parlvotes_lh!$A$11:$ZZ$200,326,FALSE)))</f>
        <v/>
      </c>
      <c r="AA18" s="195" t="str">
        <f>IF(ISERROR(VLOOKUP($A18,parlvotes_lh!$A$11:$ZZ$200,346,FALSE))=TRUE,"",IF(VLOOKUP($A18,parlvotes_lh!$A$11:$ZZ$200,346,FALSE)=0,"",VLOOKUP($A18,parlvotes_lh!$A$11:$ZZ$200,346,FALSE)))</f>
        <v/>
      </c>
      <c r="AB18" s="195" t="str">
        <f>IF(ISERROR(VLOOKUP($A18,parlvotes_lh!$A$11:$ZZ$200,366,FALSE))=TRUE,"",IF(VLOOKUP($A18,parlvotes_lh!$A$11:$ZZ$200,366,FALSE)=0,"",VLOOKUP($A18,parlvotes_lh!$A$11:$ZZ$200,366,FALSE)))</f>
        <v/>
      </c>
      <c r="AC18" s="195" t="str">
        <f>IF(ISERROR(VLOOKUP($A18,parlvotes_lh!$A$11:$ZZ$200,386,FALSE))=TRUE,"",IF(VLOOKUP($A18,parlvotes_lh!$A$11:$ZZ$200,386,FALSE)=0,"",VLOOKUP($A18,parlvotes_lh!$A$11:$ZZ$200,386,FALSE)))</f>
        <v/>
      </c>
    </row>
    <row r="19" spans="1:38" ht="13.5" customHeight="1">
      <c r="A19" s="189" t="str">
        <f>IF(info_parties!A19="","",info_parties!A19)</f>
        <v>nl_pvdd01</v>
      </c>
      <c r="B19" s="101" t="str">
        <f>IF(A19="","",MID(info_weblinks!$C$3,32,3))</f>
        <v>nld</v>
      </c>
      <c r="C19" s="101" t="str">
        <f>IF(info_parties!G19="","",info_parties!G19)</f>
        <v>Party for the Animals</v>
      </c>
      <c r="D19" s="101" t="str">
        <f>IF(info_parties!K19="","",info_parties!K19)</f>
        <v>Partij voor de Dieren</v>
      </c>
      <c r="E19" s="101" t="str">
        <f>IF(info_parties!H19="","",info_parties!H19)</f>
        <v>PvdD</v>
      </c>
      <c r="F19" s="190">
        <f t="shared" si="0"/>
        <v>39043</v>
      </c>
      <c r="G19" s="191">
        <f t="shared" si="1"/>
        <v>45252</v>
      </c>
      <c r="H19" s="192">
        <f t="shared" si="2"/>
        <v>3.8353226161131328E-2</v>
      </c>
      <c r="I19" s="193">
        <f t="shared" si="3"/>
        <v>44272</v>
      </c>
      <c r="J19" s="194" t="str">
        <f>IF(ISERROR(VLOOKUP($A19,parlvotes_lh!$A$11:$ZZ$200,6,FALSE))=TRUE,"",IF(VLOOKUP($A19,parlvotes_lh!$A$11:$ZZ$200,6,FALSE)=0,"",VLOOKUP($A19,parlvotes_lh!$A$11:$ZZ$200,6,FALSE)))</f>
        <v/>
      </c>
      <c r="K19" s="194" t="str">
        <f>IF(ISERROR(VLOOKUP($A19,parlvotes_lh!$A$11:$ZZ$200,26,FALSE))=TRUE,"",IF(VLOOKUP($A19,parlvotes_lh!$A$11:$ZZ$200,26,FALSE)=0,"",VLOOKUP($A19,parlvotes_lh!$A$11:$ZZ$200,26,FALSE)))</f>
        <v/>
      </c>
      <c r="L19" s="194" t="str">
        <f>IF(ISERROR(VLOOKUP($A19,parlvotes_lh!$A$11:$ZZ$200,46,FALSE))=TRUE,"",IF(VLOOKUP($A19,parlvotes_lh!$A$11:$ZZ$200,46,FALSE)=0,"",VLOOKUP($A19,parlvotes_lh!$A$11:$ZZ$200,46,FALSE)))</f>
        <v/>
      </c>
      <c r="M19" s="194" t="str">
        <f>IF(ISERROR(VLOOKUP($A19,parlvotes_lh!$A$11:$ZZ$200,66,FALSE))=TRUE,"",IF(VLOOKUP($A19,parlvotes_lh!$A$11:$ZZ$200,66,FALSE)=0,"",VLOOKUP($A19,parlvotes_lh!$A$11:$ZZ$200,66,FALSE)))</f>
        <v/>
      </c>
      <c r="N19" s="194">
        <f>IF(ISERROR(VLOOKUP($A19,parlvotes_lh!$A$11:$ZZ$200,86,FALSE))=TRUE,"",IF(VLOOKUP($A19,parlvotes_lh!$A$11:$ZZ$200,86,FALSE)=0,"",VLOOKUP($A19,parlvotes_lh!$A$11:$ZZ$200,86,FALSE)))</f>
        <v>1.8000000000000002E-2</v>
      </c>
      <c r="O19" s="194">
        <f>IF(ISERROR(VLOOKUP($A19,parlvotes_lh!$A$11:$ZZ$200,106,FALSE))=TRUE,"",IF(VLOOKUP($A19,parlvotes_lh!$A$11:$ZZ$200,106,FALSE)=0,"",VLOOKUP($A19,parlvotes_lh!$A$11:$ZZ$200,106,FALSE)))</f>
        <v>1.3000000000000001E-2</v>
      </c>
      <c r="P19" s="194">
        <f>IF(ISERROR(VLOOKUP($A19,parlvotes_lh!$A$11:$ZZ$200,126,FALSE))=TRUE,"",IF(VLOOKUP($A19,parlvotes_lh!$A$11:$ZZ$200,126,FALSE)=0,"",VLOOKUP($A19,parlvotes_lh!$A$11:$ZZ$200,126,FALSE)))</f>
        <v>1.9E-2</v>
      </c>
      <c r="Q19" s="195">
        <f>IF(ISERROR(VLOOKUP($A19,parlvotes_lh!$A$11:$ZZ$200,146,FALSE))=TRUE,"",IF(VLOOKUP($A19,parlvotes_lh!$A$11:$ZZ$200,146,FALSE)=0,"",VLOOKUP($A19,parlvotes_lh!$A$11:$ZZ$200,146,FALSE)))</f>
        <v>3.1876444757109636E-2</v>
      </c>
      <c r="R19" s="195">
        <f>IF(ISERROR(VLOOKUP($A19,parlvotes_lh!$A$11:$ZZ$200,166,FALSE))=TRUE,"",IF(VLOOKUP($A19,parlvotes_lh!$A$11:$ZZ$200,166,FALSE)=0,"",VLOOKUP($A19,parlvotes_lh!$A$11:$ZZ$200,166,FALSE)))</f>
        <v>3.8353226161131328E-2</v>
      </c>
      <c r="S19" s="195">
        <f>IF(ISERROR(VLOOKUP($A19,parlvotes_lh!$A$11:$ZZ$200,186,FALSE))=TRUE,"",IF(VLOOKUP($A19,parlvotes_lh!$A$11:$ZZ$200,186,FALSE)=0,"",VLOOKUP($A19,parlvotes_lh!$A$11:$ZZ$200,186,FALSE)))</f>
        <v>2.2539459006207966E-2</v>
      </c>
      <c r="T19" s="195" t="str">
        <f>IF(ISERROR(VLOOKUP($A19,parlvotes_lh!$A$11:$ZZ$200,206,FALSE))=TRUE,"",IF(VLOOKUP($A19,parlvotes_lh!$A$11:$ZZ$200,206,FALSE)=0,"",VLOOKUP($A19,parlvotes_lh!$A$11:$ZZ$200,206,FALSE)))</f>
        <v/>
      </c>
      <c r="U19" s="195" t="str">
        <f>IF(ISERROR(VLOOKUP($A19,parlvotes_lh!$A$11:$ZZ$200,226,FALSE))=TRUE,"",IF(VLOOKUP($A19,parlvotes_lh!$A$11:$ZZ$200,226,FALSE)=0,"",VLOOKUP($A19,parlvotes_lh!$A$11:$ZZ$200,226,FALSE)))</f>
        <v/>
      </c>
      <c r="V19" s="195" t="str">
        <f>IF(ISERROR(VLOOKUP($A19,parlvotes_lh!$A$11:$ZZ$200,246,FALSE))=TRUE,"",IF(VLOOKUP($A19,parlvotes_lh!$A$11:$ZZ$200,246,FALSE)=0,"",VLOOKUP($A19,parlvotes_lh!$A$11:$ZZ$200,246,FALSE)))</f>
        <v/>
      </c>
      <c r="W19" s="195" t="str">
        <f>IF(ISERROR(VLOOKUP($A19,parlvotes_lh!$A$11:$ZZ$200,266,FALSE))=TRUE,"",IF(VLOOKUP($A19,parlvotes_lh!$A$11:$ZZ$200,266,FALSE)=0,"",VLOOKUP($A19,parlvotes_lh!$A$11:$ZZ$200,266,FALSE)))</f>
        <v/>
      </c>
      <c r="X19" s="195" t="str">
        <f>IF(ISERROR(VLOOKUP($A19,parlvotes_lh!$A$11:$ZZ$200,286,FALSE))=TRUE,"",IF(VLOOKUP($A19,parlvotes_lh!$A$11:$ZZ$200,286,FALSE)=0,"",VLOOKUP($A19,parlvotes_lh!$A$11:$ZZ$200,286,FALSE)))</f>
        <v/>
      </c>
      <c r="Y19" s="195" t="str">
        <f>IF(ISERROR(VLOOKUP($A19,parlvotes_lh!$A$11:$ZZ$200,306,FALSE))=TRUE,"",IF(VLOOKUP($A19,parlvotes_lh!$A$11:$ZZ$200,306,FALSE)=0,"",VLOOKUP($A19,parlvotes_lh!$A$11:$ZZ$200,306,FALSE)))</f>
        <v/>
      </c>
      <c r="Z19" s="195" t="str">
        <f>IF(ISERROR(VLOOKUP($A19,parlvotes_lh!$A$11:$ZZ$200,326,FALSE))=TRUE,"",IF(VLOOKUP($A19,parlvotes_lh!$A$11:$ZZ$200,326,FALSE)=0,"",VLOOKUP($A19,parlvotes_lh!$A$11:$ZZ$200,326,FALSE)))</f>
        <v/>
      </c>
      <c r="AA19" s="195" t="str">
        <f>IF(ISERROR(VLOOKUP($A19,parlvotes_lh!$A$11:$ZZ$200,346,FALSE))=TRUE,"",IF(VLOOKUP($A19,parlvotes_lh!$A$11:$ZZ$200,346,FALSE)=0,"",VLOOKUP($A19,parlvotes_lh!$A$11:$ZZ$200,346,FALSE)))</f>
        <v/>
      </c>
      <c r="AB19" s="195" t="str">
        <f>IF(ISERROR(VLOOKUP($A19,parlvotes_lh!$A$11:$ZZ$200,366,FALSE))=TRUE,"",IF(VLOOKUP($A19,parlvotes_lh!$A$11:$ZZ$200,366,FALSE)=0,"",VLOOKUP($A19,parlvotes_lh!$A$11:$ZZ$200,366,FALSE)))</f>
        <v/>
      </c>
      <c r="AC19" s="195" t="str">
        <f>IF(ISERROR(VLOOKUP($A19,parlvotes_lh!$A$11:$ZZ$200,386,FALSE))=TRUE,"",IF(VLOOKUP($A19,parlvotes_lh!$A$11:$ZZ$200,386,FALSE)=0,"",VLOOKUP($A19,parlvotes_lh!$A$11:$ZZ$200,386,FALSE)))</f>
        <v/>
      </c>
    </row>
    <row r="20" spans="1:38" ht="13.5" customHeight="1">
      <c r="A20" s="189" t="str">
        <f>IF(info_parties!A20="","",info_parties!A20)</f>
        <v>nl_gpv01</v>
      </c>
      <c r="B20" s="101" t="str">
        <f>IF(A20="","",MID(info_weblinks!$C$3,32,3))</f>
        <v>nld</v>
      </c>
      <c r="C20" s="101" t="str">
        <f>IF(info_parties!G20="","",info_parties!G20)</f>
        <v>Reformed Political League</v>
      </c>
      <c r="D20" s="101" t="str">
        <f>IF(info_parties!K20="","",info_parties!K20)</f>
        <v>Gereformeerd Politiek Verbond</v>
      </c>
      <c r="E20" s="101" t="str">
        <f>IF(info_parties!H20="","",info_parties!H20)</f>
        <v>GPV</v>
      </c>
      <c r="F20" s="190">
        <f t="shared" si="0"/>
        <v>34457</v>
      </c>
      <c r="G20" s="191">
        <f t="shared" si="1"/>
        <v>34457</v>
      </c>
      <c r="H20" s="192">
        <f t="shared" si="2"/>
        <v>1.3000000000000001E-2</v>
      </c>
      <c r="I20" s="193">
        <f t="shared" si="3"/>
        <v>34457</v>
      </c>
      <c r="J20" s="194">
        <f>IF(ISERROR(VLOOKUP($A20,parlvotes_lh!$A$11:$ZZ$200,6,FALSE))=TRUE,"",IF(VLOOKUP($A20,parlvotes_lh!$A$11:$ZZ$200,6,FALSE)=0,"",VLOOKUP($A20,parlvotes_lh!$A$11:$ZZ$200,6,FALSE)))</f>
        <v>1.3000000000000001E-2</v>
      </c>
      <c r="K20" s="194">
        <f>IF(ISERROR(VLOOKUP($A20,parlvotes_lh!$A$11:$ZZ$200,26,FALSE))=TRUE,"",IF(VLOOKUP($A20,parlvotes_lh!$A$11:$ZZ$200,26,FALSE)=0,"",VLOOKUP($A20,parlvotes_lh!$A$11:$ZZ$200,26,FALSE)))</f>
        <v>1.3000000000000001E-2</v>
      </c>
      <c r="L20" s="194" t="str">
        <f>IF(ISERROR(VLOOKUP($A20,parlvotes_lh!$A$11:$ZZ$200,46,FALSE))=TRUE,"",IF(VLOOKUP($A20,parlvotes_lh!$A$11:$ZZ$200,46,FALSE)=0,"",VLOOKUP($A20,parlvotes_lh!$A$11:$ZZ$200,46,FALSE)))</f>
        <v/>
      </c>
      <c r="M20" s="194" t="str">
        <f>IF(ISERROR(VLOOKUP($A20,parlvotes_lh!$A$11:$ZZ$200,66,FALSE))=TRUE,"",IF(VLOOKUP($A20,parlvotes_lh!$A$11:$ZZ$200,66,FALSE)=0,"",VLOOKUP($A20,parlvotes_lh!$A$11:$ZZ$200,66,FALSE)))</f>
        <v/>
      </c>
      <c r="N20" s="194" t="str">
        <f>IF(ISERROR(VLOOKUP($A20,parlvotes_lh!$A$11:$ZZ$200,86,FALSE))=TRUE,"",IF(VLOOKUP($A20,parlvotes_lh!$A$11:$ZZ$200,86,FALSE)=0,"",VLOOKUP($A20,parlvotes_lh!$A$11:$ZZ$200,86,FALSE)))</f>
        <v/>
      </c>
      <c r="O20" s="194" t="str">
        <f>IF(ISERROR(VLOOKUP($A20,parlvotes_lh!$A$11:$ZZ$200,106,FALSE))=TRUE,"",IF(VLOOKUP($A20,parlvotes_lh!$A$11:$ZZ$200,106,FALSE)=0,"",VLOOKUP($A20,parlvotes_lh!$A$11:$ZZ$200,106,FALSE)))</f>
        <v/>
      </c>
      <c r="P20" s="194" t="str">
        <f>IF(ISERROR(VLOOKUP($A20,parlvotes_lh!$A$11:$ZZ$200,126,FALSE))=TRUE,"",IF(VLOOKUP($A20,parlvotes_lh!$A$11:$ZZ$200,126,FALSE)=0,"",VLOOKUP($A20,parlvotes_lh!$A$11:$ZZ$200,126,FALSE)))</f>
        <v/>
      </c>
      <c r="Q20" s="195" t="str">
        <f>IF(ISERROR(VLOOKUP($A20,parlvotes_lh!$A$11:$ZZ$200,146,FALSE))=TRUE,"",IF(VLOOKUP($A20,parlvotes_lh!$A$11:$ZZ$200,146,FALSE)=0,"",VLOOKUP($A20,parlvotes_lh!$A$11:$ZZ$200,146,FALSE)))</f>
        <v/>
      </c>
      <c r="R20" s="195" t="str">
        <f>IF(ISERROR(VLOOKUP($A20,parlvotes_lh!$A$11:$ZZ$200,166,FALSE))=TRUE,"",IF(VLOOKUP($A20,parlvotes_lh!$A$11:$ZZ$200,166,FALSE)=0,"",VLOOKUP($A20,parlvotes_lh!$A$11:$ZZ$200,166,FALSE)))</f>
        <v/>
      </c>
      <c r="S20" s="195" t="str">
        <f>IF(ISERROR(VLOOKUP($A20,parlvotes_lh!$A$11:$ZZ$200,186,FALSE))=TRUE,"",IF(VLOOKUP($A20,parlvotes_lh!$A$11:$ZZ$200,186,FALSE)=0,"",VLOOKUP($A20,parlvotes_lh!$A$11:$ZZ$200,186,FALSE)))</f>
        <v/>
      </c>
      <c r="T20" s="195" t="str">
        <f>IF(ISERROR(VLOOKUP($A20,parlvotes_lh!$A$11:$ZZ$200,206,FALSE))=TRUE,"",IF(VLOOKUP($A20,parlvotes_lh!$A$11:$ZZ$200,206,FALSE)=0,"",VLOOKUP($A20,parlvotes_lh!$A$11:$ZZ$200,206,FALSE)))</f>
        <v/>
      </c>
      <c r="U20" s="195" t="str">
        <f>IF(ISERROR(VLOOKUP($A20,parlvotes_lh!$A$11:$ZZ$200,226,FALSE))=TRUE,"",IF(VLOOKUP($A20,parlvotes_lh!$A$11:$ZZ$200,226,FALSE)=0,"",VLOOKUP($A20,parlvotes_lh!$A$11:$ZZ$200,226,FALSE)))</f>
        <v/>
      </c>
      <c r="V20" s="195" t="str">
        <f>IF(ISERROR(VLOOKUP($A20,parlvotes_lh!$A$11:$ZZ$200,246,FALSE))=TRUE,"",IF(VLOOKUP($A20,parlvotes_lh!$A$11:$ZZ$200,246,FALSE)=0,"",VLOOKUP($A20,parlvotes_lh!$A$11:$ZZ$200,246,FALSE)))</f>
        <v/>
      </c>
      <c r="W20" s="195" t="str">
        <f>IF(ISERROR(VLOOKUP($A20,parlvotes_lh!$A$11:$ZZ$200,266,FALSE))=TRUE,"",IF(VLOOKUP($A20,parlvotes_lh!$A$11:$ZZ$200,266,FALSE)=0,"",VLOOKUP($A20,parlvotes_lh!$A$11:$ZZ$200,266,FALSE)))</f>
        <v/>
      </c>
      <c r="X20" s="195" t="str">
        <f>IF(ISERROR(VLOOKUP($A20,parlvotes_lh!$A$11:$ZZ$200,286,FALSE))=TRUE,"",IF(VLOOKUP($A20,parlvotes_lh!$A$11:$ZZ$200,286,FALSE)=0,"",VLOOKUP($A20,parlvotes_lh!$A$11:$ZZ$200,286,FALSE)))</f>
        <v/>
      </c>
      <c r="Y20" s="195" t="str">
        <f>IF(ISERROR(VLOOKUP($A20,parlvotes_lh!$A$11:$ZZ$200,306,FALSE))=TRUE,"",IF(VLOOKUP($A20,parlvotes_lh!$A$11:$ZZ$200,306,FALSE)=0,"",VLOOKUP($A20,parlvotes_lh!$A$11:$ZZ$200,306,FALSE)))</f>
        <v/>
      </c>
      <c r="Z20" s="195" t="str">
        <f>IF(ISERROR(VLOOKUP($A20,parlvotes_lh!$A$11:$ZZ$200,326,FALSE))=TRUE,"",IF(VLOOKUP($A20,parlvotes_lh!$A$11:$ZZ$200,326,FALSE)=0,"",VLOOKUP($A20,parlvotes_lh!$A$11:$ZZ$200,326,FALSE)))</f>
        <v/>
      </c>
      <c r="AA20" s="195" t="str">
        <f>IF(ISERROR(VLOOKUP($A20,parlvotes_lh!$A$11:$ZZ$200,346,FALSE))=TRUE,"",IF(VLOOKUP($A20,parlvotes_lh!$A$11:$ZZ$200,346,FALSE)=0,"",VLOOKUP($A20,parlvotes_lh!$A$11:$ZZ$200,346,FALSE)))</f>
        <v/>
      </c>
      <c r="AB20" s="195" t="str">
        <f>IF(ISERROR(VLOOKUP($A20,parlvotes_lh!$A$11:$ZZ$200,366,FALSE))=TRUE,"",IF(VLOOKUP($A20,parlvotes_lh!$A$11:$ZZ$200,366,FALSE)=0,"",VLOOKUP($A20,parlvotes_lh!$A$11:$ZZ$200,366,FALSE)))</f>
        <v/>
      </c>
      <c r="AC20" s="195" t="str">
        <f>IF(ISERROR(VLOOKUP($A20,parlvotes_lh!$A$11:$ZZ$200,386,FALSE))=TRUE,"",IF(VLOOKUP($A20,parlvotes_lh!$A$11:$ZZ$200,386,FALSE)=0,"",VLOOKUP($A20,parlvotes_lh!$A$11:$ZZ$200,386,FALSE)))</f>
        <v/>
      </c>
    </row>
    <row r="21" spans="1:38" ht="13.5" customHeight="1">
      <c r="A21" s="189" t="str">
        <f>IF(info_parties!A21="","",info_parties!A21)</f>
        <v>nl_cd01</v>
      </c>
      <c r="B21" s="101" t="str">
        <f>IF(A21="","",MID(info_weblinks!$C$3,32,3))</f>
        <v>nld</v>
      </c>
      <c r="C21" s="101" t="str">
        <f>IF(info_parties!G21="","",info_parties!G21)</f>
        <v>Centre Democrats</v>
      </c>
      <c r="D21" s="101" t="str">
        <f>IF(info_parties!K21="","",info_parties!K21)</f>
        <v>Centre Democrats</v>
      </c>
      <c r="E21" s="101" t="str">
        <f>IF(info_parties!H21="","",info_parties!H21)</f>
        <v>CD</v>
      </c>
      <c r="F21" s="190">
        <f t="shared" si="0"/>
        <v>34457</v>
      </c>
      <c r="G21" s="191">
        <f t="shared" si="1"/>
        <v>35921</v>
      </c>
      <c r="H21" s="192">
        <f t="shared" si="2"/>
        <v>2.5000000000000001E-2</v>
      </c>
      <c r="I21" s="193">
        <f t="shared" si="3"/>
        <v>34457</v>
      </c>
      <c r="J21" s="194">
        <f>IF(ISERROR(VLOOKUP($A21,parlvotes_lh!$A$11:$ZZ$200,6,FALSE))=TRUE,"",IF(VLOOKUP($A21,parlvotes_lh!$A$11:$ZZ$200,6,FALSE)=0,"",VLOOKUP($A21,parlvotes_lh!$A$11:$ZZ$200,6,FALSE)))</f>
        <v>2.5000000000000001E-2</v>
      </c>
      <c r="K21" s="194">
        <f>IF(ISERROR(VLOOKUP($A21,parlvotes_lh!$A$11:$ZZ$200,26,FALSE))=TRUE,"",IF(VLOOKUP($A21,parlvotes_lh!$A$11:$ZZ$200,26,FALSE)=0,"",VLOOKUP($A21,parlvotes_lh!$A$11:$ZZ$200,26,FALSE)))</f>
        <v>6.0000000000000001E-3</v>
      </c>
      <c r="L21" s="194" t="str">
        <f>IF(ISERROR(VLOOKUP($A21,parlvotes_lh!$A$11:$ZZ$200,46,FALSE))=TRUE,"",IF(VLOOKUP($A21,parlvotes_lh!$A$11:$ZZ$200,46,FALSE)=0,"",VLOOKUP($A21,parlvotes_lh!$A$11:$ZZ$200,46,FALSE)))</f>
        <v/>
      </c>
      <c r="M21" s="194" t="str">
        <f>IF(ISERROR(VLOOKUP($A21,parlvotes_lh!$A$11:$ZZ$200,66,FALSE))=TRUE,"",IF(VLOOKUP($A21,parlvotes_lh!$A$11:$ZZ$200,66,FALSE)=0,"",VLOOKUP($A21,parlvotes_lh!$A$11:$ZZ$200,66,FALSE)))</f>
        <v/>
      </c>
      <c r="N21" s="194" t="str">
        <f>IF(ISERROR(VLOOKUP($A21,parlvotes_lh!$A$11:$ZZ$200,86,FALSE))=TRUE,"",IF(VLOOKUP($A21,parlvotes_lh!$A$11:$ZZ$200,86,FALSE)=0,"",VLOOKUP($A21,parlvotes_lh!$A$11:$ZZ$200,86,FALSE)))</f>
        <v/>
      </c>
      <c r="O21" s="194" t="str">
        <f>IF(ISERROR(VLOOKUP($A21,parlvotes_lh!$A$11:$ZZ$200,106,FALSE))=TRUE,"",IF(VLOOKUP($A21,parlvotes_lh!$A$11:$ZZ$200,106,FALSE)=0,"",VLOOKUP($A21,parlvotes_lh!$A$11:$ZZ$200,106,FALSE)))</f>
        <v/>
      </c>
      <c r="P21" s="194" t="str">
        <f>IF(ISERROR(VLOOKUP($A21,parlvotes_lh!$A$11:$ZZ$200,126,FALSE))=TRUE,"",IF(VLOOKUP($A21,parlvotes_lh!$A$11:$ZZ$200,126,FALSE)=0,"",VLOOKUP($A21,parlvotes_lh!$A$11:$ZZ$200,126,FALSE)))</f>
        <v/>
      </c>
      <c r="Q21" s="195" t="str">
        <f>IF(ISERROR(VLOOKUP($A21,parlvotes_lh!$A$11:$ZZ$200,146,FALSE))=TRUE,"",IF(VLOOKUP($A21,parlvotes_lh!$A$11:$ZZ$200,146,FALSE)=0,"",VLOOKUP($A21,parlvotes_lh!$A$11:$ZZ$200,146,FALSE)))</f>
        <v/>
      </c>
      <c r="R21" s="195" t="str">
        <f>IF(ISERROR(VLOOKUP($A21,parlvotes_lh!$A$11:$ZZ$200,166,FALSE))=TRUE,"",IF(VLOOKUP($A21,parlvotes_lh!$A$11:$ZZ$200,166,FALSE)=0,"",VLOOKUP($A21,parlvotes_lh!$A$11:$ZZ$200,166,FALSE)))</f>
        <v/>
      </c>
      <c r="S21" s="195" t="str">
        <f>IF(ISERROR(VLOOKUP($A21,parlvotes_lh!$A$11:$ZZ$200,186,FALSE))=TRUE,"",IF(VLOOKUP($A21,parlvotes_lh!$A$11:$ZZ$200,186,FALSE)=0,"",VLOOKUP($A21,parlvotes_lh!$A$11:$ZZ$200,186,FALSE)))</f>
        <v/>
      </c>
      <c r="T21" s="195" t="str">
        <f>IF(ISERROR(VLOOKUP($A21,parlvotes_lh!$A$11:$ZZ$200,206,FALSE))=TRUE,"",IF(VLOOKUP($A21,parlvotes_lh!$A$11:$ZZ$200,206,FALSE)=0,"",VLOOKUP($A21,parlvotes_lh!$A$11:$ZZ$200,206,FALSE)))</f>
        <v/>
      </c>
      <c r="U21" s="195" t="str">
        <f>IF(ISERROR(VLOOKUP($A21,parlvotes_lh!$A$11:$ZZ$200,226,FALSE))=TRUE,"",IF(VLOOKUP($A21,parlvotes_lh!$A$11:$ZZ$200,226,FALSE)=0,"",VLOOKUP($A21,parlvotes_lh!$A$11:$ZZ$200,226,FALSE)))</f>
        <v/>
      </c>
      <c r="V21" s="195" t="str">
        <f>IF(ISERROR(VLOOKUP($A21,parlvotes_lh!$A$11:$ZZ$200,246,FALSE))=TRUE,"",IF(VLOOKUP($A21,parlvotes_lh!$A$11:$ZZ$200,246,FALSE)=0,"",VLOOKUP($A21,parlvotes_lh!$A$11:$ZZ$200,246,FALSE)))</f>
        <v/>
      </c>
      <c r="W21" s="195" t="str">
        <f>IF(ISERROR(VLOOKUP($A21,parlvotes_lh!$A$11:$ZZ$200,266,FALSE))=TRUE,"",IF(VLOOKUP($A21,parlvotes_lh!$A$11:$ZZ$200,266,FALSE)=0,"",VLOOKUP($A21,parlvotes_lh!$A$11:$ZZ$200,266,FALSE)))</f>
        <v/>
      </c>
      <c r="X21" s="195" t="str">
        <f>IF(ISERROR(VLOOKUP($A21,parlvotes_lh!$A$11:$ZZ$200,286,FALSE))=TRUE,"",IF(VLOOKUP($A21,parlvotes_lh!$A$11:$ZZ$200,286,FALSE)=0,"",VLOOKUP($A21,parlvotes_lh!$A$11:$ZZ$200,286,FALSE)))</f>
        <v/>
      </c>
      <c r="Y21" s="195" t="str">
        <f>IF(ISERROR(VLOOKUP($A21,parlvotes_lh!$A$11:$ZZ$200,306,FALSE))=TRUE,"",IF(VLOOKUP($A21,parlvotes_lh!$A$11:$ZZ$200,306,FALSE)=0,"",VLOOKUP($A21,parlvotes_lh!$A$11:$ZZ$200,306,FALSE)))</f>
        <v/>
      </c>
      <c r="Z21" s="195" t="str">
        <f>IF(ISERROR(VLOOKUP($A21,parlvotes_lh!$A$11:$ZZ$200,326,FALSE))=TRUE,"",IF(VLOOKUP($A21,parlvotes_lh!$A$11:$ZZ$200,326,FALSE)=0,"",VLOOKUP($A21,parlvotes_lh!$A$11:$ZZ$200,326,FALSE)))</f>
        <v/>
      </c>
      <c r="AA21" s="195" t="str">
        <f>IF(ISERROR(VLOOKUP($A21,parlvotes_lh!$A$11:$ZZ$200,346,FALSE))=TRUE,"",IF(VLOOKUP($A21,parlvotes_lh!$A$11:$ZZ$200,346,FALSE)=0,"",VLOOKUP($A21,parlvotes_lh!$A$11:$ZZ$200,346,FALSE)))</f>
        <v/>
      </c>
      <c r="AB21" s="195" t="str">
        <f>IF(ISERROR(VLOOKUP($A21,parlvotes_lh!$A$11:$ZZ$200,366,FALSE))=TRUE,"",IF(VLOOKUP($A21,parlvotes_lh!$A$11:$ZZ$200,366,FALSE)=0,"",VLOOKUP($A21,parlvotes_lh!$A$11:$ZZ$200,366,FALSE)))</f>
        <v/>
      </c>
      <c r="AC21" s="195" t="str">
        <f>IF(ISERROR(VLOOKUP($A21,parlvotes_lh!$A$11:$ZZ$200,386,FALSE))=TRUE,"",IF(VLOOKUP($A21,parlvotes_lh!$A$11:$ZZ$200,386,FALSE)=0,"",VLOOKUP($A21,parlvotes_lh!$A$11:$ZZ$200,386,FALSE)))</f>
        <v/>
      </c>
    </row>
    <row r="22" spans="1:38" ht="13.5" customHeight="1">
      <c r="A22" s="189" t="str">
        <f>IF(info_parties!A22="","",info_parties!A22)</f>
        <v>nl_other01</v>
      </c>
      <c r="B22" s="101" t="str">
        <f>IF(A22="","",MID(info_weblinks!$C$3,32,3))</f>
        <v>nld</v>
      </c>
      <c r="C22" s="101" t="str">
        <f>IF(info_parties!G22="","",info_parties!G22)</f>
        <v>Other</v>
      </c>
      <c r="D22" s="101" t="str">
        <f>IF(info_parties!K22="","",info_parties!K22)</f>
        <v/>
      </c>
      <c r="E22" s="101" t="str">
        <f>IF(info_parties!H22="","",info_parties!H22)</f>
        <v>Other</v>
      </c>
      <c r="F22" s="190">
        <f t="shared" si="0"/>
        <v>34457</v>
      </c>
      <c r="G22" s="191">
        <f t="shared" si="1"/>
        <v>42809</v>
      </c>
      <c r="H22" s="192">
        <f t="shared" si="2"/>
        <v>0.02</v>
      </c>
      <c r="I22" s="193">
        <f t="shared" si="3"/>
        <v>35921</v>
      </c>
      <c r="J22" s="194">
        <f>IF(ISERROR(VLOOKUP($A22,parlvotes_lh!$A$11:$ZZ$200,6,FALSE))=TRUE,"",IF(VLOOKUP($A22,parlvotes_lh!$A$11:$ZZ$200,6,FALSE)=0,"",VLOOKUP($A22,parlvotes_lh!$A$11:$ZZ$200,6,FALSE)))</f>
        <v>1.8000000000000002E-2</v>
      </c>
      <c r="K22" s="194">
        <f>IF(ISERROR(VLOOKUP($A22,parlvotes_lh!$A$11:$ZZ$200,26,FALSE))=TRUE,"",IF(VLOOKUP($A22,parlvotes_lh!$A$11:$ZZ$200,26,FALSE)=0,"",VLOOKUP($A22,parlvotes_lh!$A$11:$ZZ$200,26,FALSE)))</f>
        <v>0.02</v>
      </c>
      <c r="L22" s="194">
        <f>IF(ISERROR(VLOOKUP($A22,parlvotes_lh!$A$11:$ZZ$200,46,FALSE))=TRUE,"",IF(VLOOKUP($A22,parlvotes_lh!$A$11:$ZZ$200,46,FALSE)=0,"",VLOOKUP($A22,parlvotes_lh!$A$11:$ZZ$200,46,FALSE)))</f>
        <v>6.9999999999999993E-3</v>
      </c>
      <c r="M22" s="194">
        <f>IF(ISERROR(VLOOKUP($A22,parlvotes_lh!$A$11:$ZZ$200,66,FALSE))=TRUE,"",IF(VLOOKUP($A22,parlvotes_lh!$A$11:$ZZ$200,66,FALSE)=0,"",VLOOKUP($A22,parlvotes_lh!$A$11:$ZZ$200,66,FALSE)))</f>
        <v>1.3000000000000001E-2</v>
      </c>
      <c r="N22" s="194">
        <f>IF(ISERROR(VLOOKUP($A22,parlvotes_lh!$A$11:$ZZ$200,86,FALSE))=TRUE,"",IF(VLOOKUP($A22,parlvotes_lh!$A$11:$ZZ$200,86,FALSE)=0,"",VLOOKUP($A22,parlvotes_lh!$A$11:$ZZ$200,86,FALSE)))</f>
        <v>0.01</v>
      </c>
      <c r="O22" s="194">
        <f>IF(ISERROR(VLOOKUP($A22,parlvotes_lh!$A$11:$ZZ$200,106,FALSE))=TRUE,"",IF(VLOOKUP($A22,parlvotes_lh!$A$11:$ZZ$200,106,FALSE)=0,"",VLOOKUP($A22,parlvotes_lh!$A$11:$ZZ$200,106,FALSE)))</f>
        <v>1.1000000000000001E-2</v>
      </c>
      <c r="P22" s="194">
        <f>IF(ISERROR(VLOOKUP($A22,parlvotes_lh!$A$11:$ZZ$200,126,FALSE))=TRUE,"",IF(VLOOKUP($A22,parlvotes_lh!$A$11:$ZZ$200,126,FALSE)=0,"",VLOOKUP($A22,parlvotes_lh!$A$11:$ZZ$200,126,FALSE)))</f>
        <v>9.0000000000000011E-3</v>
      </c>
      <c r="Q22" s="195">
        <f>IF(ISERROR(VLOOKUP($A22,parlvotes_lh!$A$11:$ZZ$200,146,FALSE))=TRUE,"",IF(VLOOKUP($A22,parlvotes_lh!$A$11:$ZZ$200,146,FALSE)=0,"",VLOOKUP($A22,parlvotes_lh!$A$11:$ZZ$200,146,FALSE)))</f>
        <v>1.5341039465327303E-2</v>
      </c>
      <c r="R22" s="195" t="str">
        <f>IF(ISERROR(VLOOKUP($A22,parlvotes_lh!$A$11:$ZZ$200,166,FALSE))=TRUE,"",IF(VLOOKUP($A22,parlvotes_lh!$A$11:$ZZ$200,166,FALSE)=0,"",VLOOKUP($A22,parlvotes_lh!$A$11:$ZZ$200,166,FALSE)))</f>
        <v/>
      </c>
      <c r="S22" s="195" t="str">
        <f>IF(ISERROR(VLOOKUP($A22,parlvotes_lh!$A$11:$ZZ$200,186,FALSE))=TRUE,"",IF(VLOOKUP($A22,parlvotes_lh!$A$11:$ZZ$200,186,FALSE)=0,"",VLOOKUP($A22,parlvotes_lh!$A$11:$ZZ$200,186,FALSE)))</f>
        <v/>
      </c>
      <c r="T22" s="195" t="str">
        <f>IF(ISERROR(VLOOKUP($A22,parlvotes_lh!$A$11:$ZZ$200,206,FALSE))=TRUE,"",IF(VLOOKUP($A22,parlvotes_lh!$A$11:$ZZ$200,206,FALSE)=0,"",VLOOKUP($A22,parlvotes_lh!$A$11:$ZZ$200,206,FALSE)))</f>
        <v/>
      </c>
      <c r="U22" s="195" t="str">
        <f>IF(ISERROR(VLOOKUP($A22,parlvotes_lh!$A$11:$ZZ$200,226,FALSE))=TRUE,"",IF(VLOOKUP($A22,parlvotes_lh!$A$11:$ZZ$200,226,FALSE)=0,"",VLOOKUP($A22,parlvotes_lh!$A$11:$ZZ$200,226,FALSE)))</f>
        <v/>
      </c>
      <c r="V22" s="195" t="str">
        <f>IF(ISERROR(VLOOKUP($A22,parlvotes_lh!$A$11:$ZZ$200,246,FALSE))=TRUE,"",IF(VLOOKUP($A22,parlvotes_lh!$A$11:$ZZ$200,246,FALSE)=0,"",VLOOKUP($A22,parlvotes_lh!$A$11:$ZZ$200,246,FALSE)))</f>
        <v/>
      </c>
      <c r="W22" s="195" t="str">
        <f>IF(ISERROR(VLOOKUP($A22,parlvotes_lh!$A$11:$ZZ$200,266,FALSE))=TRUE,"",IF(VLOOKUP($A22,parlvotes_lh!$A$11:$ZZ$200,266,FALSE)=0,"",VLOOKUP($A22,parlvotes_lh!$A$11:$ZZ$200,266,FALSE)))</f>
        <v/>
      </c>
      <c r="X22" s="195" t="str">
        <f>IF(ISERROR(VLOOKUP($A22,parlvotes_lh!$A$11:$ZZ$200,286,FALSE))=TRUE,"",IF(VLOOKUP($A22,parlvotes_lh!$A$11:$ZZ$200,286,FALSE)=0,"",VLOOKUP($A22,parlvotes_lh!$A$11:$ZZ$200,286,FALSE)))</f>
        <v/>
      </c>
      <c r="Y22" s="195" t="str">
        <f>IF(ISERROR(VLOOKUP($A22,parlvotes_lh!$A$11:$ZZ$200,306,FALSE))=TRUE,"",IF(VLOOKUP($A22,parlvotes_lh!$A$11:$ZZ$200,306,FALSE)=0,"",VLOOKUP($A22,parlvotes_lh!$A$11:$ZZ$200,306,FALSE)))</f>
        <v/>
      </c>
      <c r="Z22" s="195" t="str">
        <f>IF(ISERROR(VLOOKUP($A22,parlvotes_lh!$A$11:$ZZ$200,326,FALSE))=TRUE,"",IF(VLOOKUP($A22,parlvotes_lh!$A$11:$ZZ$200,326,FALSE)=0,"",VLOOKUP($A22,parlvotes_lh!$A$11:$ZZ$200,326,FALSE)))</f>
        <v/>
      </c>
      <c r="AA22" s="195" t="str">
        <f>IF(ISERROR(VLOOKUP($A22,parlvotes_lh!$A$11:$ZZ$200,346,FALSE))=TRUE,"",IF(VLOOKUP($A22,parlvotes_lh!$A$11:$ZZ$200,346,FALSE)=0,"",VLOOKUP($A22,parlvotes_lh!$A$11:$ZZ$200,346,FALSE)))</f>
        <v/>
      </c>
      <c r="AB22" s="195" t="str">
        <f>IF(ISERROR(VLOOKUP($A22,parlvotes_lh!$A$11:$ZZ$200,366,FALSE))=TRUE,"",IF(VLOOKUP($A22,parlvotes_lh!$A$11:$ZZ$200,366,FALSE)=0,"",VLOOKUP($A22,parlvotes_lh!$A$11:$ZZ$200,366,FALSE)))</f>
        <v/>
      </c>
      <c r="AC22" s="195" t="str">
        <f>IF(ISERROR(VLOOKUP($A22,parlvotes_lh!$A$11:$ZZ$200,386,FALSE))=TRUE,"",IF(VLOOKUP($A22,parlvotes_lh!$A$11:$ZZ$200,386,FALSE)=0,"",VLOOKUP($A22,parlvotes_lh!$A$11:$ZZ$200,386,FALSE)))</f>
        <v/>
      </c>
    </row>
    <row r="23" spans="1:38" ht="13.5" customHeight="1">
      <c r="A23" s="189" t="str">
        <f>IF(info_parties!A23="","",info_parties!A23)</f>
        <v>nl_pogg01</v>
      </c>
      <c r="B23" s="101" t="str">
        <f>IF(A23="","",MID(info_weblinks!$C$3,32,3))</f>
        <v>nld</v>
      </c>
      <c r="C23" s="101" t="str">
        <f>IF(info_parties!G23="","",info_parties!G23)</f>
        <v>Platform Independent Groups-The Greens</v>
      </c>
      <c r="D23" s="101" t="str">
        <f>IF(info_parties!K23="","",info_parties!K23)</f>
        <v>Platform Onafhankelijke Groeperingen-De Groenen</v>
      </c>
      <c r="E23" s="101" t="str">
        <f>IF(info_parties!H23="","",info_parties!H23)</f>
        <v>POG-G</v>
      </c>
      <c r="F23" s="190" t="str">
        <f t="shared" si="0"/>
        <v/>
      </c>
      <c r="G23" s="191" t="str">
        <f t="shared" si="1"/>
        <v/>
      </c>
      <c r="H23" s="192" t="str">
        <f t="shared" si="2"/>
        <v/>
      </c>
      <c r="I23" s="193" t="str">
        <f t="shared" si="3"/>
        <v/>
      </c>
      <c r="J23" s="194" t="str">
        <f>IF(ISERROR(VLOOKUP($A23,parlvotes_lh!$A$11:$ZZ$200,6,FALSE))=TRUE,"",IF(VLOOKUP($A23,parlvotes_lh!$A$11:$ZZ$200,6,FALSE)=0,"",VLOOKUP($A23,parlvotes_lh!$A$11:$ZZ$200,6,FALSE)))</f>
        <v/>
      </c>
      <c r="K23" s="194" t="str">
        <f>IF(ISERROR(VLOOKUP($A23,parlvotes_lh!$A$11:$ZZ$200,26,FALSE))=TRUE,"",IF(VLOOKUP($A23,parlvotes_lh!$A$11:$ZZ$200,26,FALSE)=0,"",VLOOKUP($A23,parlvotes_lh!$A$11:$ZZ$200,26,FALSE)))</f>
        <v/>
      </c>
      <c r="L23" s="194" t="str">
        <f>IF(ISERROR(VLOOKUP($A23,parlvotes_lh!$A$11:$ZZ$200,46,FALSE))=TRUE,"",IF(VLOOKUP($A23,parlvotes_lh!$A$11:$ZZ$200,46,FALSE)=0,"",VLOOKUP($A23,parlvotes_lh!$A$11:$ZZ$200,46,FALSE)))</f>
        <v/>
      </c>
      <c r="M23" s="194" t="str">
        <f>IF(ISERROR(VLOOKUP($A23,parlvotes_lh!$A$11:$ZZ$200,66,FALSE))=TRUE,"",IF(VLOOKUP($A23,parlvotes_lh!$A$11:$ZZ$200,66,FALSE)=0,"",VLOOKUP($A23,parlvotes_lh!$A$11:$ZZ$200,66,FALSE)))</f>
        <v/>
      </c>
      <c r="N23" s="194" t="str">
        <f>IF(ISERROR(VLOOKUP($A23,parlvotes_lh!$A$11:$ZZ$200,86,FALSE))=TRUE,"",IF(VLOOKUP($A23,parlvotes_lh!$A$11:$ZZ$200,86,FALSE)=0,"",VLOOKUP($A23,parlvotes_lh!$A$11:$ZZ$200,86,FALSE)))</f>
        <v/>
      </c>
      <c r="O23" s="194" t="str">
        <f>IF(ISERROR(VLOOKUP($A23,parlvotes_lh!$A$11:$ZZ$200,106,FALSE))=TRUE,"",IF(VLOOKUP($A23,parlvotes_lh!$A$11:$ZZ$200,106,FALSE)=0,"",VLOOKUP($A23,parlvotes_lh!$A$11:$ZZ$200,106,FALSE)))</f>
        <v/>
      </c>
      <c r="P23" s="194" t="str">
        <f>IF(ISERROR(VLOOKUP($A23,parlvotes_lh!$A$11:$ZZ$200,126,FALSE))=TRUE,"",IF(VLOOKUP($A23,parlvotes_lh!$A$11:$ZZ$200,126,FALSE)=0,"",VLOOKUP($A23,parlvotes_lh!$A$11:$ZZ$200,126,FALSE)))</f>
        <v/>
      </c>
      <c r="Q23" s="195" t="str">
        <f>IF(ISERROR(VLOOKUP($A23,parlvotes_lh!$A$11:$ZZ$200,146,FALSE))=TRUE,"",IF(VLOOKUP($A23,parlvotes_lh!$A$11:$ZZ$200,146,FALSE)=0,"",VLOOKUP($A23,parlvotes_lh!$A$11:$ZZ$200,146,FALSE)))</f>
        <v/>
      </c>
      <c r="R23" s="195" t="str">
        <f>IF(ISERROR(VLOOKUP($A23,parlvotes_lh!$A$11:$ZZ$200,166,FALSE))=TRUE,"",IF(VLOOKUP($A23,parlvotes_lh!$A$11:$ZZ$200,166,FALSE)=0,"",VLOOKUP($A23,parlvotes_lh!$A$11:$ZZ$200,166,FALSE)))</f>
        <v/>
      </c>
      <c r="S23" s="195" t="str">
        <f>IF(ISERROR(VLOOKUP($A23,parlvotes_lh!$A$11:$ZZ$200,186,FALSE))=TRUE,"",IF(VLOOKUP($A23,parlvotes_lh!$A$11:$ZZ$200,186,FALSE)=0,"",VLOOKUP($A23,parlvotes_lh!$A$11:$ZZ$200,186,FALSE)))</f>
        <v/>
      </c>
      <c r="T23" s="195" t="str">
        <f>IF(ISERROR(VLOOKUP($A23,parlvotes_lh!$A$11:$ZZ$200,206,FALSE))=TRUE,"",IF(VLOOKUP($A23,parlvotes_lh!$A$11:$ZZ$200,206,FALSE)=0,"",VLOOKUP($A23,parlvotes_lh!$A$11:$ZZ$200,206,FALSE)))</f>
        <v/>
      </c>
      <c r="U23" s="195" t="str">
        <f>IF(ISERROR(VLOOKUP($A23,parlvotes_lh!$A$11:$ZZ$200,226,FALSE))=TRUE,"",IF(VLOOKUP($A23,parlvotes_lh!$A$11:$ZZ$200,226,FALSE)=0,"",VLOOKUP($A23,parlvotes_lh!$A$11:$ZZ$200,226,FALSE)))</f>
        <v/>
      </c>
      <c r="V23" s="195" t="str">
        <f>IF(ISERROR(VLOOKUP($A23,parlvotes_lh!$A$11:$ZZ$200,246,FALSE))=TRUE,"",IF(VLOOKUP($A23,parlvotes_lh!$A$11:$ZZ$200,246,FALSE)=0,"",VLOOKUP($A23,parlvotes_lh!$A$11:$ZZ$200,246,FALSE)))</f>
        <v/>
      </c>
      <c r="W23" s="195" t="str">
        <f>IF(ISERROR(VLOOKUP($A23,parlvotes_lh!$A$11:$ZZ$200,266,FALSE))=TRUE,"",IF(VLOOKUP($A23,parlvotes_lh!$A$11:$ZZ$200,266,FALSE)=0,"",VLOOKUP($A23,parlvotes_lh!$A$11:$ZZ$200,266,FALSE)))</f>
        <v/>
      </c>
      <c r="X23" s="195" t="str">
        <f>IF(ISERROR(VLOOKUP($A23,parlvotes_lh!$A$11:$ZZ$200,286,FALSE))=TRUE,"",IF(VLOOKUP($A23,parlvotes_lh!$A$11:$ZZ$200,286,FALSE)=0,"",VLOOKUP($A23,parlvotes_lh!$A$11:$ZZ$200,286,FALSE)))</f>
        <v/>
      </c>
      <c r="Y23" s="195" t="str">
        <f>IF(ISERROR(VLOOKUP($A23,parlvotes_lh!$A$11:$ZZ$200,306,FALSE))=TRUE,"",IF(VLOOKUP($A23,parlvotes_lh!$A$11:$ZZ$200,306,FALSE)=0,"",VLOOKUP($A23,parlvotes_lh!$A$11:$ZZ$200,306,FALSE)))</f>
        <v/>
      </c>
      <c r="Z23" s="195" t="str">
        <f>IF(ISERROR(VLOOKUP($A23,parlvotes_lh!$A$11:$ZZ$200,326,FALSE))=TRUE,"",IF(VLOOKUP($A23,parlvotes_lh!$A$11:$ZZ$200,326,FALSE)=0,"",VLOOKUP($A23,parlvotes_lh!$A$11:$ZZ$200,326,FALSE)))</f>
        <v/>
      </c>
      <c r="AA23" s="195" t="str">
        <f>IF(ISERROR(VLOOKUP($A23,parlvotes_lh!$A$11:$ZZ$200,346,FALSE))=TRUE,"",IF(VLOOKUP($A23,parlvotes_lh!$A$11:$ZZ$200,346,FALSE)=0,"",VLOOKUP($A23,parlvotes_lh!$A$11:$ZZ$200,346,FALSE)))</f>
        <v/>
      </c>
      <c r="AB23" s="195" t="str">
        <f>IF(ISERROR(VLOOKUP($A23,parlvotes_lh!$A$11:$ZZ$200,366,FALSE))=TRUE,"",IF(VLOOKUP($A23,parlvotes_lh!$A$11:$ZZ$200,366,FALSE)=0,"",VLOOKUP($A23,parlvotes_lh!$A$11:$ZZ$200,366,FALSE)))</f>
        <v/>
      </c>
      <c r="AC23" s="195" t="str">
        <f>IF(ISERROR(VLOOKUP($A23,parlvotes_lh!$A$11:$ZZ$200,386,FALSE))=TRUE,"",IF(VLOOKUP($A23,parlvotes_lh!$A$11:$ZZ$200,386,FALSE)=0,"",VLOOKUP($A23,parlvotes_lh!$A$11:$ZZ$200,386,FALSE)))</f>
        <v/>
      </c>
    </row>
    <row r="24" spans="1:38" ht="13.5" customHeight="1">
      <c r="A24" s="189" t="str">
        <f>IF(info_parties!A24="","",info_parties!A24)</f>
        <v>nl_gpv-rpf01</v>
      </c>
      <c r="B24" s="101" t="str">
        <f>IF(A24="","",MID(info_weblinks!$C$3,32,3))</f>
        <v>nld</v>
      </c>
      <c r="C24" s="101" t="str">
        <f>IF(info_parties!G24="","",info_parties!G24)</f>
        <v>Reformed Political Union-Reformed Political Federation</v>
      </c>
      <c r="D24" s="101" t="str">
        <f>IF(info_parties!K24="","",info_parties!K24)</f>
        <v>Gereformeerd Politiek Verbond &amp; Reformatorische Politieke Federatie</v>
      </c>
      <c r="E24" s="101" t="str">
        <f>IF(info_parties!H24="","",info_parties!H24)</f>
        <v>GPV-RPF</v>
      </c>
      <c r="F24" s="190" t="str">
        <f t="shared" si="0"/>
        <v/>
      </c>
      <c r="G24" s="191" t="str">
        <f t="shared" si="1"/>
        <v/>
      </c>
      <c r="H24" s="192" t="str">
        <f t="shared" si="2"/>
        <v/>
      </c>
      <c r="I24" s="193" t="str">
        <f t="shared" si="3"/>
        <v/>
      </c>
      <c r="J24" s="194" t="str">
        <f>IF(ISERROR(VLOOKUP($A24,parlvotes_lh!$A$11:$ZZ$200,6,FALSE))=TRUE,"",IF(VLOOKUP($A24,parlvotes_lh!$A$11:$ZZ$200,6,FALSE)=0,"",VLOOKUP($A24,parlvotes_lh!$A$11:$ZZ$200,6,FALSE)))</f>
        <v/>
      </c>
      <c r="K24" s="194" t="str">
        <f>IF(ISERROR(VLOOKUP($A24,parlvotes_lh!$A$11:$ZZ$200,26,FALSE))=TRUE,"",IF(VLOOKUP($A24,parlvotes_lh!$A$11:$ZZ$200,26,FALSE)=0,"",VLOOKUP($A24,parlvotes_lh!$A$11:$ZZ$200,26,FALSE)))</f>
        <v/>
      </c>
      <c r="L24" s="194" t="str">
        <f>IF(ISERROR(VLOOKUP($A24,parlvotes_lh!$A$11:$ZZ$200,46,FALSE))=TRUE,"",IF(VLOOKUP($A24,parlvotes_lh!$A$11:$ZZ$200,46,FALSE)=0,"",VLOOKUP($A24,parlvotes_lh!$A$11:$ZZ$200,46,FALSE)))</f>
        <v/>
      </c>
      <c r="M24" s="194" t="str">
        <f>IF(ISERROR(VLOOKUP($A24,parlvotes_lh!$A$11:$ZZ$200,66,FALSE))=TRUE,"",IF(VLOOKUP($A24,parlvotes_lh!$A$11:$ZZ$200,66,FALSE)=0,"",VLOOKUP($A24,parlvotes_lh!$A$11:$ZZ$200,66,FALSE)))</f>
        <v/>
      </c>
      <c r="N24" s="194" t="str">
        <f>IF(ISERROR(VLOOKUP($A24,parlvotes_lh!$A$11:$ZZ$200,86,FALSE))=TRUE,"",IF(VLOOKUP($A24,parlvotes_lh!$A$11:$ZZ$200,86,FALSE)=0,"",VLOOKUP($A24,parlvotes_lh!$A$11:$ZZ$200,86,FALSE)))</f>
        <v/>
      </c>
      <c r="O24" s="194" t="str">
        <f>IF(ISERROR(VLOOKUP($A24,parlvotes_lh!$A$11:$ZZ$200,106,FALSE))=TRUE,"",IF(VLOOKUP($A24,parlvotes_lh!$A$11:$ZZ$200,106,FALSE)=0,"",VLOOKUP($A24,parlvotes_lh!$A$11:$ZZ$200,106,FALSE)))</f>
        <v/>
      </c>
      <c r="P24" s="194" t="str">
        <f>IF(ISERROR(VLOOKUP($A24,parlvotes_lh!$A$11:$ZZ$200,126,FALSE))=TRUE,"",IF(VLOOKUP($A24,parlvotes_lh!$A$11:$ZZ$200,126,FALSE)=0,"",VLOOKUP($A24,parlvotes_lh!$A$11:$ZZ$200,126,FALSE)))</f>
        <v/>
      </c>
      <c r="Q24" s="195" t="str">
        <f>IF(ISERROR(VLOOKUP($A24,parlvotes_lh!$A$11:$ZZ$200,146,FALSE))=TRUE,"",IF(VLOOKUP($A24,parlvotes_lh!$A$11:$ZZ$200,146,FALSE)=0,"",VLOOKUP($A24,parlvotes_lh!$A$11:$ZZ$200,146,FALSE)))</f>
        <v/>
      </c>
      <c r="R24" s="195" t="str">
        <f>IF(ISERROR(VLOOKUP($A24,parlvotes_lh!$A$11:$ZZ$200,166,FALSE))=TRUE,"",IF(VLOOKUP($A24,parlvotes_lh!$A$11:$ZZ$200,166,FALSE)=0,"",VLOOKUP($A24,parlvotes_lh!$A$11:$ZZ$200,166,FALSE)))</f>
        <v/>
      </c>
      <c r="S24" s="195" t="str">
        <f>IF(ISERROR(VLOOKUP($A24,parlvotes_lh!$A$11:$ZZ$200,186,FALSE))=TRUE,"",IF(VLOOKUP($A24,parlvotes_lh!$A$11:$ZZ$200,186,FALSE)=0,"",VLOOKUP($A24,parlvotes_lh!$A$11:$ZZ$200,186,FALSE)))</f>
        <v/>
      </c>
      <c r="T24" s="195" t="str">
        <f>IF(ISERROR(VLOOKUP($A24,parlvotes_lh!$A$11:$ZZ$200,206,FALSE))=TRUE,"",IF(VLOOKUP($A24,parlvotes_lh!$A$11:$ZZ$200,206,FALSE)=0,"",VLOOKUP($A24,parlvotes_lh!$A$11:$ZZ$200,206,FALSE)))</f>
        <v/>
      </c>
      <c r="U24" s="195" t="str">
        <f>IF(ISERROR(VLOOKUP($A24,parlvotes_lh!$A$11:$ZZ$200,226,FALSE))=TRUE,"",IF(VLOOKUP($A24,parlvotes_lh!$A$11:$ZZ$200,226,FALSE)=0,"",VLOOKUP($A24,parlvotes_lh!$A$11:$ZZ$200,226,FALSE)))</f>
        <v/>
      </c>
      <c r="V24" s="195" t="str">
        <f>IF(ISERROR(VLOOKUP($A24,parlvotes_lh!$A$11:$ZZ$200,246,FALSE))=TRUE,"",IF(VLOOKUP($A24,parlvotes_lh!$A$11:$ZZ$200,246,FALSE)=0,"",VLOOKUP($A24,parlvotes_lh!$A$11:$ZZ$200,246,FALSE)))</f>
        <v/>
      </c>
      <c r="W24" s="195" t="str">
        <f>IF(ISERROR(VLOOKUP($A24,parlvotes_lh!$A$11:$ZZ$200,266,FALSE))=TRUE,"",IF(VLOOKUP($A24,parlvotes_lh!$A$11:$ZZ$200,266,FALSE)=0,"",VLOOKUP($A24,parlvotes_lh!$A$11:$ZZ$200,266,FALSE)))</f>
        <v/>
      </c>
      <c r="X24" s="195" t="str">
        <f>IF(ISERROR(VLOOKUP($A24,parlvotes_lh!$A$11:$ZZ$200,286,FALSE))=TRUE,"",IF(VLOOKUP($A24,parlvotes_lh!$A$11:$ZZ$200,286,FALSE)=0,"",VLOOKUP($A24,parlvotes_lh!$A$11:$ZZ$200,286,FALSE)))</f>
        <v/>
      </c>
      <c r="Y24" s="195" t="str">
        <f>IF(ISERROR(VLOOKUP($A24,parlvotes_lh!$A$11:$ZZ$200,306,FALSE))=TRUE,"",IF(VLOOKUP($A24,parlvotes_lh!$A$11:$ZZ$200,306,FALSE)=0,"",VLOOKUP($A24,parlvotes_lh!$A$11:$ZZ$200,306,FALSE)))</f>
        <v/>
      </c>
      <c r="Z24" s="195" t="str">
        <f>IF(ISERROR(VLOOKUP($A24,parlvotes_lh!$A$11:$ZZ$200,326,FALSE))=TRUE,"",IF(VLOOKUP($A24,parlvotes_lh!$A$11:$ZZ$200,326,FALSE)=0,"",VLOOKUP($A24,parlvotes_lh!$A$11:$ZZ$200,326,FALSE)))</f>
        <v/>
      </c>
      <c r="AA24" s="195" t="str">
        <f>IF(ISERROR(VLOOKUP($A24,parlvotes_lh!$A$11:$ZZ$200,346,FALSE))=TRUE,"",IF(VLOOKUP($A24,parlvotes_lh!$A$11:$ZZ$200,346,FALSE)=0,"",VLOOKUP($A24,parlvotes_lh!$A$11:$ZZ$200,346,FALSE)))</f>
        <v/>
      </c>
      <c r="AB24" s="195" t="str">
        <f>IF(ISERROR(VLOOKUP($A24,parlvotes_lh!$A$11:$ZZ$200,366,FALSE))=TRUE,"",IF(VLOOKUP($A24,parlvotes_lh!$A$11:$ZZ$200,366,FALSE)=0,"",VLOOKUP($A24,parlvotes_lh!$A$11:$ZZ$200,366,FALSE)))</f>
        <v/>
      </c>
      <c r="AC24" s="195" t="str">
        <f>IF(ISERROR(VLOOKUP($A24,parlvotes_lh!$A$11:$ZZ$200,386,FALSE))=TRUE,"",IF(VLOOKUP($A24,parlvotes_lh!$A$11:$ZZ$200,386,FALSE)=0,"",VLOOKUP($A24,parlvotes_lh!$A$11:$ZZ$200,386,FALSE)))</f>
        <v/>
      </c>
    </row>
    <row r="25" spans="1:38" ht="13.5" customHeight="1">
      <c r="A25" s="189" t="str">
        <f>IF(info_parties!A25="","",info_parties!A25)</f>
        <v>nl_osf01</v>
      </c>
      <c r="B25" s="101" t="str">
        <f>IF(A25="","",MID(info_weblinks!$C$3,32,3))</f>
        <v>nld</v>
      </c>
      <c r="C25" s="101" t="str">
        <f>IF(info_parties!G25="","",info_parties!G25)</f>
        <v>Independent Senate Group</v>
      </c>
      <c r="D25" s="101" t="str">
        <f>IF(info_parties!K25="","",info_parties!K25)</f>
        <v>Onafhankelijke Senaats Fractie</v>
      </c>
      <c r="E25" s="101" t="str">
        <f>IF(info_parties!H25="","",info_parties!H25)</f>
        <v>OSF</v>
      </c>
      <c r="F25" s="190" t="str">
        <f t="shared" si="0"/>
        <v/>
      </c>
      <c r="G25" s="191" t="str">
        <f t="shared" si="1"/>
        <v/>
      </c>
      <c r="H25" s="192" t="str">
        <f t="shared" si="2"/>
        <v/>
      </c>
      <c r="I25" s="193" t="str">
        <f t="shared" si="3"/>
        <v/>
      </c>
      <c r="J25" s="194" t="str">
        <f>IF(ISERROR(VLOOKUP($A25,parlvotes_lh!$A$11:$ZZ$200,6,FALSE))=TRUE,"",IF(VLOOKUP($A25,parlvotes_lh!$A$11:$ZZ$200,6,FALSE)=0,"",VLOOKUP($A25,parlvotes_lh!$A$11:$ZZ$200,6,FALSE)))</f>
        <v/>
      </c>
      <c r="K25" s="194" t="str">
        <f>IF(ISERROR(VLOOKUP($A25,parlvotes_lh!$A$11:$ZZ$200,26,FALSE))=TRUE,"",IF(VLOOKUP($A25,parlvotes_lh!$A$11:$ZZ$200,26,FALSE)=0,"",VLOOKUP($A25,parlvotes_lh!$A$11:$ZZ$200,26,FALSE)))</f>
        <v/>
      </c>
      <c r="L25" s="194" t="str">
        <f>IF(ISERROR(VLOOKUP($A25,parlvotes_lh!$A$11:$ZZ$200,46,FALSE))=TRUE,"",IF(VLOOKUP($A25,parlvotes_lh!$A$11:$ZZ$200,46,FALSE)=0,"",VLOOKUP($A25,parlvotes_lh!$A$11:$ZZ$200,46,FALSE)))</f>
        <v/>
      </c>
      <c r="M25" s="194" t="str">
        <f>IF(ISERROR(VLOOKUP($A25,parlvotes_lh!$A$11:$ZZ$200,66,FALSE))=TRUE,"",IF(VLOOKUP($A25,parlvotes_lh!$A$11:$ZZ$200,66,FALSE)=0,"",VLOOKUP($A25,parlvotes_lh!$A$11:$ZZ$200,66,FALSE)))</f>
        <v/>
      </c>
      <c r="N25" s="194" t="str">
        <f>IF(ISERROR(VLOOKUP($A25,parlvotes_lh!$A$11:$ZZ$200,86,FALSE))=TRUE,"",IF(VLOOKUP($A25,parlvotes_lh!$A$11:$ZZ$200,86,FALSE)=0,"",VLOOKUP($A25,parlvotes_lh!$A$11:$ZZ$200,86,FALSE)))</f>
        <v/>
      </c>
      <c r="O25" s="194" t="str">
        <f>IF(ISERROR(VLOOKUP($A25,parlvotes_lh!$A$11:$ZZ$200,106,FALSE))=TRUE,"",IF(VLOOKUP($A25,parlvotes_lh!$A$11:$ZZ$200,106,FALSE)=0,"",VLOOKUP($A25,parlvotes_lh!$A$11:$ZZ$200,106,FALSE)))</f>
        <v/>
      </c>
      <c r="P25" s="194" t="str">
        <f>IF(ISERROR(VLOOKUP($A25,parlvotes_lh!$A$11:$ZZ$200,126,FALSE))=TRUE,"",IF(VLOOKUP($A25,parlvotes_lh!$A$11:$ZZ$200,126,FALSE)=0,"",VLOOKUP($A25,parlvotes_lh!$A$11:$ZZ$200,126,FALSE)))</f>
        <v/>
      </c>
      <c r="Q25" s="195" t="str">
        <f>IF(ISERROR(VLOOKUP($A25,parlvotes_lh!$A$11:$ZZ$200,146,FALSE))=TRUE,"",IF(VLOOKUP($A25,parlvotes_lh!$A$11:$ZZ$200,146,FALSE)=0,"",VLOOKUP($A25,parlvotes_lh!$A$11:$ZZ$200,146,FALSE)))</f>
        <v/>
      </c>
      <c r="R25" s="195" t="str">
        <f>IF(ISERROR(VLOOKUP($A25,parlvotes_lh!$A$11:$ZZ$200,166,FALSE))=TRUE,"",IF(VLOOKUP($A25,parlvotes_lh!$A$11:$ZZ$200,166,FALSE)=0,"",VLOOKUP($A25,parlvotes_lh!$A$11:$ZZ$200,166,FALSE)))</f>
        <v/>
      </c>
      <c r="S25" s="195" t="str">
        <f>IF(ISERROR(VLOOKUP($A25,parlvotes_lh!$A$11:$ZZ$200,186,FALSE))=TRUE,"",IF(VLOOKUP($A25,parlvotes_lh!$A$11:$ZZ$200,186,FALSE)=0,"",VLOOKUP($A25,parlvotes_lh!$A$11:$ZZ$200,186,FALSE)))</f>
        <v/>
      </c>
      <c r="T25" s="195" t="str">
        <f>IF(ISERROR(VLOOKUP($A25,parlvotes_lh!$A$11:$ZZ$200,206,FALSE))=TRUE,"",IF(VLOOKUP($A25,parlvotes_lh!$A$11:$ZZ$200,206,FALSE)=0,"",VLOOKUP($A25,parlvotes_lh!$A$11:$ZZ$200,206,FALSE)))</f>
        <v/>
      </c>
      <c r="U25" s="195" t="str">
        <f>IF(ISERROR(VLOOKUP($A25,parlvotes_lh!$A$11:$ZZ$200,226,FALSE))=TRUE,"",IF(VLOOKUP($A25,parlvotes_lh!$A$11:$ZZ$200,226,FALSE)=0,"",VLOOKUP($A25,parlvotes_lh!$A$11:$ZZ$200,226,FALSE)))</f>
        <v/>
      </c>
      <c r="V25" s="195" t="str">
        <f>IF(ISERROR(VLOOKUP($A25,parlvotes_lh!$A$11:$ZZ$200,246,FALSE))=TRUE,"",IF(VLOOKUP($A25,parlvotes_lh!$A$11:$ZZ$200,246,FALSE)=0,"",VLOOKUP($A25,parlvotes_lh!$A$11:$ZZ$200,246,FALSE)))</f>
        <v/>
      </c>
      <c r="W25" s="195" t="str">
        <f>IF(ISERROR(VLOOKUP($A25,parlvotes_lh!$A$11:$ZZ$200,266,FALSE))=TRUE,"",IF(VLOOKUP($A25,parlvotes_lh!$A$11:$ZZ$200,266,FALSE)=0,"",VLOOKUP($A25,parlvotes_lh!$A$11:$ZZ$200,266,FALSE)))</f>
        <v/>
      </c>
      <c r="X25" s="195" t="str">
        <f>IF(ISERROR(VLOOKUP($A25,parlvotes_lh!$A$11:$ZZ$200,286,FALSE))=TRUE,"",IF(VLOOKUP($A25,parlvotes_lh!$A$11:$ZZ$200,286,FALSE)=0,"",VLOOKUP($A25,parlvotes_lh!$A$11:$ZZ$200,286,FALSE)))</f>
        <v/>
      </c>
      <c r="Y25" s="195" t="str">
        <f>IF(ISERROR(VLOOKUP($A25,parlvotes_lh!$A$11:$ZZ$200,306,FALSE))=TRUE,"",IF(VLOOKUP($A25,parlvotes_lh!$A$11:$ZZ$200,306,FALSE)=0,"",VLOOKUP($A25,parlvotes_lh!$A$11:$ZZ$200,306,FALSE)))</f>
        <v/>
      </c>
      <c r="Z25" s="195" t="str">
        <f>IF(ISERROR(VLOOKUP($A25,parlvotes_lh!$A$11:$ZZ$200,326,FALSE))=TRUE,"",IF(VLOOKUP($A25,parlvotes_lh!$A$11:$ZZ$200,326,FALSE)=0,"",VLOOKUP($A25,parlvotes_lh!$A$11:$ZZ$200,326,FALSE)))</f>
        <v/>
      </c>
      <c r="AA25" s="195" t="str">
        <f>IF(ISERROR(VLOOKUP($A25,parlvotes_lh!$A$11:$ZZ$200,346,FALSE))=TRUE,"",IF(VLOOKUP($A25,parlvotes_lh!$A$11:$ZZ$200,346,FALSE)=0,"",VLOOKUP($A25,parlvotes_lh!$A$11:$ZZ$200,346,FALSE)))</f>
        <v/>
      </c>
      <c r="AB25" s="195" t="str">
        <f>IF(ISERROR(VLOOKUP($A25,parlvotes_lh!$A$11:$ZZ$200,366,FALSE))=TRUE,"",IF(VLOOKUP($A25,parlvotes_lh!$A$11:$ZZ$200,366,FALSE)=0,"",VLOOKUP($A25,parlvotes_lh!$A$11:$ZZ$200,366,FALSE)))</f>
        <v/>
      </c>
      <c r="AC25" s="195" t="str">
        <f>IF(ISERROR(VLOOKUP($A25,parlvotes_lh!$A$11:$ZZ$200,386,FALSE))=TRUE,"",IF(VLOOKUP($A25,parlvotes_lh!$A$11:$ZZ$200,386,FALSE)=0,"",VLOOKUP($A25,parlvotes_lh!$A$11:$ZZ$200,386,FALSE)))</f>
        <v/>
      </c>
    </row>
    <row r="26" spans="1:38" ht="13.5" customHeight="1">
      <c r="A26" s="189" t="str">
        <f>IF(info_parties!A26="","",info_parties!A26)</f>
        <v>nl_sgp-gpf-rpf01</v>
      </c>
      <c r="B26" s="101" t="str">
        <f>IF(A26="","",MID(info_weblinks!$C$3,32,3))</f>
        <v>nld</v>
      </c>
      <c r="C26" s="101" t="str">
        <f>IF(info_parties!G26="","",info_parties!G26)</f>
        <v>Political Reformed Party-Reformed Political Union-Reformed Political Federation</v>
      </c>
      <c r="D26" s="101" t="str">
        <f>IF(info_parties!K26="","",info_parties!K26)</f>
        <v>/Staatkundig Gereformeerde Partij- Gereformeerd Politiek Verbond-Gereformeerde Politieke Federatie</v>
      </c>
      <c r="E26" s="101" t="str">
        <f>IF(info_parties!H26="","",info_parties!H26)</f>
        <v xml:space="preserve"> SGP-GPV-RPF</v>
      </c>
      <c r="F26" s="190" t="str">
        <f t="shared" si="0"/>
        <v/>
      </c>
      <c r="G26" s="191" t="str">
        <f t="shared" si="1"/>
        <v/>
      </c>
      <c r="H26" s="192" t="str">
        <f t="shared" si="2"/>
        <v/>
      </c>
      <c r="I26" s="193" t="str">
        <f t="shared" si="3"/>
        <v/>
      </c>
      <c r="J26" s="194" t="str">
        <f>IF(ISERROR(VLOOKUP($A26,parlvotes_lh!$A$11:$ZZ$200,6,FALSE))=TRUE,"",IF(VLOOKUP($A26,parlvotes_lh!$A$11:$ZZ$200,6,FALSE)=0,"",VLOOKUP($A26,parlvotes_lh!$A$11:$ZZ$200,6,FALSE)))</f>
        <v/>
      </c>
      <c r="K26" s="194" t="str">
        <f>IF(ISERROR(VLOOKUP($A26,parlvotes_lh!$A$11:$ZZ$200,26,FALSE))=TRUE,"",IF(VLOOKUP($A26,parlvotes_lh!$A$11:$ZZ$200,26,FALSE)=0,"",VLOOKUP($A26,parlvotes_lh!$A$11:$ZZ$200,26,FALSE)))</f>
        <v/>
      </c>
      <c r="L26" s="194" t="str">
        <f>IF(ISERROR(VLOOKUP($A26,parlvotes_lh!$A$11:$ZZ$200,46,FALSE))=TRUE,"",IF(VLOOKUP($A26,parlvotes_lh!$A$11:$ZZ$200,46,FALSE)=0,"",VLOOKUP($A26,parlvotes_lh!$A$11:$ZZ$200,46,FALSE)))</f>
        <v/>
      </c>
      <c r="M26" s="194" t="str">
        <f>IF(ISERROR(VLOOKUP($A26,parlvotes_lh!$A$11:$ZZ$200,66,FALSE))=TRUE,"",IF(VLOOKUP($A26,parlvotes_lh!$A$11:$ZZ$200,66,FALSE)=0,"",VLOOKUP($A26,parlvotes_lh!$A$11:$ZZ$200,66,FALSE)))</f>
        <v/>
      </c>
      <c r="N26" s="194" t="str">
        <f>IF(ISERROR(VLOOKUP($A26,parlvotes_lh!$A$11:$ZZ$200,86,FALSE))=TRUE,"",IF(VLOOKUP($A26,parlvotes_lh!$A$11:$ZZ$200,86,FALSE)=0,"",VLOOKUP($A26,parlvotes_lh!$A$11:$ZZ$200,86,FALSE)))</f>
        <v/>
      </c>
      <c r="O26" s="194" t="str">
        <f>IF(ISERROR(VLOOKUP($A26,parlvotes_lh!$A$11:$ZZ$200,106,FALSE))=TRUE,"",IF(VLOOKUP($A26,parlvotes_lh!$A$11:$ZZ$200,106,FALSE)=0,"",VLOOKUP($A26,parlvotes_lh!$A$11:$ZZ$200,106,FALSE)))</f>
        <v/>
      </c>
      <c r="P26" s="194" t="str">
        <f>IF(ISERROR(VLOOKUP($A26,parlvotes_lh!$A$11:$ZZ$200,126,FALSE))=TRUE,"",IF(VLOOKUP($A26,parlvotes_lh!$A$11:$ZZ$200,126,FALSE)=0,"",VLOOKUP($A26,parlvotes_lh!$A$11:$ZZ$200,126,FALSE)))</f>
        <v/>
      </c>
      <c r="Q26" s="195" t="str">
        <f>IF(ISERROR(VLOOKUP($A26,parlvotes_lh!$A$11:$ZZ$200,146,FALSE))=TRUE,"",IF(VLOOKUP($A26,parlvotes_lh!$A$11:$ZZ$200,146,FALSE)=0,"",VLOOKUP($A26,parlvotes_lh!$A$11:$ZZ$200,146,FALSE)))</f>
        <v/>
      </c>
      <c r="R26" s="195" t="str">
        <f>IF(ISERROR(VLOOKUP($A26,parlvotes_lh!$A$11:$ZZ$200,166,FALSE))=TRUE,"",IF(VLOOKUP($A26,parlvotes_lh!$A$11:$ZZ$200,166,FALSE)=0,"",VLOOKUP($A26,parlvotes_lh!$A$11:$ZZ$200,166,FALSE)))</f>
        <v/>
      </c>
      <c r="S26" s="195" t="str">
        <f>IF(ISERROR(VLOOKUP($A26,parlvotes_lh!$A$11:$ZZ$200,186,FALSE))=TRUE,"",IF(VLOOKUP($A26,parlvotes_lh!$A$11:$ZZ$200,186,FALSE)=0,"",VLOOKUP($A26,parlvotes_lh!$A$11:$ZZ$200,186,FALSE)))</f>
        <v/>
      </c>
      <c r="T26" s="195" t="str">
        <f>IF(ISERROR(VLOOKUP($A26,parlvotes_lh!$A$11:$ZZ$200,206,FALSE))=TRUE,"",IF(VLOOKUP($A26,parlvotes_lh!$A$11:$ZZ$200,206,FALSE)=0,"",VLOOKUP($A26,parlvotes_lh!$A$11:$ZZ$200,206,FALSE)))</f>
        <v/>
      </c>
      <c r="U26" s="195" t="str">
        <f>IF(ISERROR(VLOOKUP($A26,parlvotes_lh!$A$11:$ZZ$200,226,FALSE))=TRUE,"",IF(VLOOKUP($A26,parlvotes_lh!$A$11:$ZZ$200,226,FALSE)=0,"",VLOOKUP($A26,parlvotes_lh!$A$11:$ZZ$200,226,FALSE)))</f>
        <v/>
      </c>
      <c r="V26" s="195" t="str">
        <f>IF(ISERROR(VLOOKUP($A26,parlvotes_lh!$A$11:$ZZ$200,246,FALSE))=TRUE,"",IF(VLOOKUP($A26,parlvotes_lh!$A$11:$ZZ$200,246,FALSE)=0,"",VLOOKUP($A26,parlvotes_lh!$A$11:$ZZ$200,246,FALSE)))</f>
        <v/>
      </c>
      <c r="W26" s="195" t="str">
        <f>IF(ISERROR(VLOOKUP($A26,parlvotes_lh!$A$11:$ZZ$200,266,FALSE))=TRUE,"",IF(VLOOKUP($A26,parlvotes_lh!$A$11:$ZZ$200,266,FALSE)=0,"",VLOOKUP($A26,parlvotes_lh!$A$11:$ZZ$200,266,FALSE)))</f>
        <v/>
      </c>
      <c r="X26" s="195" t="str">
        <f>IF(ISERROR(VLOOKUP($A26,parlvotes_lh!$A$11:$ZZ$200,286,FALSE))=TRUE,"",IF(VLOOKUP($A26,parlvotes_lh!$A$11:$ZZ$200,286,FALSE)=0,"",VLOOKUP($A26,parlvotes_lh!$A$11:$ZZ$200,286,FALSE)))</f>
        <v/>
      </c>
      <c r="Y26" s="195" t="str">
        <f>IF(ISERROR(VLOOKUP($A26,parlvotes_lh!$A$11:$ZZ$200,306,FALSE))=TRUE,"",IF(VLOOKUP($A26,parlvotes_lh!$A$11:$ZZ$200,306,FALSE)=0,"",VLOOKUP($A26,parlvotes_lh!$A$11:$ZZ$200,306,FALSE)))</f>
        <v/>
      </c>
      <c r="Z26" s="195" t="str">
        <f>IF(ISERROR(VLOOKUP($A26,parlvotes_lh!$A$11:$ZZ$200,326,FALSE))=TRUE,"",IF(VLOOKUP($A26,parlvotes_lh!$A$11:$ZZ$200,326,FALSE)=0,"",VLOOKUP($A26,parlvotes_lh!$A$11:$ZZ$200,326,FALSE)))</f>
        <v/>
      </c>
      <c r="AA26" s="195" t="str">
        <f>IF(ISERROR(VLOOKUP($A26,parlvotes_lh!$A$11:$ZZ$200,346,FALSE))=TRUE,"",IF(VLOOKUP($A26,parlvotes_lh!$A$11:$ZZ$200,346,FALSE)=0,"",VLOOKUP($A26,parlvotes_lh!$A$11:$ZZ$200,346,FALSE)))</f>
        <v/>
      </c>
      <c r="AB26" s="195" t="str">
        <f>IF(ISERROR(VLOOKUP($A26,parlvotes_lh!$A$11:$ZZ$200,366,FALSE))=TRUE,"",IF(VLOOKUP($A26,parlvotes_lh!$A$11:$ZZ$200,366,FALSE)=0,"",VLOOKUP($A26,parlvotes_lh!$A$11:$ZZ$200,366,FALSE)))</f>
        <v/>
      </c>
      <c r="AC26" s="195" t="str">
        <f>IF(ISERROR(VLOOKUP($A26,parlvotes_lh!$A$11:$ZZ$200,386,FALSE))=TRUE,"",IF(VLOOKUP($A26,parlvotes_lh!$A$11:$ZZ$200,386,FALSE)=0,"",VLOOKUP($A26,parlvotes_lh!$A$11:$ZZ$200,386,FALSE)))</f>
        <v/>
      </c>
    </row>
    <row r="27" spans="1:38" ht="13.5" customHeight="1">
      <c r="A27" s="189" t="str">
        <f>IF(info_parties!A27="","",info_parties!A27)</f>
        <v>nl_ebt01</v>
      </c>
      <c r="B27" s="101" t="str">
        <f>IF(A27="","",MID(info_weblinks!$C$3,32,3))</f>
        <v>nld</v>
      </c>
      <c r="C27" s="101" t="str">
        <f>IF(info_parties!G27="","",info_parties!G27)</f>
        <v>A better future</v>
      </c>
      <c r="D27" s="101" t="str">
        <f>IF(info_parties!K27="","",info_parties!K27)</f>
        <v>Een betere toekomst</v>
      </c>
      <c r="E27" s="101" t="str">
        <f>IF(info_parties!H27="","",info_parties!H27)</f>
        <v>EBT</v>
      </c>
      <c r="F27" s="190" t="str">
        <f t="shared" si="0"/>
        <v/>
      </c>
      <c r="G27" s="191" t="str">
        <f t="shared" si="1"/>
        <v/>
      </c>
      <c r="H27" s="192" t="str">
        <f t="shared" si="2"/>
        <v/>
      </c>
      <c r="I27" s="193" t="str">
        <f t="shared" si="3"/>
        <v/>
      </c>
      <c r="J27" s="194" t="str">
        <f>IF(ISERROR(VLOOKUP($A27,parlvotes_lh!$A$11:$ZZ$200,6,FALSE))=TRUE,"",IF(VLOOKUP($A27,parlvotes_lh!$A$11:$ZZ$200,6,FALSE)=0,"",VLOOKUP($A27,parlvotes_lh!$A$11:$ZZ$200,6,FALSE)))</f>
        <v/>
      </c>
      <c r="K27" s="194" t="str">
        <f>IF(ISERROR(VLOOKUP($A27,parlvotes_lh!$A$11:$ZZ$200,26,FALSE))=TRUE,"",IF(VLOOKUP($A27,parlvotes_lh!$A$11:$ZZ$200,26,FALSE)=0,"",VLOOKUP($A27,parlvotes_lh!$A$11:$ZZ$200,26,FALSE)))</f>
        <v/>
      </c>
      <c r="L27" s="194" t="str">
        <f>IF(ISERROR(VLOOKUP($A27,parlvotes_lh!$A$11:$ZZ$200,46,FALSE))=TRUE,"",IF(VLOOKUP($A27,parlvotes_lh!$A$11:$ZZ$200,46,FALSE)=0,"",VLOOKUP($A27,parlvotes_lh!$A$11:$ZZ$200,46,FALSE)))</f>
        <v/>
      </c>
      <c r="M27" s="194" t="str">
        <f>IF(ISERROR(VLOOKUP($A27,parlvotes_lh!$A$11:$ZZ$200,66,FALSE))=TRUE,"",IF(VLOOKUP($A27,parlvotes_lh!$A$11:$ZZ$200,66,FALSE)=0,"",VLOOKUP($A27,parlvotes_lh!$A$11:$ZZ$200,66,FALSE)))</f>
        <v/>
      </c>
      <c r="N27" s="194" t="str">
        <f>IF(ISERROR(VLOOKUP($A27,parlvotes_lh!$A$11:$ZZ$200,86,FALSE))=TRUE,"",IF(VLOOKUP($A27,parlvotes_lh!$A$11:$ZZ$200,86,FALSE)=0,"",VLOOKUP($A27,parlvotes_lh!$A$11:$ZZ$200,86,FALSE)))</f>
        <v/>
      </c>
      <c r="O27" s="194" t="str">
        <f>IF(ISERROR(VLOOKUP($A27,parlvotes_lh!$A$11:$ZZ$200,106,FALSE))=TRUE,"",IF(VLOOKUP($A27,parlvotes_lh!$A$11:$ZZ$200,106,FALSE)=0,"",VLOOKUP($A27,parlvotes_lh!$A$11:$ZZ$200,106,FALSE)))</f>
        <v/>
      </c>
      <c r="P27" s="194" t="str">
        <f>IF(ISERROR(VLOOKUP($A27,parlvotes_lh!$A$11:$ZZ$200,126,FALSE))=TRUE,"",IF(VLOOKUP($A27,parlvotes_lh!$A$11:$ZZ$200,126,FALSE)=0,"",VLOOKUP($A27,parlvotes_lh!$A$11:$ZZ$200,126,FALSE)))</f>
        <v/>
      </c>
      <c r="Q27" s="195" t="str">
        <f>IF(ISERROR(VLOOKUP($A27,parlvotes_lh!$A$11:$ZZ$200,146,FALSE))=TRUE,"",IF(VLOOKUP($A27,parlvotes_lh!$A$11:$ZZ$200,146,FALSE)=0,"",VLOOKUP($A27,parlvotes_lh!$A$11:$ZZ$200,146,FALSE)))</f>
        <v/>
      </c>
      <c r="R27" s="195" t="str">
        <f>IF(ISERROR(VLOOKUP($A27,parlvotes_lh!$A$11:$ZZ$200,166,FALSE))=TRUE,"",IF(VLOOKUP($A27,parlvotes_lh!$A$11:$ZZ$200,166,FALSE)=0,"",VLOOKUP($A27,parlvotes_lh!$A$11:$ZZ$200,166,FALSE)))</f>
        <v/>
      </c>
      <c r="S27" s="195" t="str">
        <f>IF(ISERROR(VLOOKUP($A27,parlvotes_lh!$A$11:$ZZ$200,186,FALSE))=TRUE,"",IF(VLOOKUP($A27,parlvotes_lh!$A$11:$ZZ$200,186,FALSE)=0,"",VLOOKUP($A27,parlvotes_lh!$A$11:$ZZ$200,186,FALSE)))</f>
        <v/>
      </c>
      <c r="T27" s="195" t="str">
        <f>IF(ISERROR(VLOOKUP($A27,parlvotes_lh!$A$11:$ZZ$200,206,FALSE))=TRUE,"",IF(VLOOKUP($A27,parlvotes_lh!$A$11:$ZZ$200,206,FALSE)=0,"",VLOOKUP($A27,parlvotes_lh!$A$11:$ZZ$200,206,FALSE)))</f>
        <v/>
      </c>
      <c r="U27" s="195" t="str">
        <f>IF(ISERROR(VLOOKUP($A27,parlvotes_lh!$A$11:$ZZ$200,226,FALSE))=TRUE,"",IF(VLOOKUP($A27,parlvotes_lh!$A$11:$ZZ$200,226,FALSE)=0,"",VLOOKUP($A27,parlvotes_lh!$A$11:$ZZ$200,226,FALSE)))</f>
        <v/>
      </c>
      <c r="V27" s="195" t="str">
        <f>IF(ISERROR(VLOOKUP($A27,parlvotes_lh!$A$11:$ZZ$200,246,FALSE))=TRUE,"",IF(VLOOKUP($A27,parlvotes_lh!$A$11:$ZZ$200,246,FALSE)=0,"",VLOOKUP($A27,parlvotes_lh!$A$11:$ZZ$200,246,FALSE)))</f>
        <v/>
      </c>
      <c r="W27" s="195" t="str">
        <f>IF(ISERROR(VLOOKUP($A27,parlvotes_lh!$A$11:$ZZ$200,266,FALSE))=TRUE,"",IF(VLOOKUP($A27,parlvotes_lh!$A$11:$ZZ$200,266,FALSE)=0,"",VLOOKUP($A27,parlvotes_lh!$A$11:$ZZ$200,266,FALSE)))</f>
        <v/>
      </c>
      <c r="X27" s="195" t="str">
        <f>IF(ISERROR(VLOOKUP($A27,parlvotes_lh!$A$11:$ZZ$200,286,FALSE))=TRUE,"",IF(VLOOKUP($A27,parlvotes_lh!$A$11:$ZZ$200,286,FALSE)=0,"",VLOOKUP($A27,parlvotes_lh!$A$11:$ZZ$200,286,FALSE)))</f>
        <v/>
      </c>
      <c r="Y27" s="195" t="str">
        <f>IF(ISERROR(VLOOKUP($A27,parlvotes_lh!$A$11:$ZZ$200,306,FALSE))=TRUE,"",IF(VLOOKUP($A27,parlvotes_lh!$A$11:$ZZ$200,306,FALSE)=0,"",VLOOKUP($A27,parlvotes_lh!$A$11:$ZZ$200,306,FALSE)))</f>
        <v/>
      </c>
      <c r="Z27" s="195" t="str">
        <f>IF(ISERROR(VLOOKUP($A27,parlvotes_lh!$A$11:$ZZ$200,326,FALSE))=TRUE,"",IF(VLOOKUP($A27,parlvotes_lh!$A$11:$ZZ$200,326,FALSE)=0,"",VLOOKUP($A27,parlvotes_lh!$A$11:$ZZ$200,326,FALSE)))</f>
        <v/>
      </c>
      <c r="AA27" s="195" t="str">
        <f>IF(ISERROR(VLOOKUP($A27,parlvotes_lh!$A$11:$ZZ$200,346,FALSE))=TRUE,"",IF(VLOOKUP($A27,parlvotes_lh!$A$11:$ZZ$200,346,FALSE)=0,"",VLOOKUP($A27,parlvotes_lh!$A$11:$ZZ$200,346,FALSE)))</f>
        <v/>
      </c>
      <c r="AB27" s="195" t="str">
        <f>IF(ISERROR(VLOOKUP($A27,parlvotes_lh!$A$11:$ZZ$200,366,FALSE))=TRUE,"",IF(VLOOKUP($A27,parlvotes_lh!$A$11:$ZZ$200,366,FALSE)=0,"",VLOOKUP($A27,parlvotes_lh!$A$11:$ZZ$200,366,FALSE)))</f>
        <v/>
      </c>
      <c r="AC27" s="195" t="str">
        <f>IF(ISERROR(VLOOKUP($A27,parlvotes_lh!$A$11:$ZZ$200,386,FALSE))=TRUE,"",IF(VLOOKUP($A27,parlvotes_lh!$A$11:$ZZ$200,386,FALSE)=0,"",VLOOKUP($A27,parlvotes_lh!$A$11:$ZZ$200,386,FALSE)))</f>
        <v/>
      </c>
    </row>
    <row r="28" spans="1:38" ht="13.5" customHeight="1">
      <c r="A28" s="189" t="str">
        <f>IF(info_parties!A28="","",info_parties!A28)</f>
        <v>nl_ldg01</v>
      </c>
      <c r="B28" s="101" t="str">
        <f>IF(A28="","",MID(info_weblinks!$C$3,32,3))</f>
        <v>nld</v>
      </c>
      <c r="C28" s="101" t="str">
        <f>IF(info_parties!G28="","",info_parties!G28)</f>
        <v>List of the Greens</v>
      </c>
      <c r="D28" s="101" t="str">
        <f>IF(info_parties!K28="","",info_parties!K28)</f>
        <v>Lijst de Groen</v>
      </c>
      <c r="E28" s="101" t="str">
        <f>IF(info_parties!H28="","",info_parties!H28)</f>
        <v>LdG</v>
      </c>
      <c r="F28" s="190" t="str">
        <f t="shared" si="0"/>
        <v/>
      </c>
      <c r="G28" s="191" t="str">
        <f t="shared" si="1"/>
        <v/>
      </c>
      <c r="H28" s="192" t="str">
        <f t="shared" si="2"/>
        <v/>
      </c>
      <c r="I28" s="193" t="str">
        <f t="shared" si="3"/>
        <v/>
      </c>
      <c r="J28" s="194" t="str">
        <f>IF(ISERROR(VLOOKUP($A28,parlvotes_lh!$A$11:$ZZ$200,6,FALSE))=TRUE,"",IF(VLOOKUP($A28,parlvotes_lh!$A$11:$ZZ$200,6,FALSE)=0,"",VLOOKUP($A28,parlvotes_lh!$A$11:$ZZ$200,6,FALSE)))</f>
        <v/>
      </c>
      <c r="K28" s="194" t="str">
        <f>IF(ISERROR(VLOOKUP($A28,parlvotes_lh!$A$11:$ZZ$200,26,FALSE))=TRUE,"",IF(VLOOKUP($A28,parlvotes_lh!$A$11:$ZZ$200,26,FALSE)=0,"",VLOOKUP($A28,parlvotes_lh!$A$11:$ZZ$200,26,FALSE)))</f>
        <v/>
      </c>
      <c r="L28" s="194" t="str">
        <f>IF(ISERROR(VLOOKUP($A28,parlvotes_lh!$A$11:$ZZ$200,46,FALSE))=TRUE,"",IF(VLOOKUP($A28,parlvotes_lh!$A$11:$ZZ$200,46,FALSE)=0,"",VLOOKUP($A28,parlvotes_lh!$A$11:$ZZ$200,46,FALSE)))</f>
        <v/>
      </c>
      <c r="M28" s="194" t="str">
        <f>IF(ISERROR(VLOOKUP($A28,parlvotes_lh!$A$11:$ZZ$200,66,FALSE))=TRUE,"",IF(VLOOKUP($A28,parlvotes_lh!$A$11:$ZZ$200,66,FALSE)=0,"",VLOOKUP($A28,parlvotes_lh!$A$11:$ZZ$200,66,FALSE)))</f>
        <v/>
      </c>
      <c r="N28" s="194" t="str">
        <f>IF(ISERROR(VLOOKUP($A28,parlvotes_lh!$A$11:$ZZ$200,86,FALSE))=TRUE,"",IF(VLOOKUP($A28,parlvotes_lh!$A$11:$ZZ$200,86,FALSE)=0,"",VLOOKUP($A28,parlvotes_lh!$A$11:$ZZ$200,86,FALSE)))</f>
        <v/>
      </c>
      <c r="O28" s="194" t="str">
        <f>IF(ISERROR(VLOOKUP($A28,parlvotes_lh!$A$11:$ZZ$200,106,FALSE))=TRUE,"",IF(VLOOKUP($A28,parlvotes_lh!$A$11:$ZZ$200,106,FALSE)=0,"",VLOOKUP($A28,parlvotes_lh!$A$11:$ZZ$200,106,FALSE)))</f>
        <v/>
      </c>
      <c r="P28" s="194" t="str">
        <f>IF(ISERROR(VLOOKUP($A28,parlvotes_lh!$A$11:$ZZ$200,126,FALSE))=TRUE,"",IF(VLOOKUP($A28,parlvotes_lh!$A$11:$ZZ$200,126,FALSE)=0,"",VLOOKUP($A28,parlvotes_lh!$A$11:$ZZ$200,126,FALSE)))</f>
        <v/>
      </c>
      <c r="Q28" s="195" t="str">
        <f>IF(ISERROR(VLOOKUP($A28,parlvotes_lh!$A$11:$ZZ$200,146,FALSE))=TRUE,"",IF(VLOOKUP($A28,parlvotes_lh!$A$11:$ZZ$200,146,FALSE)=0,"",VLOOKUP($A28,parlvotes_lh!$A$11:$ZZ$200,146,FALSE)))</f>
        <v/>
      </c>
      <c r="R28" s="195" t="str">
        <f>IF(ISERROR(VLOOKUP($A28,parlvotes_lh!$A$11:$ZZ$200,166,FALSE))=TRUE,"",IF(VLOOKUP($A28,parlvotes_lh!$A$11:$ZZ$200,166,FALSE)=0,"",VLOOKUP($A28,parlvotes_lh!$A$11:$ZZ$200,166,FALSE)))</f>
        <v/>
      </c>
      <c r="S28" s="195" t="str">
        <f>IF(ISERROR(VLOOKUP($A28,parlvotes_lh!$A$11:$ZZ$200,186,FALSE))=TRUE,"",IF(VLOOKUP($A28,parlvotes_lh!$A$11:$ZZ$200,186,FALSE)=0,"",VLOOKUP($A28,parlvotes_lh!$A$11:$ZZ$200,186,FALSE)))</f>
        <v/>
      </c>
      <c r="T28" s="195" t="str">
        <f>IF(ISERROR(VLOOKUP($A28,parlvotes_lh!$A$11:$ZZ$200,206,FALSE))=TRUE,"",IF(VLOOKUP($A28,parlvotes_lh!$A$11:$ZZ$200,206,FALSE)=0,"",VLOOKUP($A28,parlvotes_lh!$A$11:$ZZ$200,206,FALSE)))</f>
        <v/>
      </c>
      <c r="U28" s="195" t="str">
        <f>IF(ISERROR(VLOOKUP($A28,parlvotes_lh!$A$11:$ZZ$200,226,FALSE))=TRUE,"",IF(VLOOKUP($A28,parlvotes_lh!$A$11:$ZZ$200,226,FALSE)=0,"",VLOOKUP($A28,parlvotes_lh!$A$11:$ZZ$200,226,FALSE)))</f>
        <v/>
      </c>
      <c r="V28" s="195" t="str">
        <f>IF(ISERROR(VLOOKUP($A28,parlvotes_lh!$A$11:$ZZ$200,246,FALSE))=TRUE,"",IF(VLOOKUP($A28,parlvotes_lh!$A$11:$ZZ$200,246,FALSE)=0,"",VLOOKUP($A28,parlvotes_lh!$A$11:$ZZ$200,246,FALSE)))</f>
        <v/>
      </c>
      <c r="W28" s="195" t="str">
        <f>IF(ISERROR(VLOOKUP($A28,parlvotes_lh!$A$11:$ZZ$200,266,FALSE))=TRUE,"",IF(VLOOKUP($A28,parlvotes_lh!$A$11:$ZZ$200,266,FALSE)=0,"",VLOOKUP($A28,parlvotes_lh!$A$11:$ZZ$200,266,FALSE)))</f>
        <v/>
      </c>
      <c r="X28" s="195" t="str">
        <f>IF(ISERROR(VLOOKUP($A28,parlvotes_lh!$A$11:$ZZ$200,286,FALSE))=TRUE,"",IF(VLOOKUP($A28,parlvotes_lh!$A$11:$ZZ$200,286,FALSE)=0,"",VLOOKUP($A28,parlvotes_lh!$A$11:$ZZ$200,286,FALSE)))</f>
        <v/>
      </c>
      <c r="Y28" s="195" t="str">
        <f>IF(ISERROR(VLOOKUP($A28,parlvotes_lh!$A$11:$ZZ$200,306,FALSE))=TRUE,"",IF(VLOOKUP($A28,parlvotes_lh!$A$11:$ZZ$200,306,FALSE)=0,"",VLOOKUP($A28,parlvotes_lh!$A$11:$ZZ$200,306,FALSE)))</f>
        <v/>
      </c>
      <c r="Z28" s="195" t="str">
        <f>IF(ISERROR(VLOOKUP($A28,parlvotes_lh!$A$11:$ZZ$200,326,FALSE))=TRUE,"",IF(VLOOKUP($A28,parlvotes_lh!$A$11:$ZZ$200,326,FALSE)=0,"",VLOOKUP($A28,parlvotes_lh!$A$11:$ZZ$200,326,FALSE)))</f>
        <v/>
      </c>
      <c r="AA28" s="195" t="str">
        <f>IF(ISERROR(VLOOKUP($A28,parlvotes_lh!$A$11:$ZZ$200,346,FALSE))=TRUE,"",IF(VLOOKUP($A28,parlvotes_lh!$A$11:$ZZ$200,346,FALSE)=0,"",VLOOKUP($A28,parlvotes_lh!$A$11:$ZZ$200,346,FALSE)))</f>
        <v/>
      </c>
      <c r="AB28" s="195" t="str">
        <f>IF(ISERROR(VLOOKUP($A28,parlvotes_lh!$A$11:$ZZ$200,366,FALSE))=TRUE,"",IF(VLOOKUP($A28,parlvotes_lh!$A$11:$ZZ$200,366,FALSE)=0,"",VLOOKUP($A28,parlvotes_lh!$A$11:$ZZ$200,366,FALSE)))</f>
        <v/>
      </c>
      <c r="AC28" s="195" t="str">
        <f>IF(ISERROR(VLOOKUP($A28,parlvotes_lh!$A$11:$ZZ$200,386,FALSE))=TRUE,"",IF(VLOOKUP($A28,parlvotes_lh!$A$11:$ZZ$200,386,FALSE)=0,"",VLOOKUP($A28,parlvotes_lh!$A$11:$ZZ$200,386,FALSE)))</f>
        <v/>
      </c>
    </row>
    <row r="29" spans="1:38" ht="13.5" customHeight="1">
      <c r="A29" s="189" t="str">
        <f>IF(info_parties!A29="","",info_parties!A29)</f>
        <v>nl_dep01</v>
      </c>
      <c r="B29" s="101" t="str">
        <f>IF(A29="","",MID(info_weblinks!$C$3,32,3))</f>
        <v>nld</v>
      </c>
      <c r="C29" s="101" t="str">
        <f>IF(info_parties!G29="","",info_parties!G29)</f>
        <v>The European Party</v>
      </c>
      <c r="D29" s="101" t="str">
        <f>IF(info_parties!K29="","",info_parties!K29)</f>
        <v>De Europese Partij</v>
      </c>
      <c r="E29" s="101" t="str">
        <f>IF(info_parties!H29="","",info_parties!H29)</f>
        <v>DEP</v>
      </c>
      <c r="F29" s="190" t="str">
        <f t="shared" si="0"/>
        <v/>
      </c>
      <c r="G29" s="191" t="str">
        <f t="shared" si="1"/>
        <v/>
      </c>
      <c r="H29" s="192" t="str">
        <f t="shared" si="2"/>
        <v/>
      </c>
      <c r="I29" s="193" t="str">
        <f t="shared" si="3"/>
        <v/>
      </c>
      <c r="J29" s="194" t="str">
        <f>IF(ISERROR(VLOOKUP($A29,parlvotes_lh!$A$11:$ZZ$200,6,FALSE))=TRUE,"",IF(VLOOKUP($A29,parlvotes_lh!$A$11:$ZZ$200,6,FALSE)=0,"",VLOOKUP($A29,parlvotes_lh!$A$11:$ZZ$200,6,FALSE)))</f>
        <v/>
      </c>
      <c r="K29" s="194" t="str">
        <f>IF(ISERROR(VLOOKUP($A29,parlvotes_lh!$A$11:$ZZ$200,26,FALSE))=TRUE,"",IF(VLOOKUP($A29,parlvotes_lh!$A$11:$ZZ$200,26,FALSE)=0,"",VLOOKUP($A29,parlvotes_lh!$A$11:$ZZ$200,26,FALSE)))</f>
        <v/>
      </c>
      <c r="L29" s="194" t="str">
        <f>IF(ISERROR(VLOOKUP($A29,parlvotes_lh!$A$11:$ZZ$200,46,FALSE))=TRUE,"",IF(VLOOKUP($A29,parlvotes_lh!$A$11:$ZZ$200,46,FALSE)=0,"",VLOOKUP($A29,parlvotes_lh!$A$11:$ZZ$200,46,FALSE)))</f>
        <v/>
      </c>
      <c r="M29" s="194" t="str">
        <f>IF(ISERROR(VLOOKUP($A29,parlvotes_lh!$A$11:$ZZ$200,66,FALSE))=TRUE,"",IF(VLOOKUP($A29,parlvotes_lh!$A$11:$ZZ$200,66,FALSE)=0,"",VLOOKUP($A29,parlvotes_lh!$A$11:$ZZ$200,66,FALSE)))</f>
        <v/>
      </c>
      <c r="N29" s="194" t="str">
        <f>IF(ISERROR(VLOOKUP($A29,parlvotes_lh!$A$11:$ZZ$200,86,FALSE))=TRUE,"",IF(VLOOKUP($A29,parlvotes_lh!$A$11:$ZZ$200,86,FALSE)=0,"",VLOOKUP($A29,parlvotes_lh!$A$11:$ZZ$200,86,FALSE)))</f>
        <v/>
      </c>
      <c r="O29" s="194" t="str">
        <f>IF(ISERROR(VLOOKUP($A29,parlvotes_lh!$A$11:$ZZ$200,106,FALSE))=TRUE,"",IF(VLOOKUP($A29,parlvotes_lh!$A$11:$ZZ$200,106,FALSE)=0,"",VLOOKUP($A29,parlvotes_lh!$A$11:$ZZ$200,106,FALSE)))</f>
        <v/>
      </c>
      <c r="P29" s="194" t="str">
        <f>IF(ISERROR(VLOOKUP($A29,parlvotes_lh!$A$11:$ZZ$200,126,FALSE))=TRUE,"",IF(VLOOKUP($A29,parlvotes_lh!$A$11:$ZZ$200,126,FALSE)=0,"",VLOOKUP($A29,parlvotes_lh!$A$11:$ZZ$200,126,FALSE)))</f>
        <v/>
      </c>
      <c r="Q29" s="195" t="str">
        <f>IF(ISERROR(VLOOKUP($A29,parlvotes_lh!$A$11:$ZZ$200,146,FALSE))=TRUE,"",IF(VLOOKUP($A29,parlvotes_lh!$A$11:$ZZ$200,146,FALSE)=0,"",VLOOKUP($A29,parlvotes_lh!$A$11:$ZZ$200,146,FALSE)))</f>
        <v/>
      </c>
      <c r="R29" s="195" t="str">
        <f>IF(ISERROR(VLOOKUP($A29,parlvotes_lh!$A$11:$ZZ$200,166,FALSE))=TRUE,"",IF(VLOOKUP($A29,parlvotes_lh!$A$11:$ZZ$200,166,FALSE)=0,"",VLOOKUP($A29,parlvotes_lh!$A$11:$ZZ$200,166,FALSE)))</f>
        <v/>
      </c>
      <c r="S29" s="195" t="str">
        <f>IF(ISERROR(VLOOKUP($A29,parlvotes_lh!$A$11:$ZZ$200,186,FALSE))=TRUE,"",IF(VLOOKUP($A29,parlvotes_lh!$A$11:$ZZ$200,186,FALSE)=0,"",VLOOKUP($A29,parlvotes_lh!$A$11:$ZZ$200,186,FALSE)))</f>
        <v/>
      </c>
      <c r="T29" s="195" t="str">
        <f>IF(ISERROR(VLOOKUP($A29,parlvotes_lh!$A$11:$ZZ$200,206,FALSE))=TRUE,"",IF(VLOOKUP($A29,parlvotes_lh!$A$11:$ZZ$200,206,FALSE)=0,"",VLOOKUP($A29,parlvotes_lh!$A$11:$ZZ$200,206,FALSE)))</f>
        <v/>
      </c>
      <c r="U29" s="195" t="str">
        <f>IF(ISERROR(VLOOKUP($A29,parlvotes_lh!$A$11:$ZZ$200,226,FALSE))=TRUE,"",IF(VLOOKUP($A29,parlvotes_lh!$A$11:$ZZ$200,226,FALSE)=0,"",VLOOKUP($A29,parlvotes_lh!$A$11:$ZZ$200,226,FALSE)))</f>
        <v/>
      </c>
      <c r="V29" s="195" t="str">
        <f>IF(ISERROR(VLOOKUP($A29,parlvotes_lh!$A$11:$ZZ$200,246,FALSE))=TRUE,"",IF(VLOOKUP($A29,parlvotes_lh!$A$11:$ZZ$200,246,FALSE)=0,"",VLOOKUP($A29,parlvotes_lh!$A$11:$ZZ$200,246,FALSE)))</f>
        <v/>
      </c>
      <c r="W29" s="195" t="str">
        <f>IF(ISERROR(VLOOKUP($A29,parlvotes_lh!$A$11:$ZZ$200,266,FALSE))=TRUE,"",IF(VLOOKUP($A29,parlvotes_lh!$A$11:$ZZ$200,266,FALSE)=0,"",VLOOKUP($A29,parlvotes_lh!$A$11:$ZZ$200,266,FALSE)))</f>
        <v/>
      </c>
      <c r="X29" s="195" t="str">
        <f>IF(ISERROR(VLOOKUP($A29,parlvotes_lh!$A$11:$ZZ$200,286,FALSE))=TRUE,"",IF(VLOOKUP($A29,parlvotes_lh!$A$11:$ZZ$200,286,FALSE)=0,"",VLOOKUP($A29,parlvotes_lh!$A$11:$ZZ$200,286,FALSE)))</f>
        <v/>
      </c>
      <c r="Y29" s="195" t="str">
        <f>IF(ISERROR(VLOOKUP($A29,parlvotes_lh!$A$11:$ZZ$200,306,FALSE))=TRUE,"",IF(VLOOKUP($A29,parlvotes_lh!$A$11:$ZZ$200,306,FALSE)=0,"",VLOOKUP($A29,parlvotes_lh!$A$11:$ZZ$200,306,FALSE)))</f>
        <v/>
      </c>
      <c r="Z29" s="195" t="str">
        <f>IF(ISERROR(VLOOKUP($A29,parlvotes_lh!$A$11:$ZZ$200,326,FALSE))=TRUE,"",IF(VLOOKUP($A29,parlvotes_lh!$A$11:$ZZ$200,326,FALSE)=0,"",VLOOKUP($A29,parlvotes_lh!$A$11:$ZZ$200,326,FALSE)))</f>
        <v/>
      </c>
      <c r="AA29" s="195" t="str">
        <f>IF(ISERROR(VLOOKUP($A29,parlvotes_lh!$A$11:$ZZ$200,346,FALSE))=TRUE,"",IF(VLOOKUP($A29,parlvotes_lh!$A$11:$ZZ$200,346,FALSE)=0,"",VLOOKUP($A29,parlvotes_lh!$A$11:$ZZ$200,346,FALSE)))</f>
        <v/>
      </c>
      <c r="AB29" s="195" t="str">
        <f>IF(ISERROR(VLOOKUP($A29,parlvotes_lh!$A$11:$ZZ$200,366,FALSE))=TRUE,"",IF(VLOOKUP($A29,parlvotes_lh!$A$11:$ZZ$200,366,FALSE)=0,"",VLOOKUP($A29,parlvotes_lh!$A$11:$ZZ$200,366,FALSE)))</f>
        <v/>
      </c>
      <c r="AC29" s="195" t="str">
        <f>IF(ISERROR(VLOOKUP($A29,parlvotes_lh!$A$11:$ZZ$200,386,FALSE))=TRUE,"",IF(VLOOKUP($A29,parlvotes_lh!$A$11:$ZZ$200,386,FALSE)=0,"",VLOOKUP($A29,parlvotes_lh!$A$11:$ZZ$200,386,FALSE)))</f>
        <v/>
      </c>
    </row>
    <row r="30" spans="1:38" ht="13.5" customHeight="1">
      <c r="A30" s="189" t="str">
        <f>IF(info_parties!A30="","",info_parties!A30)</f>
        <v>nl_evpn01</v>
      </c>
      <c r="B30" s="101" t="str">
        <f>IF(A30="","",MID(info_weblinks!$C$3,32,3))</f>
        <v>nld</v>
      </c>
      <c r="C30" s="101" t="str">
        <f>IF(info_parties!G30="","",info_parties!G30)</f>
        <v>European Voters Platform of the Netherlands</v>
      </c>
      <c r="D30" s="101" t="str">
        <f>IF(info_parties!K30="","",info_parties!K30)</f>
        <v xml:space="preserve">Europees Verkiezers Platform Nederland </v>
      </c>
      <c r="E30" s="101" t="str">
        <f>IF(info_parties!H30="","",info_parties!H30)</f>
        <v>EVPN</v>
      </c>
      <c r="F30" s="190" t="str">
        <f t="shared" si="0"/>
        <v/>
      </c>
      <c r="G30" s="191" t="str">
        <f t="shared" si="1"/>
        <v/>
      </c>
      <c r="H30" s="192" t="str">
        <f t="shared" si="2"/>
        <v/>
      </c>
      <c r="I30" s="193" t="str">
        <f t="shared" si="3"/>
        <v/>
      </c>
      <c r="J30" s="194" t="str">
        <f>IF(ISERROR(VLOOKUP($A30,parlvotes_lh!$A$11:$ZZ$200,6,FALSE))=TRUE,"",IF(VLOOKUP($A30,parlvotes_lh!$A$11:$ZZ$200,6,FALSE)=0,"",VLOOKUP($A30,parlvotes_lh!$A$11:$ZZ$200,6,FALSE)))</f>
        <v/>
      </c>
      <c r="K30" s="194" t="str">
        <f>IF(ISERROR(VLOOKUP($A30,parlvotes_lh!$A$11:$ZZ$200,26,FALSE))=TRUE,"",IF(VLOOKUP($A30,parlvotes_lh!$A$11:$ZZ$200,26,FALSE)=0,"",VLOOKUP($A30,parlvotes_lh!$A$11:$ZZ$200,26,FALSE)))</f>
        <v/>
      </c>
      <c r="L30" s="194" t="str">
        <f>IF(ISERROR(VLOOKUP($A30,parlvotes_lh!$A$11:$ZZ$200,46,FALSE))=TRUE,"",IF(VLOOKUP($A30,parlvotes_lh!$A$11:$ZZ$200,46,FALSE)=0,"",VLOOKUP($A30,parlvotes_lh!$A$11:$ZZ$200,46,FALSE)))</f>
        <v/>
      </c>
      <c r="M30" s="194" t="str">
        <f>IF(ISERROR(VLOOKUP($A30,parlvotes_lh!$A$11:$ZZ$200,66,FALSE))=TRUE,"",IF(VLOOKUP($A30,parlvotes_lh!$A$11:$ZZ$200,66,FALSE)=0,"",VLOOKUP($A30,parlvotes_lh!$A$11:$ZZ$200,66,FALSE)))</f>
        <v/>
      </c>
      <c r="N30" s="194" t="str">
        <f>IF(ISERROR(VLOOKUP($A30,parlvotes_lh!$A$11:$ZZ$200,86,FALSE))=TRUE,"",IF(VLOOKUP($A30,parlvotes_lh!$A$11:$ZZ$200,86,FALSE)=0,"",VLOOKUP($A30,parlvotes_lh!$A$11:$ZZ$200,86,FALSE)))</f>
        <v/>
      </c>
      <c r="O30" s="194" t="str">
        <f>IF(ISERROR(VLOOKUP($A30,parlvotes_lh!$A$11:$ZZ$200,106,FALSE))=TRUE,"",IF(VLOOKUP($A30,parlvotes_lh!$A$11:$ZZ$200,106,FALSE)=0,"",VLOOKUP($A30,parlvotes_lh!$A$11:$ZZ$200,106,FALSE)))</f>
        <v/>
      </c>
      <c r="P30" s="194" t="str">
        <f>IF(ISERROR(VLOOKUP($A30,parlvotes_lh!$A$11:$ZZ$200,126,FALSE))=TRUE,"",IF(VLOOKUP($A30,parlvotes_lh!$A$11:$ZZ$200,126,FALSE)=0,"",VLOOKUP($A30,parlvotes_lh!$A$11:$ZZ$200,126,FALSE)))</f>
        <v/>
      </c>
      <c r="Q30" s="195" t="str">
        <f>IF(ISERROR(VLOOKUP($A30,parlvotes_lh!$A$11:$ZZ$200,146,FALSE))=TRUE,"",IF(VLOOKUP($A30,parlvotes_lh!$A$11:$ZZ$200,146,FALSE)=0,"",VLOOKUP($A30,parlvotes_lh!$A$11:$ZZ$200,146,FALSE)))</f>
        <v/>
      </c>
      <c r="R30" s="195" t="str">
        <f>IF(ISERROR(VLOOKUP($A30,parlvotes_lh!$A$11:$ZZ$200,166,FALSE))=TRUE,"",IF(VLOOKUP($A30,parlvotes_lh!$A$11:$ZZ$200,166,FALSE)=0,"",VLOOKUP($A30,parlvotes_lh!$A$11:$ZZ$200,166,FALSE)))</f>
        <v/>
      </c>
      <c r="S30" s="195" t="str">
        <f>IF(ISERROR(VLOOKUP($A30,parlvotes_lh!$A$11:$ZZ$200,186,FALSE))=TRUE,"",IF(VLOOKUP($A30,parlvotes_lh!$A$11:$ZZ$200,186,FALSE)=0,"",VLOOKUP($A30,parlvotes_lh!$A$11:$ZZ$200,186,FALSE)))</f>
        <v/>
      </c>
      <c r="T30" s="195" t="str">
        <f>IF(ISERROR(VLOOKUP($A30,parlvotes_lh!$A$11:$ZZ$200,206,FALSE))=TRUE,"",IF(VLOOKUP($A30,parlvotes_lh!$A$11:$ZZ$200,206,FALSE)=0,"",VLOOKUP($A30,parlvotes_lh!$A$11:$ZZ$200,206,FALSE)))</f>
        <v/>
      </c>
      <c r="U30" s="195" t="str">
        <f>IF(ISERROR(VLOOKUP($A30,parlvotes_lh!$A$11:$ZZ$200,226,FALSE))=TRUE,"",IF(VLOOKUP($A30,parlvotes_lh!$A$11:$ZZ$200,226,FALSE)=0,"",VLOOKUP($A30,parlvotes_lh!$A$11:$ZZ$200,226,FALSE)))</f>
        <v/>
      </c>
      <c r="V30" s="195" t="str">
        <f>IF(ISERROR(VLOOKUP($A30,parlvotes_lh!$A$11:$ZZ$200,246,FALSE))=TRUE,"",IF(VLOOKUP($A30,parlvotes_lh!$A$11:$ZZ$200,246,FALSE)=0,"",VLOOKUP($A30,parlvotes_lh!$A$11:$ZZ$200,246,FALSE)))</f>
        <v/>
      </c>
      <c r="W30" s="195" t="str">
        <f>IF(ISERROR(VLOOKUP($A30,parlvotes_lh!$A$11:$ZZ$200,266,FALSE))=TRUE,"",IF(VLOOKUP($A30,parlvotes_lh!$A$11:$ZZ$200,266,FALSE)=0,"",VLOOKUP($A30,parlvotes_lh!$A$11:$ZZ$200,266,FALSE)))</f>
        <v/>
      </c>
      <c r="X30" s="195" t="str">
        <f>IF(ISERROR(VLOOKUP($A30,parlvotes_lh!$A$11:$ZZ$200,286,FALSE))=TRUE,"",IF(VLOOKUP($A30,parlvotes_lh!$A$11:$ZZ$200,286,FALSE)=0,"",VLOOKUP($A30,parlvotes_lh!$A$11:$ZZ$200,286,FALSE)))</f>
        <v/>
      </c>
      <c r="Y30" s="195" t="str">
        <f>IF(ISERROR(VLOOKUP($A30,parlvotes_lh!$A$11:$ZZ$200,306,FALSE))=TRUE,"",IF(VLOOKUP($A30,parlvotes_lh!$A$11:$ZZ$200,306,FALSE)=0,"",VLOOKUP($A30,parlvotes_lh!$A$11:$ZZ$200,306,FALSE)))</f>
        <v/>
      </c>
      <c r="Z30" s="195" t="str">
        <f>IF(ISERROR(VLOOKUP($A30,parlvotes_lh!$A$11:$ZZ$200,326,FALSE))=TRUE,"",IF(VLOOKUP($A30,parlvotes_lh!$A$11:$ZZ$200,326,FALSE)=0,"",VLOOKUP($A30,parlvotes_lh!$A$11:$ZZ$200,326,FALSE)))</f>
        <v/>
      </c>
      <c r="AA30" s="195" t="str">
        <f>IF(ISERROR(VLOOKUP($A30,parlvotes_lh!$A$11:$ZZ$200,346,FALSE))=TRUE,"",IF(VLOOKUP($A30,parlvotes_lh!$A$11:$ZZ$200,346,FALSE)=0,"",VLOOKUP($A30,parlvotes_lh!$A$11:$ZZ$200,346,FALSE)))</f>
        <v/>
      </c>
      <c r="AB30" s="195" t="str">
        <f>IF(ISERROR(VLOOKUP($A30,parlvotes_lh!$A$11:$ZZ$200,366,FALSE))=TRUE,"",IF(VLOOKUP($A30,parlvotes_lh!$A$11:$ZZ$200,366,FALSE)=0,"",VLOOKUP($A30,parlvotes_lh!$A$11:$ZZ$200,366,FALSE)))</f>
        <v/>
      </c>
      <c r="AC30" s="195" t="str">
        <f>IF(ISERROR(VLOOKUP($A30,parlvotes_lh!$A$11:$ZZ$200,386,FALSE))=TRUE,"",IF(VLOOKUP($A30,parlvotes_lh!$A$11:$ZZ$200,386,FALSE)=0,"",VLOOKUP($A30,parlvotes_lh!$A$11:$ZZ$200,386,FALSE)))</f>
        <v/>
      </c>
    </row>
    <row r="31" spans="1:38" ht="13.5" customHeight="1">
      <c r="A31" s="189" t="str">
        <f>IF(info_parties!A31="","",info_parties!A31)</f>
        <v>nl_ls01</v>
      </c>
      <c r="B31" s="101" t="str">
        <f>IF(A31="","",MID(info_weblinks!$C$3,32,3))</f>
        <v>nld</v>
      </c>
      <c r="C31" s="101" t="str">
        <f>IF(info_parties!G31="","",info_parties!G31)</f>
        <v>List Sala</v>
      </c>
      <c r="D31" s="101" t="str">
        <f>IF(info_parties!K31="","",info_parties!K31)</f>
        <v>Lijst Sala</v>
      </c>
      <c r="E31" s="101" t="str">
        <f>IF(info_parties!H31="","",info_parties!H31)</f>
        <v>LS</v>
      </c>
      <c r="F31" s="190" t="str">
        <f t="shared" si="0"/>
        <v/>
      </c>
      <c r="G31" s="191" t="str">
        <f t="shared" si="1"/>
        <v/>
      </c>
      <c r="H31" s="192" t="str">
        <f t="shared" si="2"/>
        <v/>
      </c>
      <c r="I31" s="193" t="str">
        <f t="shared" si="3"/>
        <v/>
      </c>
      <c r="J31" s="194" t="str">
        <f>IF(ISERROR(VLOOKUP($A31,parlvotes_lh!$A$11:$ZZ$200,6,FALSE))=TRUE,"",IF(VLOOKUP($A31,parlvotes_lh!$A$11:$ZZ$200,6,FALSE)=0,"",VLOOKUP($A31,parlvotes_lh!$A$11:$ZZ$200,6,FALSE)))</f>
        <v/>
      </c>
      <c r="K31" s="194" t="str">
        <f>IF(ISERROR(VLOOKUP($A31,parlvotes_lh!$A$11:$ZZ$200,26,FALSE))=TRUE,"",IF(VLOOKUP($A31,parlvotes_lh!$A$11:$ZZ$200,26,FALSE)=0,"",VLOOKUP($A31,parlvotes_lh!$A$11:$ZZ$200,26,FALSE)))</f>
        <v/>
      </c>
      <c r="L31" s="194" t="str">
        <f>IF(ISERROR(VLOOKUP($A31,parlvotes_lh!$A$11:$ZZ$200,46,FALSE))=TRUE,"",IF(VLOOKUP($A31,parlvotes_lh!$A$11:$ZZ$200,46,FALSE)=0,"",VLOOKUP($A31,parlvotes_lh!$A$11:$ZZ$200,46,FALSE)))</f>
        <v/>
      </c>
      <c r="M31" s="194" t="str">
        <f>IF(ISERROR(VLOOKUP($A31,parlvotes_lh!$A$11:$ZZ$200,66,FALSE))=TRUE,"",IF(VLOOKUP($A31,parlvotes_lh!$A$11:$ZZ$200,66,FALSE)=0,"",VLOOKUP($A31,parlvotes_lh!$A$11:$ZZ$200,66,FALSE)))</f>
        <v/>
      </c>
      <c r="N31" s="194" t="str">
        <f>IF(ISERROR(VLOOKUP($A31,parlvotes_lh!$A$11:$ZZ$200,86,FALSE))=TRUE,"",IF(VLOOKUP($A31,parlvotes_lh!$A$11:$ZZ$200,86,FALSE)=0,"",VLOOKUP($A31,parlvotes_lh!$A$11:$ZZ$200,86,FALSE)))</f>
        <v/>
      </c>
      <c r="O31" s="194" t="str">
        <f>IF(ISERROR(VLOOKUP($A31,parlvotes_lh!$A$11:$ZZ$200,106,FALSE))=TRUE,"",IF(VLOOKUP($A31,parlvotes_lh!$A$11:$ZZ$200,106,FALSE)=0,"",VLOOKUP($A31,parlvotes_lh!$A$11:$ZZ$200,106,FALSE)))</f>
        <v/>
      </c>
      <c r="P31" s="194" t="str">
        <f>IF(ISERROR(VLOOKUP($A31,parlvotes_lh!$A$11:$ZZ$200,126,FALSE))=TRUE,"",IF(VLOOKUP($A31,parlvotes_lh!$A$11:$ZZ$200,126,FALSE)=0,"",VLOOKUP($A31,parlvotes_lh!$A$11:$ZZ$200,126,FALSE)))</f>
        <v/>
      </c>
      <c r="Q31" s="195" t="str">
        <f>IF(ISERROR(VLOOKUP($A31,parlvotes_lh!$A$11:$ZZ$200,146,FALSE))=TRUE,"",IF(VLOOKUP($A31,parlvotes_lh!$A$11:$ZZ$200,146,FALSE)=0,"",VLOOKUP($A31,parlvotes_lh!$A$11:$ZZ$200,146,FALSE)))</f>
        <v/>
      </c>
      <c r="R31" s="195" t="str">
        <f>IF(ISERROR(VLOOKUP($A31,parlvotes_lh!$A$11:$ZZ$200,166,FALSE))=TRUE,"",IF(VLOOKUP($A31,parlvotes_lh!$A$11:$ZZ$200,166,FALSE)=0,"",VLOOKUP($A31,parlvotes_lh!$A$11:$ZZ$200,166,FALSE)))</f>
        <v/>
      </c>
      <c r="S31" s="195" t="str">
        <f>IF(ISERROR(VLOOKUP($A31,parlvotes_lh!$A$11:$ZZ$200,186,FALSE))=TRUE,"",IF(VLOOKUP($A31,parlvotes_lh!$A$11:$ZZ$200,186,FALSE)=0,"",VLOOKUP($A31,parlvotes_lh!$A$11:$ZZ$200,186,FALSE)))</f>
        <v/>
      </c>
      <c r="T31" s="195" t="str">
        <f>IF(ISERROR(VLOOKUP($A31,parlvotes_lh!$A$11:$ZZ$200,206,FALSE))=TRUE,"",IF(VLOOKUP($A31,parlvotes_lh!$A$11:$ZZ$200,206,FALSE)=0,"",VLOOKUP($A31,parlvotes_lh!$A$11:$ZZ$200,206,FALSE)))</f>
        <v/>
      </c>
      <c r="U31" s="195" t="str">
        <f>IF(ISERROR(VLOOKUP($A31,parlvotes_lh!$A$11:$ZZ$200,226,FALSE))=TRUE,"",IF(VLOOKUP($A31,parlvotes_lh!$A$11:$ZZ$200,226,FALSE)=0,"",VLOOKUP($A31,parlvotes_lh!$A$11:$ZZ$200,226,FALSE)))</f>
        <v/>
      </c>
      <c r="V31" s="195" t="str">
        <f>IF(ISERROR(VLOOKUP($A31,parlvotes_lh!$A$11:$ZZ$200,246,FALSE))=TRUE,"",IF(VLOOKUP($A31,parlvotes_lh!$A$11:$ZZ$200,246,FALSE)=0,"",VLOOKUP($A31,parlvotes_lh!$A$11:$ZZ$200,246,FALSE)))</f>
        <v/>
      </c>
      <c r="W31" s="195" t="str">
        <f>IF(ISERROR(VLOOKUP($A31,parlvotes_lh!$A$11:$ZZ$200,266,FALSE))=TRUE,"",IF(VLOOKUP($A31,parlvotes_lh!$A$11:$ZZ$200,266,FALSE)=0,"",VLOOKUP($A31,parlvotes_lh!$A$11:$ZZ$200,266,FALSE)))</f>
        <v/>
      </c>
      <c r="X31" s="195" t="str">
        <f>IF(ISERROR(VLOOKUP($A31,parlvotes_lh!$A$11:$ZZ$200,286,FALSE))=TRUE,"",IF(VLOOKUP($A31,parlvotes_lh!$A$11:$ZZ$200,286,FALSE)=0,"",VLOOKUP($A31,parlvotes_lh!$A$11:$ZZ$200,286,FALSE)))</f>
        <v/>
      </c>
      <c r="Y31" s="195" t="str">
        <f>IF(ISERROR(VLOOKUP($A31,parlvotes_lh!$A$11:$ZZ$200,306,FALSE))=TRUE,"",IF(VLOOKUP($A31,parlvotes_lh!$A$11:$ZZ$200,306,FALSE)=0,"",VLOOKUP($A31,parlvotes_lh!$A$11:$ZZ$200,306,FALSE)))</f>
        <v/>
      </c>
      <c r="Z31" s="195" t="str">
        <f>IF(ISERROR(VLOOKUP($A31,parlvotes_lh!$A$11:$ZZ$200,326,FALSE))=TRUE,"",IF(VLOOKUP($A31,parlvotes_lh!$A$11:$ZZ$200,326,FALSE)=0,"",VLOOKUP($A31,parlvotes_lh!$A$11:$ZZ$200,326,FALSE)))</f>
        <v/>
      </c>
      <c r="AA31" s="195" t="str">
        <f>IF(ISERROR(VLOOKUP($A31,parlvotes_lh!$A$11:$ZZ$200,346,FALSE))=TRUE,"",IF(VLOOKUP($A31,parlvotes_lh!$A$11:$ZZ$200,346,FALSE)=0,"",VLOOKUP($A31,parlvotes_lh!$A$11:$ZZ$200,346,FALSE)))</f>
        <v/>
      </c>
      <c r="AB31" s="195" t="str">
        <f>IF(ISERROR(VLOOKUP($A31,parlvotes_lh!$A$11:$ZZ$200,366,FALSE))=TRUE,"",IF(VLOOKUP($A31,parlvotes_lh!$A$11:$ZZ$200,366,FALSE)=0,"",VLOOKUP($A31,parlvotes_lh!$A$11:$ZZ$200,366,FALSE)))</f>
        <v/>
      </c>
      <c r="AC31" s="195" t="str">
        <f>IF(ISERROR(VLOOKUP($A31,parlvotes_lh!$A$11:$ZZ$200,386,FALSE))=TRUE,"",IF(VLOOKUP($A31,parlvotes_lh!$A$11:$ZZ$200,386,FALSE)=0,"",VLOOKUP($A31,parlvotes_lh!$A$11:$ZZ$200,386,FALSE)))</f>
        <v/>
      </c>
    </row>
    <row r="32" spans="1:38" ht="13.5" customHeight="1">
      <c r="A32" s="189" t="str">
        <f>IF(info_parties!A32="","",info_parties!A32)</f>
        <v>nl_et01</v>
      </c>
      <c r="B32" s="101" t="str">
        <f>IF(A32="","",MID(info_weblinks!$C$3,32,3))</f>
        <v>nld</v>
      </c>
      <c r="C32" s="101" t="str">
        <f>IF(info_parties!G32="","",info_parties!G32)</f>
        <v>Transparent Europe (ET)</v>
      </c>
      <c r="D32" s="101" t="str">
        <f>IF(info_parties!K32="","",info_parties!K32)</f>
        <v>Europa Transparant</v>
      </c>
      <c r="E32" s="101" t="str">
        <f>IF(info_parties!H32="","",info_parties!H32)</f>
        <v>ET</v>
      </c>
      <c r="F32" s="190" t="str">
        <f t="shared" si="0"/>
        <v/>
      </c>
      <c r="G32" s="191" t="str">
        <f t="shared" si="1"/>
        <v/>
      </c>
      <c r="H32" s="192" t="str">
        <f t="shared" si="2"/>
        <v/>
      </c>
      <c r="I32" s="193" t="str">
        <f t="shared" si="3"/>
        <v/>
      </c>
      <c r="J32" s="194" t="str">
        <f>IF(ISERROR(VLOOKUP($A32,parlvotes_lh!$A$11:$ZZ$200,6,FALSE))=TRUE,"",IF(VLOOKUP($A32,parlvotes_lh!$A$11:$ZZ$200,6,FALSE)=0,"",VLOOKUP($A32,parlvotes_lh!$A$11:$ZZ$200,6,FALSE)))</f>
        <v/>
      </c>
      <c r="K32" s="194" t="str">
        <f>IF(ISERROR(VLOOKUP($A32,parlvotes_lh!$A$11:$ZZ$200,26,FALSE))=TRUE,"",IF(VLOOKUP($A32,parlvotes_lh!$A$11:$ZZ$200,26,FALSE)=0,"",VLOOKUP($A32,parlvotes_lh!$A$11:$ZZ$200,26,FALSE)))</f>
        <v/>
      </c>
      <c r="L32" s="194" t="str">
        <f>IF(ISERROR(VLOOKUP($A32,parlvotes_lh!$A$11:$ZZ$200,46,FALSE))=TRUE,"",IF(VLOOKUP($A32,parlvotes_lh!$A$11:$ZZ$200,46,FALSE)=0,"",VLOOKUP($A32,parlvotes_lh!$A$11:$ZZ$200,46,FALSE)))</f>
        <v/>
      </c>
      <c r="M32" s="194" t="str">
        <f>IF(ISERROR(VLOOKUP($A32,parlvotes_lh!$A$11:$ZZ$200,66,FALSE))=TRUE,"",IF(VLOOKUP($A32,parlvotes_lh!$A$11:$ZZ$200,66,FALSE)=0,"",VLOOKUP($A32,parlvotes_lh!$A$11:$ZZ$200,66,FALSE)))</f>
        <v/>
      </c>
      <c r="N32" s="194" t="str">
        <f>IF(ISERROR(VLOOKUP($A32,parlvotes_lh!$A$11:$ZZ$200,86,FALSE))=TRUE,"",IF(VLOOKUP($A32,parlvotes_lh!$A$11:$ZZ$200,86,FALSE)=0,"",VLOOKUP($A32,parlvotes_lh!$A$11:$ZZ$200,86,FALSE)))</f>
        <v/>
      </c>
      <c r="O32" s="194" t="str">
        <f>IF(ISERROR(VLOOKUP($A32,parlvotes_lh!$A$11:$ZZ$200,106,FALSE))=TRUE,"",IF(VLOOKUP($A32,parlvotes_lh!$A$11:$ZZ$200,106,FALSE)=0,"",VLOOKUP($A32,parlvotes_lh!$A$11:$ZZ$200,106,FALSE)))</f>
        <v/>
      </c>
      <c r="P32" s="194" t="str">
        <f>IF(ISERROR(VLOOKUP($A32,parlvotes_lh!$A$11:$ZZ$200,126,FALSE))=TRUE,"",IF(VLOOKUP($A32,parlvotes_lh!$A$11:$ZZ$200,126,FALSE)=0,"",VLOOKUP($A32,parlvotes_lh!$A$11:$ZZ$200,126,FALSE)))</f>
        <v/>
      </c>
      <c r="Q32" s="195" t="str">
        <f>IF(ISERROR(VLOOKUP($A32,parlvotes_lh!$A$11:$ZZ$200,146,FALSE))=TRUE,"",IF(VLOOKUP($A32,parlvotes_lh!$A$11:$ZZ$200,146,FALSE)=0,"",VLOOKUP($A32,parlvotes_lh!$A$11:$ZZ$200,146,FALSE)))</f>
        <v/>
      </c>
      <c r="R32" s="195" t="str">
        <f>IF(ISERROR(VLOOKUP($A32,parlvotes_lh!$A$11:$ZZ$200,166,FALSE))=TRUE,"",IF(VLOOKUP($A32,parlvotes_lh!$A$11:$ZZ$200,166,FALSE)=0,"",VLOOKUP($A32,parlvotes_lh!$A$11:$ZZ$200,166,FALSE)))</f>
        <v/>
      </c>
      <c r="S32" s="195" t="str">
        <f>IF(ISERROR(VLOOKUP($A32,parlvotes_lh!$A$11:$ZZ$200,186,FALSE))=TRUE,"",IF(VLOOKUP($A32,parlvotes_lh!$A$11:$ZZ$200,186,FALSE)=0,"",VLOOKUP($A32,parlvotes_lh!$A$11:$ZZ$200,186,FALSE)))</f>
        <v/>
      </c>
      <c r="T32" s="195" t="str">
        <f>IF(ISERROR(VLOOKUP($A32,parlvotes_lh!$A$11:$ZZ$200,206,FALSE))=TRUE,"",IF(VLOOKUP($A32,parlvotes_lh!$A$11:$ZZ$200,206,FALSE)=0,"",VLOOKUP($A32,parlvotes_lh!$A$11:$ZZ$200,206,FALSE)))</f>
        <v/>
      </c>
      <c r="U32" s="195" t="str">
        <f>IF(ISERROR(VLOOKUP($A32,parlvotes_lh!$A$11:$ZZ$200,226,FALSE))=TRUE,"",IF(VLOOKUP($A32,parlvotes_lh!$A$11:$ZZ$200,226,FALSE)=0,"",VLOOKUP($A32,parlvotes_lh!$A$11:$ZZ$200,226,FALSE)))</f>
        <v/>
      </c>
      <c r="V32" s="195" t="str">
        <f>IF(ISERROR(VLOOKUP($A32,parlvotes_lh!$A$11:$ZZ$200,246,FALSE))=TRUE,"",IF(VLOOKUP($A32,parlvotes_lh!$A$11:$ZZ$200,246,FALSE)=0,"",VLOOKUP($A32,parlvotes_lh!$A$11:$ZZ$200,246,FALSE)))</f>
        <v/>
      </c>
      <c r="W32" s="195" t="str">
        <f>IF(ISERROR(VLOOKUP($A32,parlvotes_lh!$A$11:$ZZ$200,266,FALSE))=TRUE,"",IF(VLOOKUP($A32,parlvotes_lh!$A$11:$ZZ$200,266,FALSE)=0,"",VLOOKUP($A32,parlvotes_lh!$A$11:$ZZ$200,266,FALSE)))</f>
        <v/>
      </c>
      <c r="X32" s="195" t="str">
        <f>IF(ISERROR(VLOOKUP($A32,parlvotes_lh!$A$11:$ZZ$200,286,FALSE))=TRUE,"",IF(VLOOKUP($A32,parlvotes_lh!$A$11:$ZZ$200,286,FALSE)=0,"",VLOOKUP($A32,parlvotes_lh!$A$11:$ZZ$200,286,FALSE)))</f>
        <v/>
      </c>
      <c r="Y32" s="195" t="str">
        <f>IF(ISERROR(VLOOKUP($A32,parlvotes_lh!$A$11:$ZZ$200,306,FALSE))=TRUE,"",IF(VLOOKUP($A32,parlvotes_lh!$A$11:$ZZ$200,306,FALSE)=0,"",VLOOKUP($A32,parlvotes_lh!$A$11:$ZZ$200,306,FALSE)))</f>
        <v/>
      </c>
      <c r="Z32" s="195" t="str">
        <f>IF(ISERROR(VLOOKUP($A32,parlvotes_lh!$A$11:$ZZ$200,326,FALSE))=TRUE,"",IF(VLOOKUP($A32,parlvotes_lh!$A$11:$ZZ$200,326,FALSE)=0,"",VLOOKUP($A32,parlvotes_lh!$A$11:$ZZ$200,326,FALSE)))</f>
        <v/>
      </c>
      <c r="AA32" s="195" t="str">
        <f>IF(ISERROR(VLOOKUP($A32,parlvotes_lh!$A$11:$ZZ$200,346,FALSE))=TRUE,"",IF(VLOOKUP($A32,parlvotes_lh!$A$11:$ZZ$200,346,FALSE)=0,"",VLOOKUP($A32,parlvotes_lh!$A$11:$ZZ$200,346,FALSE)))</f>
        <v/>
      </c>
      <c r="AB32" s="195" t="str">
        <f>IF(ISERROR(VLOOKUP($A32,parlvotes_lh!$A$11:$ZZ$200,366,FALSE))=TRUE,"",IF(VLOOKUP($A32,parlvotes_lh!$A$11:$ZZ$200,366,FALSE)=0,"",VLOOKUP($A32,parlvotes_lh!$A$11:$ZZ$200,366,FALSE)))</f>
        <v/>
      </c>
      <c r="AC32" s="195" t="str">
        <f>IF(ISERROR(VLOOKUP($A32,parlvotes_lh!$A$11:$ZZ$200,386,FALSE))=TRUE,"",IF(VLOOKUP($A32,parlvotes_lh!$A$11:$ZZ$200,386,FALSE)=0,"",VLOOKUP($A32,parlvotes_lh!$A$11:$ZZ$200,386,FALSE)))</f>
        <v/>
      </c>
    </row>
    <row r="33" spans="1:29" ht="13.5" customHeight="1">
      <c r="A33" s="189" t="str">
        <f>IF(info_parties!A33="","",info_parties!A33)</f>
        <v>nl_cu-sgp01</v>
      </c>
      <c r="B33" s="101" t="str">
        <f>IF(A33="","",MID(info_weblinks!$C$3,32,3))</f>
        <v>nld</v>
      </c>
      <c r="C33" s="101" t="str">
        <f>IF(info_parties!G33="","",info_parties!G33)</f>
        <v xml:space="preserve"> Christian Union-Political Reformed Party</v>
      </c>
      <c r="D33" s="101" t="str">
        <f>IF(info_parties!K33="","",info_parties!K33)</f>
        <v>Christen Unie-Staatkundig Gereformeerde Partij</v>
      </c>
      <c r="E33" s="101" t="str">
        <f>IF(info_parties!H33="","",info_parties!H33)</f>
        <v>CU-SGP</v>
      </c>
      <c r="F33" s="190" t="str">
        <f t="shared" si="0"/>
        <v/>
      </c>
      <c r="G33" s="191" t="str">
        <f t="shared" si="1"/>
        <v/>
      </c>
      <c r="H33" s="192" t="str">
        <f t="shared" si="2"/>
        <v/>
      </c>
      <c r="I33" s="193" t="str">
        <f t="shared" si="3"/>
        <v/>
      </c>
      <c r="J33" s="194" t="str">
        <f>IF(ISERROR(VLOOKUP($A33,parlvotes_lh!$A$11:$ZZ$200,6,FALSE))=TRUE,"",IF(VLOOKUP($A33,parlvotes_lh!$A$11:$ZZ$200,6,FALSE)=0,"",VLOOKUP($A33,parlvotes_lh!$A$11:$ZZ$200,6,FALSE)))</f>
        <v/>
      </c>
      <c r="K33" s="194" t="str">
        <f>IF(ISERROR(VLOOKUP($A33,parlvotes_lh!$A$11:$ZZ$200,26,FALSE))=TRUE,"",IF(VLOOKUP($A33,parlvotes_lh!$A$11:$ZZ$200,26,FALSE)=0,"",VLOOKUP($A33,parlvotes_lh!$A$11:$ZZ$200,26,FALSE)))</f>
        <v/>
      </c>
      <c r="L33" s="194" t="str">
        <f>IF(ISERROR(VLOOKUP($A33,parlvotes_lh!$A$11:$ZZ$200,46,FALSE))=TRUE,"",IF(VLOOKUP($A33,parlvotes_lh!$A$11:$ZZ$200,46,FALSE)=0,"",VLOOKUP($A33,parlvotes_lh!$A$11:$ZZ$200,46,FALSE)))</f>
        <v/>
      </c>
      <c r="M33" s="194" t="str">
        <f>IF(ISERROR(VLOOKUP($A33,parlvotes_lh!$A$11:$ZZ$200,66,FALSE))=TRUE,"",IF(VLOOKUP($A33,parlvotes_lh!$A$11:$ZZ$200,66,FALSE)=0,"",VLOOKUP($A33,parlvotes_lh!$A$11:$ZZ$200,66,FALSE)))</f>
        <v/>
      </c>
      <c r="N33" s="194" t="str">
        <f>IF(ISERROR(VLOOKUP($A33,parlvotes_lh!$A$11:$ZZ$200,86,FALSE))=TRUE,"",IF(VLOOKUP($A33,parlvotes_lh!$A$11:$ZZ$200,86,FALSE)=0,"",VLOOKUP($A33,parlvotes_lh!$A$11:$ZZ$200,86,FALSE)))</f>
        <v/>
      </c>
      <c r="O33" s="194" t="str">
        <f>IF(ISERROR(VLOOKUP($A33,parlvotes_lh!$A$11:$ZZ$200,106,FALSE))=TRUE,"",IF(VLOOKUP($A33,parlvotes_lh!$A$11:$ZZ$200,106,FALSE)=0,"",VLOOKUP($A33,parlvotes_lh!$A$11:$ZZ$200,106,FALSE)))</f>
        <v/>
      </c>
      <c r="P33" s="194" t="str">
        <f>IF(ISERROR(VLOOKUP($A33,parlvotes_lh!$A$11:$ZZ$200,126,FALSE))=TRUE,"",IF(VLOOKUP($A33,parlvotes_lh!$A$11:$ZZ$200,126,FALSE)=0,"",VLOOKUP($A33,parlvotes_lh!$A$11:$ZZ$200,126,FALSE)))</f>
        <v/>
      </c>
      <c r="Q33" s="195" t="str">
        <f>IF(ISERROR(VLOOKUP($A33,parlvotes_lh!$A$11:$ZZ$200,146,FALSE))=TRUE,"",IF(VLOOKUP($A33,parlvotes_lh!$A$11:$ZZ$200,146,FALSE)=0,"",VLOOKUP($A33,parlvotes_lh!$A$11:$ZZ$200,146,FALSE)))</f>
        <v/>
      </c>
      <c r="R33" s="195" t="str">
        <f>IF(ISERROR(VLOOKUP($A33,parlvotes_lh!$A$11:$ZZ$200,166,FALSE))=TRUE,"",IF(VLOOKUP($A33,parlvotes_lh!$A$11:$ZZ$200,166,FALSE)=0,"",VLOOKUP($A33,parlvotes_lh!$A$11:$ZZ$200,166,FALSE)))</f>
        <v/>
      </c>
      <c r="S33" s="195" t="str">
        <f>IF(ISERROR(VLOOKUP($A33,parlvotes_lh!$A$11:$ZZ$200,186,FALSE))=TRUE,"",IF(VLOOKUP($A33,parlvotes_lh!$A$11:$ZZ$200,186,FALSE)=0,"",VLOOKUP($A33,parlvotes_lh!$A$11:$ZZ$200,186,FALSE)))</f>
        <v/>
      </c>
      <c r="T33" s="195" t="str">
        <f>IF(ISERROR(VLOOKUP($A33,parlvotes_lh!$A$11:$ZZ$200,206,FALSE))=TRUE,"",IF(VLOOKUP($A33,parlvotes_lh!$A$11:$ZZ$200,206,FALSE)=0,"",VLOOKUP($A33,parlvotes_lh!$A$11:$ZZ$200,206,FALSE)))</f>
        <v/>
      </c>
      <c r="U33" s="195" t="str">
        <f>IF(ISERROR(VLOOKUP($A33,parlvotes_lh!$A$11:$ZZ$200,226,FALSE))=TRUE,"",IF(VLOOKUP($A33,parlvotes_lh!$A$11:$ZZ$200,226,FALSE)=0,"",VLOOKUP($A33,parlvotes_lh!$A$11:$ZZ$200,226,FALSE)))</f>
        <v/>
      </c>
      <c r="V33" s="195" t="str">
        <f>IF(ISERROR(VLOOKUP($A33,parlvotes_lh!$A$11:$ZZ$200,246,FALSE))=TRUE,"",IF(VLOOKUP($A33,parlvotes_lh!$A$11:$ZZ$200,246,FALSE)=0,"",VLOOKUP($A33,parlvotes_lh!$A$11:$ZZ$200,246,FALSE)))</f>
        <v/>
      </c>
      <c r="W33" s="195" t="str">
        <f>IF(ISERROR(VLOOKUP($A33,parlvotes_lh!$A$11:$ZZ$200,266,FALSE))=TRUE,"",IF(VLOOKUP($A33,parlvotes_lh!$A$11:$ZZ$200,266,FALSE)=0,"",VLOOKUP($A33,parlvotes_lh!$A$11:$ZZ$200,266,FALSE)))</f>
        <v/>
      </c>
      <c r="X33" s="195" t="str">
        <f>IF(ISERROR(VLOOKUP($A33,parlvotes_lh!$A$11:$ZZ$200,286,FALSE))=TRUE,"",IF(VLOOKUP($A33,parlvotes_lh!$A$11:$ZZ$200,286,FALSE)=0,"",VLOOKUP($A33,parlvotes_lh!$A$11:$ZZ$200,286,FALSE)))</f>
        <v/>
      </c>
      <c r="Y33" s="195" t="str">
        <f>IF(ISERROR(VLOOKUP($A33,parlvotes_lh!$A$11:$ZZ$200,306,FALSE))=TRUE,"",IF(VLOOKUP($A33,parlvotes_lh!$A$11:$ZZ$200,306,FALSE)=0,"",VLOOKUP($A33,parlvotes_lh!$A$11:$ZZ$200,306,FALSE)))</f>
        <v/>
      </c>
      <c r="Z33" s="195" t="str">
        <f>IF(ISERROR(VLOOKUP($A33,parlvotes_lh!$A$11:$ZZ$200,326,FALSE))=TRUE,"",IF(VLOOKUP($A33,parlvotes_lh!$A$11:$ZZ$200,326,FALSE)=0,"",VLOOKUP($A33,parlvotes_lh!$A$11:$ZZ$200,326,FALSE)))</f>
        <v/>
      </c>
      <c r="AA33" s="195" t="str">
        <f>IF(ISERROR(VLOOKUP($A33,parlvotes_lh!$A$11:$ZZ$200,346,FALSE))=TRUE,"",IF(VLOOKUP($A33,parlvotes_lh!$A$11:$ZZ$200,346,FALSE)=0,"",VLOOKUP($A33,parlvotes_lh!$A$11:$ZZ$200,346,FALSE)))</f>
        <v/>
      </c>
      <c r="AB33" s="195" t="str">
        <f>IF(ISERROR(VLOOKUP($A33,parlvotes_lh!$A$11:$ZZ$200,366,FALSE))=TRUE,"",IF(VLOOKUP($A33,parlvotes_lh!$A$11:$ZZ$200,366,FALSE)=0,"",VLOOKUP($A33,parlvotes_lh!$A$11:$ZZ$200,366,FALSE)))</f>
        <v/>
      </c>
      <c r="AC33" s="195" t="str">
        <f>IF(ISERROR(VLOOKUP($A33,parlvotes_lh!$A$11:$ZZ$200,386,FALSE))=TRUE,"",IF(VLOOKUP($A33,parlvotes_lh!$A$11:$ZZ$200,386,FALSE)=0,"",VLOOKUP($A33,parlvotes_lh!$A$11:$ZZ$200,386,FALSE)))</f>
        <v/>
      </c>
    </row>
    <row r="34" spans="1:29" ht="13.5" customHeight="1">
      <c r="A34" s="189" t="str">
        <f>IF(info_parties!A34="","",info_parties!A34)</f>
        <v>nl_pp01</v>
      </c>
      <c r="B34" s="101" t="str">
        <f>IF(A34="","",MID(info_weblinks!$C$3,32,3))</f>
        <v>nld</v>
      </c>
      <c r="C34" s="101" t="str">
        <f>IF(info_parties!G34="","",info_parties!G34)</f>
        <v>Pirate Party</v>
      </c>
      <c r="D34" s="101" t="str">
        <f>IF(info_parties!K34="","",info_parties!K34)</f>
        <v>Piratenpartij</v>
      </c>
      <c r="E34" s="101" t="str">
        <f>IF(info_parties!H34="","",info_parties!H34)</f>
        <v>PPNL</v>
      </c>
      <c r="F34" s="190" t="str">
        <f t="shared" ref="F34:F65" si="4">IF(MAX(J34:AC34)=0,"",INDEX(J$1:AC$1,MATCH(TRUE,INDEX((J34:AC34&lt;&gt;""),0),0)))</f>
        <v/>
      </c>
      <c r="G34" s="191" t="str">
        <f t="shared" ref="G34:G65" si="5">IF(MAX(J34:AC34)=0,"",INDEX(J$1:AC$1,1,MATCH(LOOKUP(9.99+307,J34:AC34),J34:AC34,0)))</f>
        <v/>
      </c>
      <c r="H34" s="192" t="str">
        <f t="shared" ref="H34:H65" si="6">IF(MAX(J34:AC34)=0,"",MAX(J34:AC34))</f>
        <v/>
      </c>
      <c r="I34" s="193" t="str">
        <f t="shared" ref="I34:I65" si="7">IF(H34="","",INDEX(J$1:AC$1,1,MATCH(H34,J34:AC34,0)))</f>
        <v/>
      </c>
      <c r="J34" s="194" t="str">
        <f>IF(ISERROR(VLOOKUP($A34,parlvotes_lh!$A$11:$ZZ$200,6,FALSE))=TRUE,"",IF(VLOOKUP($A34,parlvotes_lh!$A$11:$ZZ$200,6,FALSE)=0,"",VLOOKUP($A34,parlvotes_lh!$A$11:$ZZ$200,6,FALSE)))</f>
        <v/>
      </c>
      <c r="K34" s="194" t="str">
        <f>IF(ISERROR(VLOOKUP($A34,parlvotes_lh!$A$11:$ZZ$200,26,FALSE))=TRUE,"",IF(VLOOKUP($A34,parlvotes_lh!$A$11:$ZZ$200,26,FALSE)=0,"",VLOOKUP($A34,parlvotes_lh!$A$11:$ZZ$200,26,FALSE)))</f>
        <v/>
      </c>
      <c r="L34" s="194" t="str">
        <f>IF(ISERROR(VLOOKUP($A34,parlvotes_lh!$A$11:$ZZ$200,46,FALSE))=TRUE,"",IF(VLOOKUP($A34,parlvotes_lh!$A$11:$ZZ$200,46,FALSE)=0,"",VLOOKUP($A34,parlvotes_lh!$A$11:$ZZ$200,46,FALSE)))</f>
        <v/>
      </c>
      <c r="M34" s="194" t="str">
        <f>IF(ISERROR(VLOOKUP($A34,parlvotes_lh!$A$11:$ZZ$200,66,FALSE))=TRUE,"",IF(VLOOKUP($A34,parlvotes_lh!$A$11:$ZZ$200,66,FALSE)=0,"",VLOOKUP($A34,parlvotes_lh!$A$11:$ZZ$200,66,FALSE)))</f>
        <v/>
      </c>
      <c r="N34" s="194" t="str">
        <f>IF(ISERROR(VLOOKUP($A34,parlvotes_lh!$A$11:$ZZ$200,86,FALSE))=TRUE,"",IF(VLOOKUP($A34,parlvotes_lh!$A$11:$ZZ$200,86,FALSE)=0,"",VLOOKUP($A34,parlvotes_lh!$A$11:$ZZ$200,86,FALSE)))</f>
        <v/>
      </c>
      <c r="O34" s="194" t="str">
        <f>IF(ISERROR(VLOOKUP($A34,parlvotes_lh!$A$11:$ZZ$200,106,FALSE))=TRUE,"",IF(VLOOKUP($A34,parlvotes_lh!$A$11:$ZZ$200,106,FALSE)=0,"",VLOOKUP($A34,parlvotes_lh!$A$11:$ZZ$200,106,FALSE)))</f>
        <v/>
      </c>
      <c r="P34" s="194" t="str">
        <f>IF(ISERROR(VLOOKUP($A34,parlvotes_lh!$A$11:$ZZ$200,126,FALSE))=TRUE,"",IF(VLOOKUP($A34,parlvotes_lh!$A$11:$ZZ$200,126,FALSE)=0,"",VLOOKUP($A34,parlvotes_lh!$A$11:$ZZ$200,126,FALSE)))</f>
        <v/>
      </c>
      <c r="Q34" s="195" t="str">
        <f>IF(ISERROR(VLOOKUP($A34,parlvotes_lh!$A$11:$ZZ$200,146,FALSE))=TRUE,"",IF(VLOOKUP($A34,parlvotes_lh!$A$11:$ZZ$200,146,FALSE)=0,"",VLOOKUP($A34,parlvotes_lh!$A$11:$ZZ$200,146,FALSE)))</f>
        <v/>
      </c>
      <c r="R34" s="195" t="str">
        <f>IF(ISERROR(VLOOKUP($A34,parlvotes_lh!$A$11:$ZZ$200,166,FALSE))=TRUE,"",IF(VLOOKUP($A34,parlvotes_lh!$A$11:$ZZ$200,166,FALSE)=0,"",VLOOKUP($A34,parlvotes_lh!$A$11:$ZZ$200,166,FALSE)))</f>
        <v/>
      </c>
      <c r="S34" s="195" t="str">
        <f>IF(ISERROR(VLOOKUP($A34,parlvotes_lh!$A$11:$ZZ$200,186,FALSE))=TRUE,"",IF(VLOOKUP($A34,parlvotes_lh!$A$11:$ZZ$200,186,FALSE)=0,"",VLOOKUP($A34,parlvotes_lh!$A$11:$ZZ$200,186,FALSE)))</f>
        <v/>
      </c>
      <c r="T34" s="195" t="str">
        <f>IF(ISERROR(VLOOKUP($A34,parlvotes_lh!$A$11:$ZZ$200,206,FALSE))=TRUE,"",IF(VLOOKUP($A34,parlvotes_lh!$A$11:$ZZ$200,206,FALSE)=0,"",VLOOKUP($A34,parlvotes_lh!$A$11:$ZZ$200,206,FALSE)))</f>
        <v/>
      </c>
      <c r="U34" s="195" t="str">
        <f>IF(ISERROR(VLOOKUP($A34,parlvotes_lh!$A$11:$ZZ$200,226,FALSE))=TRUE,"",IF(VLOOKUP($A34,parlvotes_lh!$A$11:$ZZ$200,226,FALSE)=0,"",VLOOKUP($A34,parlvotes_lh!$A$11:$ZZ$200,226,FALSE)))</f>
        <v/>
      </c>
      <c r="V34" s="195" t="str">
        <f>IF(ISERROR(VLOOKUP($A34,parlvotes_lh!$A$11:$ZZ$200,246,FALSE))=TRUE,"",IF(VLOOKUP($A34,parlvotes_lh!$A$11:$ZZ$200,246,FALSE)=0,"",VLOOKUP($A34,parlvotes_lh!$A$11:$ZZ$200,246,FALSE)))</f>
        <v/>
      </c>
      <c r="W34" s="195" t="str">
        <f>IF(ISERROR(VLOOKUP($A34,parlvotes_lh!$A$11:$ZZ$200,266,FALSE))=TRUE,"",IF(VLOOKUP($A34,parlvotes_lh!$A$11:$ZZ$200,266,FALSE)=0,"",VLOOKUP($A34,parlvotes_lh!$A$11:$ZZ$200,266,FALSE)))</f>
        <v/>
      </c>
      <c r="X34" s="195" t="str">
        <f>IF(ISERROR(VLOOKUP($A34,parlvotes_lh!$A$11:$ZZ$200,286,FALSE))=TRUE,"",IF(VLOOKUP($A34,parlvotes_lh!$A$11:$ZZ$200,286,FALSE)=0,"",VLOOKUP($A34,parlvotes_lh!$A$11:$ZZ$200,286,FALSE)))</f>
        <v/>
      </c>
      <c r="Y34" s="195" t="str">
        <f>IF(ISERROR(VLOOKUP($A34,parlvotes_lh!$A$11:$ZZ$200,306,FALSE))=TRUE,"",IF(VLOOKUP($A34,parlvotes_lh!$A$11:$ZZ$200,306,FALSE)=0,"",VLOOKUP($A34,parlvotes_lh!$A$11:$ZZ$200,306,FALSE)))</f>
        <v/>
      </c>
      <c r="Z34" s="195" t="str">
        <f>IF(ISERROR(VLOOKUP($A34,parlvotes_lh!$A$11:$ZZ$200,326,FALSE))=TRUE,"",IF(VLOOKUP($A34,parlvotes_lh!$A$11:$ZZ$200,326,FALSE)=0,"",VLOOKUP($A34,parlvotes_lh!$A$11:$ZZ$200,326,FALSE)))</f>
        <v/>
      </c>
      <c r="AA34" s="195" t="str">
        <f>IF(ISERROR(VLOOKUP($A34,parlvotes_lh!$A$11:$ZZ$200,346,FALSE))=TRUE,"",IF(VLOOKUP($A34,parlvotes_lh!$A$11:$ZZ$200,346,FALSE)=0,"",VLOOKUP($A34,parlvotes_lh!$A$11:$ZZ$200,346,FALSE)))</f>
        <v/>
      </c>
      <c r="AB34" s="195" t="str">
        <f>IF(ISERROR(VLOOKUP($A34,parlvotes_lh!$A$11:$ZZ$200,366,FALSE))=TRUE,"",IF(VLOOKUP($A34,parlvotes_lh!$A$11:$ZZ$200,366,FALSE)=0,"",VLOOKUP($A34,parlvotes_lh!$A$11:$ZZ$200,366,FALSE)))</f>
        <v/>
      </c>
      <c r="AC34" s="195" t="str">
        <f>IF(ISERROR(VLOOKUP($A34,parlvotes_lh!$A$11:$ZZ$200,386,FALSE))=TRUE,"",IF(VLOOKUP($A34,parlvotes_lh!$A$11:$ZZ$200,386,FALSE)=0,"",VLOOKUP($A34,parlvotes_lh!$A$11:$ZZ$200,386,FALSE)))</f>
        <v/>
      </c>
    </row>
    <row r="35" spans="1:29" ht="13.5" customHeight="1">
      <c r="A35" s="189" t="str">
        <f>IF(info_parties!A35="","",info_parties!A35)</f>
        <v>nl_a5001</v>
      </c>
      <c r="B35" s="101" t="str">
        <f>IF(A35="","",MID(info_weblinks!$C$3,32,3))</f>
        <v>nld</v>
      </c>
      <c r="C35" s="101" t="str">
        <f>IF(info_parties!G35="","",info_parties!G35)</f>
        <v>Article 50</v>
      </c>
      <c r="D35" s="101" t="str">
        <f>IF(info_parties!K35="","",info_parties!K35)</f>
        <v>Artikel 50</v>
      </c>
      <c r="E35" s="101" t="str">
        <f>IF(info_parties!H35="","",info_parties!H35)</f>
        <v>a50</v>
      </c>
      <c r="F35" s="190" t="str">
        <f t="shared" si="4"/>
        <v/>
      </c>
      <c r="G35" s="191" t="str">
        <f t="shared" si="5"/>
        <v/>
      </c>
      <c r="H35" s="192" t="str">
        <f t="shared" si="6"/>
        <v/>
      </c>
      <c r="I35" s="193" t="str">
        <f t="shared" si="7"/>
        <v/>
      </c>
      <c r="J35" s="194" t="str">
        <f>IF(ISERROR(VLOOKUP($A35,parlvotes_lh!$A$11:$ZZ$200,6,FALSE))=TRUE,"",IF(VLOOKUP($A35,parlvotes_lh!$A$11:$ZZ$200,6,FALSE)=0,"",VLOOKUP($A35,parlvotes_lh!$A$11:$ZZ$200,6,FALSE)))</f>
        <v/>
      </c>
      <c r="K35" s="194" t="str">
        <f>IF(ISERROR(VLOOKUP($A35,parlvotes_lh!$A$11:$ZZ$200,26,FALSE))=TRUE,"",IF(VLOOKUP($A35,parlvotes_lh!$A$11:$ZZ$200,26,FALSE)=0,"",VLOOKUP($A35,parlvotes_lh!$A$11:$ZZ$200,26,FALSE)))</f>
        <v/>
      </c>
      <c r="L35" s="194" t="str">
        <f>IF(ISERROR(VLOOKUP($A35,parlvotes_lh!$A$11:$ZZ$200,46,FALSE))=TRUE,"",IF(VLOOKUP($A35,parlvotes_lh!$A$11:$ZZ$200,46,FALSE)=0,"",VLOOKUP($A35,parlvotes_lh!$A$11:$ZZ$200,46,FALSE)))</f>
        <v/>
      </c>
      <c r="M35" s="194" t="str">
        <f>IF(ISERROR(VLOOKUP($A35,parlvotes_lh!$A$11:$ZZ$200,66,FALSE))=TRUE,"",IF(VLOOKUP($A35,parlvotes_lh!$A$11:$ZZ$200,66,FALSE)=0,"",VLOOKUP($A35,parlvotes_lh!$A$11:$ZZ$200,66,FALSE)))</f>
        <v/>
      </c>
      <c r="N35" s="194" t="str">
        <f>IF(ISERROR(VLOOKUP($A35,parlvotes_lh!$A$11:$ZZ$200,86,FALSE))=TRUE,"",IF(VLOOKUP($A35,parlvotes_lh!$A$11:$ZZ$200,86,FALSE)=0,"",VLOOKUP($A35,parlvotes_lh!$A$11:$ZZ$200,86,FALSE)))</f>
        <v/>
      </c>
      <c r="O35" s="194" t="str">
        <f>IF(ISERROR(VLOOKUP($A35,parlvotes_lh!$A$11:$ZZ$200,106,FALSE))=TRUE,"",IF(VLOOKUP($A35,parlvotes_lh!$A$11:$ZZ$200,106,FALSE)=0,"",VLOOKUP($A35,parlvotes_lh!$A$11:$ZZ$200,106,FALSE)))</f>
        <v/>
      </c>
      <c r="P35" s="194" t="str">
        <f>IF(ISERROR(VLOOKUP($A35,parlvotes_lh!$A$11:$ZZ$200,126,FALSE))=TRUE,"",IF(VLOOKUP($A35,parlvotes_lh!$A$11:$ZZ$200,126,FALSE)=0,"",VLOOKUP($A35,parlvotes_lh!$A$11:$ZZ$200,126,FALSE)))</f>
        <v/>
      </c>
      <c r="Q35" s="195" t="str">
        <f>IF(ISERROR(VLOOKUP($A35,parlvotes_lh!$A$11:$ZZ$200,146,FALSE))=TRUE,"",IF(VLOOKUP($A35,parlvotes_lh!$A$11:$ZZ$200,146,FALSE)=0,"",VLOOKUP($A35,parlvotes_lh!$A$11:$ZZ$200,146,FALSE)))</f>
        <v/>
      </c>
      <c r="R35" s="195" t="str">
        <f>IF(ISERROR(VLOOKUP($A35,parlvotes_lh!$A$11:$ZZ$200,166,FALSE))=TRUE,"",IF(VLOOKUP($A35,parlvotes_lh!$A$11:$ZZ$200,166,FALSE)=0,"",VLOOKUP($A35,parlvotes_lh!$A$11:$ZZ$200,166,FALSE)))</f>
        <v/>
      </c>
      <c r="S35" s="195" t="str">
        <f>IF(ISERROR(VLOOKUP($A35,parlvotes_lh!$A$11:$ZZ$200,186,FALSE))=TRUE,"",IF(VLOOKUP($A35,parlvotes_lh!$A$11:$ZZ$200,186,FALSE)=0,"",VLOOKUP($A35,parlvotes_lh!$A$11:$ZZ$200,186,FALSE)))</f>
        <v/>
      </c>
      <c r="T35" s="195" t="str">
        <f>IF(ISERROR(VLOOKUP($A35,parlvotes_lh!$A$11:$ZZ$200,206,FALSE))=TRUE,"",IF(VLOOKUP($A35,parlvotes_lh!$A$11:$ZZ$200,206,FALSE)=0,"",VLOOKUP($A35,parlvotes_lh!$A$11:$ZZ$200,206,FALSE)))</f>
        <v/>
      </c>
      <c r="U35" s="195" t="str">
        <f>IF(ISERROR(VLOOKUP($A35,parlvotes_lh!$A$11:$ZZ$200,226,FALSE))=TRUE,"",IF(VLOOKUP($A35,parlvotes_lh!$A$11:$ZZ$200,226,FALSE)=0,"",VLOOKUP($A35,parlvotes_lh!$A$11:$ZZ$200,226,FALSE)))</f>
        <v/>
      </c>
      <c r="V35" s="195" t="str">
        <f>IF(ISERROR(VLOOKUP($A35,parlvotes_lh!$A$11:$ZZ$200,246,FALSE))=TRUE,"",IF(VLOOKUP($A35,parlvotes_lh!$A$11:$ZZ$200,246,FALSE)=0,"",VLOOKUP($A35,parlvotes_lh!$A$11:$ZZ$200,246,FALSE)))</f>
        <v/>
      </c>
      <c r="W35" s="195" t="str">
        <f>IF(ISERROR(VLOOKUP($A35,parlvotes_lh!$A$11:$ZZ$200,266,FALSE))=TRUE,"",IF(VLOOKUP($A35,parlvotes_lh!$A$11:$ZZ$200,266,FALSE)=0,"",VLOOKUP($A35,parlvotes_lh!$A$11:$ZZ$200,266,FALSE)))</f>
        <v/>
      </c>
      <c r="X35" s="195" t="str">
        <f>IF(ISERROR(VLOOKUP($A35,parlvotes_lh!$A$11:$ZZ$200,286,FALSE))=TRUE,"",IF(VLOOKUP($A35,parlvotes_lh!$A$11:$ZZ$200,286,FALSE)=0,"",VLOOKUP($A35,parlvotes_lh!$A$11:$ZZ$200,286,FALSE)))</f>
        <v/>
      </c>
      <c r="Y35" s="195" t="str">
        <f>IF(ISERROR(VLOOKUP($A35,parlvotes_lh!$A$11:$ZZ$200,306,FALSE))=TRUE,"",IF(VLOOKUP($A35,parlvotes_lh!$A$11:$ZZ$200,306,FALSE)=0,"",VLOOKUP($A35,parlvotes_lh!$A$11:$ZZ$200,306,FALSE)))</f>
        <v/>
      </c>
      <c r="Z35" s="195" t="str">
        <f>IF(ISERROR(VLOOKUP($A35,parlvotes_lh!$A$11:$ZZ$200,326,FALSE))=TRUE,"",IF(VLOOKUP($A35,parlvotes_lh!$A$11:$ZZ$200,326,FALSE)=0,"",VLOOKUP($A35,parlvotes_lh!$A$11:$ZZ$200,326,FALSE)))</f>
        <v/>
      </c>
      <c r="AA35" s="195" t="str">
        <f>IF(ISERROR(VLOOKUP($A35,parlvotes_lh!$A$11:$ZZ$200,346,FALSE))=TRUE,"",IF(VLOOKUP($A35,parlvotes_lh!$A$11:$ZZ$200,346,FALSE)=0,"",VLOOKUP($A35,parlvotes_lh!$A$11:$ZZ$200,346,FALSE)))</f>
        <v/>
      </c>
      <c r="AB35" s="195" t="str">
        <f>IF(ISERROR(VLOOKUP($A35,parlvotes_lh!$A$11:$ZZ$200,366,FALSE))=TRUE,"",IF(VLOOKUP($A35,parlvotes_lh!$A$11:$ZZ$200,366,FALSE)=0,"",VLOOKUP($A35,parlvotes_lh!$A$11:$ZZ$200,366,FALSE)))</f>
        <v/>
      </c>
      <c r="AC35" s="195" t="str">
        <f>IF(ISERROR(VLOOKUP($A35,parlvotes_lh!$A$11:$ZZ$200,386,FALSE))=TRUE,"",IF(VLOOKUP($A35,parlvotes_lh!$A$11:$ZZ$200,386,FALSE)=0,"",VLOOKUP($A35,parlvotes_lh!$A$11:$ZZ$200,386,FALSE)))</f>
        <v/>
      </c>
    </row>
    <row r="36" spans="1:29" ht="13.5" customHeight="1">
      <c r="A36" s="189" t="str">
        <f>IF(info_parties!A36="","",info_parties!A36)</f>
        <v>nl_denk01</v>
      </c>
      <c r="B36" s="101" t="str">
        <f>IF(A36="","",MID(info_weblinks!$C$3,32,3))</f>
        <v>nld</v>
      </c>
      <c r="C36" s="101" t="str">
        <f>IF(info_parties!G36="","",info_parties!G36)</f>
        <v>Think</v>
      </c>
      <c r="D36" s="101" t="str">
        <f>IF(info_parties!K36="","",info_parties!K36)</f>
        <v>Denk</v>
      </c>
      <c r="E36" s="101" t="str">
        <f>IF(info_parties!H36="","",info_parties!H36)</f>
        <v>Denk</v>
      </c>
      <c r="F36" s="190">
        <f t="shared" si="4"/>
        <v>42809</v>
      </c>
      <c r="G36" s="191">
        <f t="shared" si="5"/>
        <v>45252</v>
      </c>
      <c r="H36" s="192">
        <f t="shared" si="6"/>
        <v>2.3652974304127224E-2</v>
      </c>
      <c r="I36" s="193">
        <f t="shared" si="7"/>
        <v>45252</v>
      </c>
      <c r="J36" s="194" t="str">
        <f>IF(ISERROR(VLOOKUP($A36,parlvotes_lh!$A$11:$ZZ$200,6,FALSE))=TRUE,"",IF(VLOOKUP($A36,parlvotes_lh!$A$11:$ZZ$200,6,FALSE)=0,"",VLOOKUP($A36,parlvotes_lh!$A$11:$ZZ$200,6,FALSE)))</f>
        <v/>
      </c>
      <c r="K36" s="194" t="str">
        <f>IF(ISERROR(VLOOKUP($A36,parlvotes_lh!$A$11:$ZZ$200,26,FALSE))=TRUE,"",IF(VLOOKUP($A36,parlvotes_lh!$A$11:$ZZ$200,26,FALSE)=0,"",VLOOKUP($A36,parlvotes_lh!$A$11:$ZZ$200,26,FALSE)))</f>
        <v/>
      </c>
      <c r="L36" s="194" t="str">
        <f>IF(ISERROR(VLOOKUP($A36,parlvotes_lh!$A$11:$ZZ$200,46,FALSE))=TRUE,"",IF(VLOOKUP($A36,parlvotes_lh!$A$11:$ZZ$200,46,FALSE)=0,"",VLOOKUP($A36,parlvotes_lh!$A$11:$ZZ$200,46,FALSE)))</f>
        <v/>
      </c>
      <c r="M36" s="194" t="str">
        <f>IF(ISERROR(VLOOKUP($A36,parlvotes_lh!$A$11:$ZZ$200,66,FALSE))=TRUE,"",IF(VLOOKUP($A36,parlvotes_lh!$A$11:$ZZ$200,66,FALSE)=0,"",VLOOKUP($A36,parlvotes_lh!$A$11:$ZZ$200,66,FALSE)))</f>
        <v/>
      </c>
      <c r="N36" s="194" t="str">
        <f>IF(ISERROR(VLOOKUP($A36,parlvotes_lh!$A$11:$ZZ$200,86,FALSE))=TRUE,"",IF(VLOOKUP($A36,parlvotes_lh!$A$11:$ZZ$200,86,FALSE)=0,"",VLOOKUP($A36,parlvotes_lh!$A$11:$ZZ$200,86,FALSE)))</f>
        <v/>
      </c>
      <c r="O36" s="194" t="str">
        <f>IF(ISERROR(VLOOKUP($A36,parlvotes_lh!$A$11:$ZZ$200,106,FALSE))=TRUE,"",IF(VLOOKUP($A36,parlvotes_lh!$A$11:$ZZ$200,106,FALSE)=0,"",VLOOKUP($A36,parlvotes_lh!$A$11:$ZZ$200,106,FALSE)))</f>
        <v/>
      </c>
      <c r="P36" s="194" t="str">
        <f>IF(ISERROR(VLOOKUP($A36,parlvotes_lh!$A$11:$ZZ$200,126,FALSE))=TRUE,"",IF(VLOOKUP($A36,parlvotes_lh!$A$11:$ZZ$200,126,FALSE)=0,"",VLOOKUP($A36,parlvotes_lh!$A$11:$ZZ$200,126,FALSE)))</f>
        <v/>
      </c>
      <c r="Q36" s="195">
        <f>IF(ISERROR(VLOOKUP($A36,parlvotes_lh!$A$11:$ZZ$200,146,FALSE))=TRUE,"",IF(VLOOKUP($A36,parlvotes_lh!$A$11:$ZZ$200,146,FALSE)=0,"",VLOOKUP($A36,parlvotes_lh!$A$11:$ZZ$200,146,FALSE)))</f>
        <v>2.0554027889392975E-2</v>
      </c>
      <c r="R36" s="195">
        <f>IF(ISERROR(VLOOKUP($A36,parlvotes_lh!$A$11:$ZZ$200,166,FALSE))=TRUE,"",IF(VLOOKUP($A36,parlvotes_lh!$A$11:$ZZ$200,166,FALSE)=0,"",VLOOKUP($A36,parlvotes_lh!$A$11:$ZZ$200,166,FALSE)))</f>
        <v>2.0266717785112943E-2</v>
      </c>
      <c r="S36" s="195">
        <f>IF(ISERROR(VLOOKUP($A36,parlvotes_lh!$A$11:$ZZ$200,186,FALSE))=TRUE,"",IF(VLOOKUP($A36,parlvotes_lh!$A$11:$ZZ$200,186,FALSE)=0,"",VLOOKUP($A36,parlvotes_lh!$A$11:$ZZ$200,186,FALSE)))</f>
        <v>2.3652974304127224E-2</v>
      </c>
      <c r="T36" s="195" t="str">
        <f>IF(ISERROR(VLOOKUP($A36,parlvotes_lh!$A$11:$ZZ$200,206,FALSE))=TRUE,"",IF(VLOOKUP($A36,parlvotes_lh!$A$11:$ZZ$200,206,FALSE)=0,"",VLOOKUP($A36,parlvotes_lh!$A$11:$ZZ$200,206,FALSE)))</f>
        <v/>
      </c>
      <c r="U36" s="195" t="str">
        <f>IF(ISERROR(VLOOKUP($A36,parlvotes_lh!$A$11:$ZZ$200,226,FALSE))=TRUE,"",IF(VLOOKUP($A36,parlvotes_lh!$A$11:$ZZ$200,226,FALSE)=0,"",VLOOKUP($A36,parlvotes_lh!$A$11:$ZZ$200,226,FALSE)))</f>
        <v/>
      </c>
      <c r="V36" s="195" t="str">
        <f>IF(ISERROR(VLOOKUP($A36,parlvotes_lh!$A$11:$ZZ$200,246,FALSE))=TRUE,"",IF(VLOOKUP($A36,parlvotes_lh!$A$11:$ZZ$200,246,FALSE)=0,"",VLOOKUP($A36,parlvotes_lh!$A$11:$ZZ$200,246,FALSE)))</f>
        <v/>
      </c>
      <c r="W36" s="195" t="str">
        <f>IF(ISERROR(VLOOKUP($A36,parlvotes_lh!$A$11:$ZZ$200,266,FALSE))=TRUE,"",IF(VLOOKUP($A36,parlvotes_lh!$A$11:$ZZ$200,266,FALSE)=0,"",VLOOKUP($A36,parlvotes_lh!$A$11:$ZZ$200,266,FALSE)))</f>
        <v/>
      </c>
      <c r="X36" s="195" t="str">
        <f>IF(ISERROR(VLOOKUP($A36,parlvotes_lh!$A$11:$ZZ$200,286,FALSE))=TRUE,"",IF(VLOOKUP($A36,parlvotes_lh!$A$11:$ZZ$200,286,FALSE)=0,"",VLOOKUP($A36,parlvotes_lh!$A$11:$ZZ$200,286,FALSE)))</f>
        <v/>
      </c>
      <c r="Y36" s="195" t="str">
        <f>IF(ISERROR(VLOOKUP($A36,parlvotes_lh!$A$11:$ZZ$200,306,FALSE))=TRUE,"",IF(VLOOKUP($A36,parlvotes_lh!$A$11:$ZZ$200,306,FALSE)=0,"",VLOOKUP($A36,parlvotes_lh!$A$11:$ZZ$200,306,FALSE)))</f>
        <v/>
      </c>
      <c r="Z36" s="195" t="str">
        <f>IF(ISERROR(VLOOKUP($A36,parlvotes_lh!$A$11:$ZZ$200,326,FALSE))=TRUE,"",IF(VLOOKUP($A36,parlvotes_lh!$A$11:$ZZ$200,326,FALSE)=0,"",VLOOKUP($A36,parlvotes_lh!$A$11:$ZZ$200,326,FALSE)))</f>
        <v/>
      </c>
      <c r="AA36" s="195" t="str">
        <f>IF(ISERROR(VLOOKUP($A36,parlvotes_lh!$A$11:$ZZ$200,346,FALSE))=TRUE,"",IF(VLOOKUP($A36,parlvotes_lh!$A$11:$ZZ$200,346,FALSE)=0,"",VLOOKUP($A36,parlvotes_lh!$A$11:$ZZ$200,346,FALSE)))</f>
        <v/>
      </c>
      <c r="AB36" s="195" t="str">
        <f>IF(ISERROR(VLOOKUP($A36,parlvotes_lh!$A$11:$ZZ$200,366,FALSE))=TRUE,"",IF(VLOOKUP($A36,parlvotes_lh!$A$11:$ZZ$200,366,FALSE)=0,"",VLOOKUP($A36,parlvotes_lh!$A$11:$ZZ$200,366,FALSE)))</f>
        <v/>
      </c>
      <c r="AC36" s="195" t="str">
        <f>IF(ISERROR(VLOOKUP($A36,parlvotes_lh!$A$11:$ZZ$200,386,FALSE))=TRUE,"",IF(VLOOKUP($A36,parlvotes_lh!$A$11:$ZZ$200,386,FALSE)=0,"",VLOOKUP($A36,parlvotes_lh!$A$11:$ZZ$200,386,FALSE)))</f>
        <v/>
      </c>
    </row>
    <row r="37" spans="1:29" ht="13.5" customHeight="1">
      <c r="A37" s="189" t="str">
        <f>IF(info_parties!A37="","",info_parties!A37)</f>
        <v>nl_fvd01</v>
      </c>
      <c r="B37" s="101" t="str">
        <f>IF(A37="","",MID(info_weblinks!$C$3,32,3))</f>
        <v>nld</v>
      </c>
      <c r="C37" s="101" t="str">
        <f>IF(info_parties!G37="","",info_parties!G37)</f>
        <v>Forum for Democracy</v>
      </c>
      <c r="D37" s="101" t="str">
        <f>IF(info_parties!K37="","",info_parties!K37)</f>
        <v>Forum voor Democratie</v>
      </c>
      <c r="E37" s="101" t="str">
        <f>IF(info_parties!H37="","",info_parties!H37)</f>
        <v>FvD</v>
      </c>
      <c r="F37" s="190">
        <f t="shared" si="4"/>
        <v>42809</v>
      </c>
      <c r="G37" s="191">
        <f t="shared" si="5"/>
        <v>45252</v>
      </c>
      <c r="H37" s="192">
        <f t="shared" si="6"/>
        <v>5.0186167855017033E-2</v>
      </c>
      <c r="I37" s="193">
        <f t="shared" si="7"/>
        <v>44272</v>
      </c>
      <c r="J37" s="194" t="str">
        <f>IF(ISERROR(VLOOKUP($A37,parlvotes_lh!$A$11:$ZZ$200,6,FALSE))=TRUE,"",IF(VLOOKUP($A37,parlvotes_lh!$A$11:$ZZ$200,6,FALSE)=0,"",VLOOKUP($A37,parlvotes_lh!$A$11:$ZZ$200,6,FALSE)))</f>
        <v/>
      </c>
      <c r="K37" s="194" t="str">
        <f>IF(ISERROR(VLOOKUP($A37,parlvotes_lh!$A$11:$ZZ$200,26,FALSE))=TRUE,"",IF(VLOOKUP($A37,parlvotes_lh!$A$11:$ZZ$200,26,FALSE)=0,"",VLOOKUP($A37,parlvotes_lh!$A$11:$ZZ$200,26,FALSE)))</f>
        <v/>
      </c>
      <c r="L37" s="194" t="str">
        <f>IF(ISERROR(VLOOKUP($A37,parlvotes_lh!$A$11:$ZZ$200,46,FALSE))=TRUE,"",IF(VLOOKUP($A37,parlvotes_lh!$A$11:$ZZ$200,46,FALSE)=0,"",VLOOKUP($A37,parlvotes_lh!$A$11:$ZZ$200,46,FALSE)))</f>
        <v/>
      </c>
      <c r="M37" s="194" t="str">
        <f>IF(ISERROR(VLOOKUP($A37,parlvotes_lh!$A$11:$ZZ$200,66,FALSE))=TRUE,"",IF(VLOOKUP($A37,parlvotes_lh!$A$11:$ZZ$200,66,FALSE)=0,"",VLOOKUP($A37,parlvotes_lh!$A$11:$ZZ$200,66,FALSE)))</f>
        <v/>
      </c>
      <c r="N37" s="194" t="str">
        <f>IF(ISERROR(VLOOKUP($A37,parlvotes_lh!$A$11:$ZZ$200,86,FALSE))=TRUE,"",IF(VLOOKUP($A37,parlvotes_lh!$A$11:$ZZ$200,86,FALSE)=0,"",VLOOKUP($A37,parlvotes_lh!$A$11:$ZZ$200,86,FALSE)))</f>
        <v/>
      </c>
      <c r="O37" s="194" t="str">
        <f>IF(ISERROR(VLOOKUP($A37,parlvotes_lh!$A$11:$ZZ$200,106,FALSE))=TRUE,"",IF(VLOOKUP($A37,parlvotes_lh!$A$11:$ZZ$200,106,FALSE)=0,"",VLOOKUP($A37,parlvotes_lh!$A$11:$ZZ$200,106,FALSE)))</f>
        <v/>
      </c>
      <c r="P37" s="194" t="str">
        <f>IF(ISERROR(VLOOKUP($A37,parlvotes_lh!$A$11:$ZZ$200,126,FALSE))=TRUE,"",IF(VLOOKUP($A37,parlvotes_lh!$A$11:$ZZ$200,126,FALSE)=0,"",VLOOKUP($A37,parlvotes_lh!$A$11:$ZZ$200,126,FALSE)))</f>
        <v/>
      </c>
      <c r="Q37" s="195">
        <f>IF(ISERROR(VLOOKUP($A37,parlvotes_lh!$A$11:$ZZ$200,146,FALSE))=TRUE,"",IF(VLOOKUP($A37,parlvotes_lh!$A$11:$ZZ$200,146,FALSE)=0,"",VLOOKUP($A37,parlvotes_lh!$A$11:$ZZ$200,146,FALSE)))</f>
        <v>1.7797762484950373E-2</v>
      </c>
      <c r="R37" s="195">
        <f>IF(ISERROR(VLOOKUP($A37,parlvotes_lh!$A$11:$ZZ$200,166,FALSE))=TRUE,"",IF(VLOOKUP($A37,parlvotes_lh!$A$11:$ZZ$200,166,FALSE)=0,"",VLOOKUP($A37,parlvotes_lh!$A$11:$ZZ$200,166,FALSE)))</f>
        <v>5.0186167855017033E-2</v>
      </c>
      <c r="S37" s="195">
        <f>IF(ISERROR(VLOOKUP($A37,parlvotes_lh!$A$11:$ZZ$200,186,FALSE))=TRUE,"",IF(VLOOKUP($A37,parlvotes_lh!$A$11:$ZZ$200,186,FALSE)=0,"",VLOOKUP($A37,parlvotes_lh!$A$11:$ZZ$200,186,FALSE)))</f>
        <v>2.2330021894565236E-2</v>
      </c>
      <c r="T37" s="195" t="str">
        <f>IF(ISERROR(VLOOKUP($A37,parlvotes_lh!$A$11:$ZZ$200,206,FALSE))=TRUE,"",IF(VLOOKUP($A37,parlvotes_lh!$A$11:$ZZ$200,206,FALSE)=0,"",VLOOKUP($A37,parlvotes_lh!$A$11:$ZZ$200,206,FALSE)))</f>
        <v/>
      </c>
      <c r="U37" s="195" t="str">
        <f>IF(ISERROR(VLOOKUP($A37,parlvotes_lh!$A$11:$ZZ$200,226,FALSE))=TRUE,"",IF(VLOOKUP($A37,parlvotes_lh!$A$11:$ZZ$200,226,FALSE)=0,"",VLOOKUP($A37,parlvotes_lh!$A$11:$ZZ$200,226,FALSE)))</f>
        <v/>
      </c>
      <c r="V37" s="195" t="str">
        <f>IF(ISERROR(VLOOKUP($A37,parlvotes_lh!$A$11:$ZZ$200,246,FALSE))=TRUE,"",IF(VLOOKUP($A37,parlvotes_lh!$A$11:$ZZ$200,246,FALSE)=0,"",VLOOKUP($A37,parlvotes_lh!$A$11:$ZZ$200,246,FALSE)))</f>
        <v/>
      </c>
      <c r="W37" s="195" t="str">
        <f>IF(ISERROR(VLOOKUP($A37,parlvotes_lh!$A$11:$ZZ$200,266,FALSE))=TRUE,"",IF(VLOOKUP($A37,parlvotes_lh!$A$11:$ZZ$200,266,FALSE)=0,"",VLOOKUP($A37,parlvotes_lh!$A$11:$ZZ$200,266,FALSE)))</f>
        <v/>
      </c>
      <c r="X37" s="195" t="str">
        <f>IF(ISERROR(VLOOKUP($A37,parlvotes_lh!$A$11:$ZZ$200,286,FALSE))=TRUE,"",IF(VLOOKUP($A37,parlvotes_lh!$A$11:$ZZ$200,286,FALSE)=0,"",VLOOKUP($A37,parlvotes_lh!$A$11:$ZZ$200,286,FALSE)))</f>
        <v/>
      </c>
      <c r="Y37" s="195" t="str">
        <f>IF(ISERROR(VLOOKUP($A37,parlvotes_lh!$A$11:$ZZ$200,306,FALSE))=TRUE,"",IF(VLOOKUP($A37,parlvotes_lh!$A$11:$ZZ$200,306,FALSE)=0,"",VLOOKUP($A37,parlvotes_lh!$A$11:$ZZ$200,306,FALSE)))</f>
        <v/>
      </c>
      <c r="Z37" s="195" t="str">
        <f>IF(ISERROR(VLOOKUP($A37,parlvotes_lh!$A$11:$ZZ$200,326,FALSE))=TRUE,"",IF(VLOOKUP($A37,parlvotes_lh!$A$11:$ZZ$200,326,FALSE)=0,"",VLOOKUP($A37,parlvotes_lh!$A$11:$ZZ$200,326,FALSE)))</f>
        <v/>
      </c>
      <c r="AA37" s="195" t="str">
        <f>IF(ISERROR(VLOOKUP($A37,parlvotes_lh!$A$11:$ZZ$200,346,FALSE))=TRUE,"",IF(VLOOKUP($A37,parlvotes_lh!$A$11:$ZZ$200,346,FALSE)=0,"",VLOOKUP($A37,parlvotes_lh!$A$11:$ZZ$200,346,FALSE)))</f>
        <v/>
      </c>
      <c r="AB37" s="195" t="str">
        <f>IF(ISERROR(VLOOKUP($A37,parlvotes_lh!$A$11:$ZZ$200,366,FALSE))=TRUE,"",IF(VLOOKUP($A37,parlvotes_lh!$A$11:$ZZ$200,366,FALSE)=0,"",VLOOKUP($A37,parlvotes_lh!$A$11:$ZZ$200,366,FALSE)))</f>
        <v/>
      </c>
      <c r="AC37" s="195" t="str">
        <f>IF(ISERROR(VLOOKUP($A37,parlvotes_lh!$A$11:$ZZ$200,386,FALSE))=TRUE,"",IF(VLOOKUP($A37,parlvotes_lh!$A$11:$ZZ$200,386,FALSE)=0,"",VLOOKUP($A37,parlvotes_lh!$A$11:$ZZ$200,386,FALSE)))</f>
        <v/>
      </c>
    </row>
    <row r="38" spans="1:29" ht="13.5" customHeight="1">
      <c r="A38" s="189" t="str">
        <f>IF(info_parties!A38="","",info_parties!A38)</f>
        <v>nl_v01</v>
      </c>
      <c r="B38" s="101" t="str">
        <f>IF(A38="","",MID(info_weblinks!$C$3,32,3))</f>
        <v>nld</v>
      </c>
      <c r="C38" s="101" t="str">
        <f>IF(info_parties!G38="","",info_parties!G38)</f>
        <v>Volt</v>
      </c>
      <c r="D38" s="101" t="str">
        <f>IF(info_parties!K38="","",info_parties!K38)</f>
        <v xml:space="preserve">Volt </v>
      </c>
      <c r="E38" s="101" t="str">
        <f>IF(info_parties!H38="","",info_parties!H38)</f>
        <v xml:space="preserve">V </v>
      </c>
      <c r="F38" s="190">
        <f t="shared" si="4"/>
        <v>44272</v>
      </c>
      <c r="G38" s="191">
        <f t="shared" si="5"/>
        <v>45252</v>
      </c>
      <c r="H38" s="192">
        <f t="shared" si="6"/>
        <v>2.4223696163007975E-2</v>
      </c>
      <c r="I38" s="193">
        <f t="shared" si="7"/>
        <v>44272</v>
      </c>
      <c r="J38" s="194" t="str">
        <f>IF(ISERROR(VLOOKUP($A38,parlvotes_lh!$A$11:$ZZ$200,6,FALSE))=TRUE,"",IF(VLOOKUP($A38,parlvotes_lh!$A$11:$ZZ$200,6,FALSE)=0,"",VLOOKUP($A38,parlvotes_lh!$A$11:$ZZ$200,6,FALSE)))</f>
        <v/>
      </c>
      <c r="K38" s="194" t="str">
        <f>IF(ISERROR(VLOOKUP($A38,parlvotes_lh!$A$11:$ZZ$200,26,FALSE))=TRUE,"",IF(VLOOKUP($A38,parlvotes_lh!$A$11:$ZZ$200,26,FALSE)=0,"",VLOOKUP($A38,parlvotes_lh!$A$11:$ZZ$200,26,FALSE)))</f>
        <v/>
      </c>
      <c r="L38" s="194" t="str">
        <f>IF(ISERROR(VLOOKUP($A38,parlvotes_lh!$A$11:$ZZ$200,46,FALSE))=TRUE,"",IF(VLOOKUP($A38,parlvotes_lh!$A$11:$ZZ$200,46,FALSE)=0,"",VLOOKUP($A38,parlvotes_lh!$A$11:$ZZ$200,46,FALSE)))</f>
        <v/>
      </c>
      <c r="M38" s="194" t="str">
        <f>IF(ISERROR(VLOOKUP($A38,parlvotes_lh!$A$11:$ZZ$200,66,FALSE))=TRUE,"",IF(VLOOKUP($A38,parlvotes_lh!$A$11:$ZZ$200,66,FALSE)=0,"",VLOOKUP($A38,parlvotes_lh!$A$11:$ZZ$200,66,FALSE)))</f>
        <v/>
      </c>
      <c r="N38" s="194" t="str">
        <f>IF(ISERROR(VLOOKUP($A38,parlvotes_lh!$A$11:$ZZ$200,86,FALSE))=TRUE,"",IF(VLOOKUP($A38,parlvotes_lh!$A$11:$ZZ$200,86,FALSE)=0,"",VLOOKUP($A38,parlvotes_lh!$A$11:$ZZ$200,86,FALSE)))</f>
        <v/>
      </c>
      <c r="O38" s="194" t="str">
        <f>IF(ISERROR(VLOOKUP($A38,parlvotes_lh!$A$11:$ZZ$200,106,FALSE))=TRUE,"",IF(VLOOKUP($A38,parlvotes_lh!$A$11:$ZZ$200,106,FALSE)=0,"",VLOOKUP($A38,parlvotes_lh!$A$11:$ZZ$200,106,FALSE)))</f>
        <v/>
      </c>
      <c r="P38" s="194" t="str">
        <f>IF(ISERROR(VLOOKUP($A38,parlvotes_lh!$A$11:$ZZ$200,126,FALSE))=TRUE,"",IF(VLOOKUP($A38,parlvotes_lh!$A$11:$ZZ$200,126,FALSE)=0,"",VLOOKUP($A38,parlvotes_lh!$A$11:$ZZ$200,126,FALSE)))</f>
        <v/>
      </c>
      <c r="Q38" s="195" t="str">
        <f>IF(ISERROR(VLOOKUP($A38,parlvotes_lh!$A$11:$ZZ$200,146,FALSE))=TRUE,"",IF(VLOOKUP($A38,parlvotes_lh!$A$11:$ZZ$200,146,FALSE)=0,"",VLOOKUP($A38,parlvotes_lh!$A$11:$ZZ$200,146,FALSE)))</f>
        <v/>
      </c>
      <c r="R38" s="195">
        <f>IF(ISERROR(VLOOKUP($A38,parlvotes_lh!$A$11:$ZZ$200,166,FALSE))=TRUE,"",IF(VLOOKUP($A38,parlvotes_lh!$A$11:$ZZ$200,166,FALSE)=0,"",VLOOKUP($A38,parlvotes_lh!$A$11:$ZZ$200,166,FALSE)))</f>
        <v>2.4223696163007975E-2</v>
      </c>
      <c r="S38" s="195">
        <f>IF(ISERROR(VLOOKUP($A38,parlvotes_lh!$A$11:$ZZ$200,186,FALSE))=TRUE,"",IF(VLOOKUP($A38,parlvotes_lh!$A$11:$ZZ$200,186,FALSE)=0,"",VLOOKUP($A38,parlvotes_lh!$A$11:$ZZ$200,186,FALSE)))</f>
        <v>1.7138569535900781E-2</v>
      </c>
      <c r="T38" s="195" t="str">
        <f>IF(ISERROR(VLOOKUP($A38,parlvotes_lh!$A$11:$ZZ$200,206,FALSE))=TRUE,"",IF(VLOOKUP($A38,parlvotes_lh!$A$11:$ZZ$200,206,FALSE)=0,"",VLOOKUP($A38,parlvotes_lh!$A$11:$ZZ$200,206,FALSE)))</f>
        <v/>
      </c>
      <c r="U38" s="195" t="str">
        <f>IF(ISERROR(VLOOKUP($A38,parlvotes_lh!$A$11:$ZZ$200,226,FALSE))=TRUE,"",IF(VLOOKUP($A38,parlvotes_lh!$A$11:$ZZ$200,226,FALSE)=0,"",VLOOKUP($A38,parlvotes_lh!$A$11:$ZZ$200,226,FALSE)))</f>
        <v/>
      </c>
      <c r="V38" s="195" t="str">
        <f>IF(ISERROR(VLOOKUP($A38,parlvotes_lh!$A$11:$ZZ$200,246,FALSE))=TRUE,"",IF(VLOOKUP($A38,parlvotes_lh!$A$11:$ZZ$200,246,FALSE)=0,"",VLOOKUP($A38,parlvotes_lh!$A$11:$ZZ$200,246,FALSE)))</f>
        <v/>
      </c>
      <c r="W38" s="195" t="str">
        <f>IF(ISERROR(VLOOKUP($A38,parlvotes_lh!$A$11:$ZZ$200,266,FALSE))=TRUE,"",IF(VLOOKUP($A38,parlvotes_lh!$A$11:$ZZ$200,266,FALSE)=0,"",VLOOKUP($A38,parlvotes_lh!$A$11:$ZZ$200,266,FALSE)))</f>
        <v/>
      </c>
      <c r="X38" s="195" t="str">
        <f>IF(ISERROR(VLOOKUP($A38,parlvotes_lh!$A$11:$ZZ$200,286,FALSE))=TRUE,"",IF(VLOOKUP($A38,parlvotes_lh!$A$11:$ZZ$200,286,FALSE)=0,"",VLOOKUP($A38,parlvotes_lh!$A$11:$ZZ$200,286,FALSE)))</f>
        <v/>
      </c>
      <c r="Y38" s="195" t="str">
        <f>IF(ISERROR(VLOOKUP($A38,parlvotes_lh!$A$11:$ZZ$200,306,FALSE))=TRUE,"",IF(VLOOKUP($A38,parlvotes_lh!$A$11:$ZZ$200,306,FALSE)=0,"",VLOOKUP($A38,parlvotes_lh!$A$11:$ZZ$200,306,FALSE)))</f>
        <v/>
      </c>
      <c r="Z38" s="195" t="str">
        <f>IF(ISERROR(VLOOKUP($A38,parlvotes_lh!$A$11:$ZZ$200,326,FALSE))=TRUE,"",IF(VLOOKUP($A38,parlvotes_lh!$A$11:$ZZ$200,326,FALSE)=0,"",VLOOKUP($A38,parlvotes_lh!$A$11:$ZZ$200,326,FALSE)))</f>
        <v/>
      </c>
      <c r="AA38" s="195" t="str">
        <f>IF(ISERROR(VLOOKUP($A38,parlvotes_lh!$A$11:$ZZ$200,346,FALSE))=TRUE,"",IF(VLOOKUP($A38,parlvotes_lh!$A$11:$ZZ$200,346,FALSE)=0,"",VLOOKUP($A38,parlvotes_lh!$A$11:$ZZ$200,346,FALSE)))</f>
        <v/>
      </c>
      <c r="AB38" s="195" t="str">
        <f>IF(ISERROR(VLOOKUP($A38,parlvotes_lh!$A$11:$ZZ$200,366,FALSE))=TRUE,"",IF(VLOOKUP($A38,parlvotes_lh!$A$11:$ZZ$200,366,FALSE)=0,"",VLOOKUP($A38,parlvotes_lh!$A$11:$ZZ$200,366,FALSE)))</f>
        <v/>
      </c>
      <c r="AC38" s="195" t="str">
        <f>IF(ISERROR(VLOOKUP($A38,parlvotes_lh!$A$11:$ZZ$200,386,FALSE))=TRUE,"",IF(VLOOKUP($A38,parlvotes_lh!$A$11:$ZZ$200,386,FALSE)=0,"",VLOOKUP($A38,parlvotes_lh!$A$11:$ZZ$200,386,FALSE)))</f>
        <v/>
      </c>
    </row>
    <row r="39" spans="1:29" ht="13.5" customHeight="1">
      <c r="A39" s="189" t="str">
        <f>IF(info_parties!A39="","",info_parties!A39)</f>
        <v>nl_j01</v>
      </c>
      <c r="B39" s="101" t="str">
        <f>IF(A39="","",MID(info_weblinks!$C$3,32,3))</f>
        <v>nld</v>
      </c>
      <c r="C39" s="101" t="str">
        <f>IF(info_parties!G39="","",info_parties!G39)</f>
        <v>Yes 21</v>
      </c>
      <c r="D39" s="101" t="str">
        <f>IF(info_parties!K39="","",info_parties!K39)</f>
        <v>Ja 21</v>
      </c>
      <c r="E39" s="101" t="str">
        <f>IF(info_parties!H39="","",info_parties!H39)</f>
        <v>J</v>
      </c>
      <c r="F39" s="190">
        <f t="shared" si="4"/>
        <v>44272</v>
      </c>
      <c r="G39" s="191">
        <f t="shared" si="5"/>
        <v>45252</v>
      </c>
      <c r="H39" s="192">
        <f t="shared" si="6"/>
        <v>2.366147000840077E-2</v>
      </c>
      <c r="I39" s="193">
        <f t="shared" si="7"/>
        <v>44272</v>
      </c>
      <c r="J39" s="194" t="str">
        <f>IF(ISERROR(VLOOKUP($A39,parlvotes_lh!$A$11:$ZZ$200,6,FALSE))=TRUE,"",IF(VLOOKUP($A39,parlvotes_lh!$A$11:$ZZ$200,6,FALSE)=0,"",VLOOKUP($A39,parlvotes_lh!$A$11:$ZZ$200,6,FALSE)))</f>
        <v/>
      </c>
      <c r="K39" s="194" t="str">
        <f>IF(ISERROR(VLOOKUP($A39,parlvotes_lh!$A$11:$ZZ$200,26,FALSE))=TRUE,"",IF(VLOOKUP($A39,parlvotes_lh!$A$11:$ZZ$200,26,FALSE)=0,"",VLOOKUP($A39,parlvotes_lh!$A$11:$ZZ$200,26,FALSE)))</f>
        <v/>
      </c>
      <c r="L39" s="194" t="str">
        <f>IF(ISERROR(VLOOKUP($A39,parlvotes_lh!$A$11:$ZZ$200,46,FALSE))=TRUE,"",IF(VLOOKUP($A39,parlvotes_lh!$A$11:$ZZ$200,46,FALSE)=0,"",VLOOKUP($A39,parlvotes_lh!$A$11:$ZZ$200,46,FALSE)))</f>
        <v/>
      </c>
      <c r="M39" s="194" t="str">
        <f>IF(ISERROR(VLOOKUP($A39,parlvotes_lh!$A$11:$ZZ$200,66,FALSE))=TRUE,"",IF(VLOOKUP($A39,parlvotes_lh!$A$11:$ZZ$200,66,FALSE)=0,"",VLOOKUP($A39,parlvotes_lh!$A$11:$ZZ$200,66,FALSE)))</f>
        <v/>
      </c>
      <c r="N39" s="194" t="str">
        <f>IF(ISERROR(VLOOKUP($A39,parlvotes_lh!$A$11:$ZZ$200,86,FALSE))=TRUE,"",IF(VLOOKUP($A39,parlvotes_lh!$A$11:$ZZ$200,86,FALSE)=0,"",VLOOKUP($A39,parlvotes_lh!$A$11:$ZZ$200,86,FALSE)))</f>
        <v/>
      </c>
      <c r="O39" s="194" t="str">
        <f>IF(ISERROR(VLOOKUP($A39,parlvotes_lh!$A$11:$ZZ$200,106,FALSE))=TRUE,"",IF(VLOOKUP($A39,parlvotes_lh!$A$11:$ZZ$200,106,FALSE)=0,"",VLOOKUP($A39,parlvotes_lh!$A$11:$ZZ$200,106,FALSE)))</f>
        <v/>
      </c>
      <c r="P39" s="194" t="str">
        <f>IF(ISERROR(VLOOKUP($A39,parlvotes_lh!$A$11:$ZZ$200,126,FALSE))=TRUE,"",IF(VLOOKUP($A39,parlvotes_lh!$A$11:$ZZ$200,126,FALSE)=0,"",VLOOKUP($A39,parlvotes_lh!$A$11:$ZZ$200,126,FALSE)))</f>
        <v/>
      </c>
      <c r="Q39" s="195" t="str">
        <f>IF(ISERROR(VLOOKUP($A39,parlvotes_lh!$A$11:$ZZ$200,146,FALSE))=TRUE,"",IF(VLOOKUP($A39,parlvotes_lh!$A$11:$ZZ$200,146,FALSE)=0,"",VLOOKUP($A39,parlvotes_lh!$A$11:$ZZ$200,146,FALSE)))</f>
        <v/>
      </c>
      <c r="R39" s="195">
        <f>IF(ISERROR(VLOOKUP($A39,parlvotes_lh!$A$11:$ZZ$200,166,FALSE))=TRUE,"",IF(VLOOKUP($A39,parlvotes_lh!$A$11:$ZZ$200,166,FALSE)=0,"",VLOOKUP($A39,parlvotes_lh!$A$11:$ZZ$200,166,FALSE)))</f>
        <v>2.366147000840077E-2</v>
      </c>
      <c r="S39" s="195">
        <f>IF(ISERROR(VLOOKUP($A39,parlvotes_lh!$A$11:$ZZ$200,186,FALSE))=TRUE,"",IF(VLOOKUP($A39,parlvotes_lh!$A$11:$ZZ$200,186,FALSE)=0,"",VLOOKUP($A39,parlvotes_lh!$A$11:$ZZ$200,186,FALSE)))</f>
        <v>6.8385769932038853E-3</v>
      </c>
      <c r="T39" s="195" t="str">
        <f>IF(ISERROR(VLOOKUP($A39,parlvotes_lh!$A$11:$ZZ$200,206,FALSE))=TRUE,"",IF(VLOOKUP($A39,parlvotes_lh!$A$11:$ZZ$200,206,FALSE)=0,"",VLOOKUP($A39,parlvotes_lh!$A$11:$ZZ$200,206,FALSE)))</f>
        <v/>
      </c>
      <c r="U39" s="195" t="str">
        <f>IF(ISERROR(VLOOKUP($A39,parlvotes_lh!$A$11:$ZZ$200,226,FALSE))=TRUE,"",IF(VLOOKUP($A39,parlvotes_lh!$A$11:$ZZ$200,226,FALSE)=0,"",VLOOKUP($A39,parlvotes_lh!$A$11:$ZZ$200,226,FALSE)))</f>
        <v/>
      </c>
      <c r="V39" s="195" t="str">
        <f>IF(ISERROR(VLOOKUP($A39,parlvotes_lh!$A$11:$ZZ$200,246,FALSE))=TRUE,"",IF(VLOOKUP($A39,parlvotes_lh!$A$11:$ZZ$200,246,FALSE)=0,"",VLOOKUP($A39,parlvotes_lh!$A$11:$ZZ$200,246,FALSE)))</f>
        <v/>
      </c>
      <c r="W39" s="195" t="str">
        <f>IF(ISERROR(VLOOKUP($A39,parlvotes_lh!$A$11:$ZZ$200,266,FALSE))=TRUE,"",IF(VLOOKUP($A39,parlvotes_lh!$A$11:$ZZ$200,266,FALSE)=0,"",VLOOKUP($A39,parlvotes_lh!$A$11:$ZZ$200,266,FALSE)))</f>
        <v/>
      </c>
      <c r="X39" s="195" t="str">
        <f>IF(ISERROR(VLOOKUP($A39,parlvotes_lh!$A$11:$ZZ$200,286,FALSE))=TRUE,"",IF(VLOOKUP($A39,parlvotes_lh!$A$11:$ZZ$200,286,FALSE)=0,"",VLOOKUP($A39,parlvotes_lh!$A$11:$ZZ$200,286,FALSE)))</f>
        <v/>
      </c>
      <c r="Y39" s="195" t="str">
        <f>IF(ISERROR(VLOOKUP($A39,parlvotes_lh!$A$11:$ZZ$200,306,FALSE))=TRUE,"",IF(VLOOKUP($A39,parlvotes_lh!$A$11:$ZZ$200,306,FALSE)=0,"",VLOOKUP($A39,parlvotes_lh!$A$11:$ZZ$200,306,FALSE)))</f>
        <v/>
      </c>
      <c r="Z39" s="195" t="str">
        <f>IF(ISERROR(VLOOKUP($A39,parlvotes_lh!$A$11:$ZZ$200,326,FALSE))=TRUE,"",IF(VLOOKUP($A39,parlvotes_lh!$A$11:$ZZ$200,326,FALSE)=0,"",VLOOKUP($A39,parlvotes_lh!$A$11:$ZZ$200,326,FALSE)))</f>
        <v/>
      </c>
      <c r="AA39" s="195" t="str">
        <f>IF(ISERROR(VLOOKUP($A39,parlvotes_lh!$A$11:$ZZ$200,346,FALSE))=TRUE,"",IF(VLOOKUP($A39,parlvotes_lh!$A$11:$ZZ$200,346,FALSE)=0,"",VLOOKUP($A39,parlvotes_lh!$A$11:$ZZ$200,346,FALSE)))</f>
        <v/>
      </c>
      <c r="AB39" s="195" t="str">
        <f>IF(ISERROR(VLOOKUP($A39,parlvotes_lh!$A$11:$ZZ$200,366,FALSE))=TRUE,"",IF(VLOOKUP($A39,parlvotes_lh!$A$11:$ZZ$200,366,FALSE)=0,"",VLOOKUP($A39,parlvotes_lh!$A$11:$ZZ$200,366,FALSE)))</f>
        <v/>
      </c>
      <c r="AC39" s="195" t="str">
        <f>IF(ISERROR(VLOOKUP($A39,parlvotes_lh!$A$11:$ZZ$200,386,FALSE))=TRUE,"",IF(VLOOKUP($A39,parlvotes_lh!$A$11:$ZZ$200,386,FALSE)=0,"",VLOOKUP($A39,parlvotes_lh!$A$11:$ZZ$200,386,FALSE)))</f>
        <v/>
      </c>
    </row>
    <row r="40" spans="1:29" ht="13.5" customHeight="1">
      <c r="A40" s="189" t="str">
        <f>IF(info_parties!A40="","",info_parties!A40)</f>
        <v>nl_bbb01</v>
      </c>
      <c r="B40" s="101" t="str">
        <f>IF(A40="","",MID(info_weblinks!$C$3,32,3))</f>
        <v>nld</v>
      </c>
      <c r="C40" s="101" t="str">
        <f>IF(info_parties!G40="","",info_parties!G40)</f>
        <v>Farmer Citizen Movement</v>
      </c>
      <c r="D40" s="101" t="str">
        <f>IF(info_parties!K40="","",info_parties!K40)</f>
        <v>BoerBurgerBeweging</v>
      </c>
      <c r="E40" s="101" t="str">
        <f>IF(info_parties!H40="","",info_parties!H40)</f>
        <v>BBB</v>
      </c>
      <c r="F40" s="190">
        <f t="shared" si="4"/>
        <v>44272</v>
      </c>
      <c r="G40" s="191">
        <f t="shared" si="5"/>
        <v>45252</v>
      </c>
      <c r="H40" s="192">
        <f t="shared" si="6"/>
        <v>4.654114370491471E-2</v>
      </c>
      <c r="I40" s="193">
        <f t="shared" si="7"/>
        <v>45252</v>
      </c>
      <c r="J40" s="194" t="str">
        <f>IF(ISERROR(VLOOKUP($A40,parlvotes_lh!$A$11:$ZZ$200,6,FALSE))=TRUE,"",IF(VLOOKUP($A40,parlvotes_lh!$A$11:$ZZ$200,6,FALSE)=0,"",VLOOKUP($A40,parlvotes_lh!$A$11:$ZZ$200,6,FALSE)))</f>
        <v/>
      </c>
      <c r="K40" s="194" t="str">
        <f>IF(ISERROR(VLOOKUP($A40,parlvotes_lh!$A$11:$ZZ$200,26,FALSE))=TRUE,"",IF(VLOOKUP($A40,parlvotes_lh!$A$11:$ZZ$200,26,FALSE)=0,"",VLOOKUP($A40,parlvotes_lh!$A$11:$ZZ$200,26,FALSE)))</f>
        <v/>
      </c>
      <c r="L40" s="194" t="str">
        <f>IF(ISERROR(VLOOKUP($A40,parlvotes_lh!$A$11:$ZZ$200,46,FALSE))=TRUE,"",IF(VLOOKUP($A40,parlvotes_lh!$A$11:$ZZ$200,46,FALSE)=0,"",VLOOKUP($A40,parlvotes_lh!$A$11:$ZZ$200,46,FALSE)))</f>
        <v/>
      </c>
      <c r="M40" s="194" t="str">
        <f>IF(ISERROR(VLOOKUP($A40,parlvotes_lh!$A$11:$ZZ$200,66,FALSE))=TRUE,"",IF(VLOOKUP($A40,parlvotes_lh!$A$11:$ZZ$200,66,FALSE)=0,"",VLOOKUP($A40,parlvotes_lh!$A$11:$ZZ$200,66,FALSE)))</f>
        <v/>
      </c>
      <c r="N40" s="194" t="str">
        <f>IF(ISERROR(VLOOKUP($A40,parlvotes_lh!$A$11:$ZZ$200,86,FALSE))=TRUE,"",IF(VLOOKUP($A40,parlvotes_lh!$A$11:$ZZ$200,86,FALSE)=0,"",VLOOKUP($A40,parlvotes_lh!$A$11:$ZZ$200,86,FALSE)))</f>
        <v/>
      </c>
      <c r="O40" s="194" t="str">
        <f>IF(ISERROR(VLOOKUP($A40,parlvotes_lh!$A$11:$ZZ$200,106,FALSE))=TRUE,"",IF(VLOOKUP($A40,parlvotes_lh!$A$11:$ZZ$200,106,FALSE)=0,"",VLOOKUP($A40,parlvotes_lh!$A$11:$ZZ$200,106,FALSE)))</f>
        <v/>
      </c>
      <c r="P40" s="194" t="str">
        <f>IF(ISERROR(VLOOKUP($A40,parlvotes_lh!$A$11:$ZZ$200,126,FALSE))=TRUE,"",IF(VLOOKUP($A40,parlvotes_lh!$A$11:$ZZ$200,126,FALSE)=0,"",VLOOKUP($A40,parlvotes_lh!$A$11:$ZZ$200,126,FALSE)))</f>
        <v/>
      </c>
      <c r="Q40" s="195" t="str">
        <f>IF(ISERROR(VLOOKUP($A40,parlvotes_lh!$A$11:$ZZ$200,146,FALSE))=TRUE,"",IF(VLOOKUP($A40,parlvotes_lh!$A$11:$ZZ$200,146,FALSE)=0,"",VLOOKUP($A40,parlvotes_lh!$A$11:$ZZ$200,146,FALSE)))</f>
        <v/>
      </c>
      <c r="R40" s="195">
        <f>IF(ISERROR(VLOOKUP($A40,parlvotes_lh!$A$11:$ZZ$200,166,FALSE))=TRUE,"",IF(VLOOKUP($A40,parlvotes_lh!$A$11:$ZZ$200,166,FALSE)=0,"",VLOOKUP($A40,parlvotes_lh!$A$11:$ZZ$200,166,FALSE)))</f>
        <v>1.0008680925335982E-2</v>
      </c>
      <c r="S40" s="195">
        <f>IF(ISERROR(VLOOKUP($A40,parlvotes_lh!$A$11:$ZZ$200,186,FALSE))=TRUE,"",IF(VLOOKUP($A40,parlvotes_lh!$A$11:$ZZ$200,186,FALSE)=0,"",VLOOKUP($A40,parlvotes_lh!$A$11:$ZZ$200,186,FALSE)))</f>
        <v>4.654114370491471E-2</v>
      </c>
      <c r="T40" s="195" t="str">
        <f>IF(ISERROR(VLOOKUP($A40,parlvotes_lh!$A$11:$ZZ$200,206,FALSE))=TRUE,"",IF(VLOOKUP($A40,parlvotes_lh!$A$11:$ZZ$200,206,FALSE)=0,"",VLOOKUP($A40,parlvotes_lh!$A$11:$ZZ$200,206,FALSE)))</f>
        <v/>
      </c>
      <c r="U40" s="195" t="str">
        <f>IF(ISERROR(VLOOKUP($A40,parlvotes_lh!$A$11:$ZZ$200,226,FALSE))=TRUE,"",IF(VLOOKUP($A40,parlvotes_lh!$A$11:$ZZ$200,226,FALSE)=0,"",VLOOKUP($A40,parlvotes_lh!$A$11:$ZZ$200,226,FALSE)))</f>
        <v/>
      </c>
      <c r="V40" s="195" t="str">
        <f>IF(ISERROR(VLOOKUP($A40,parlvotes_lh!$A$11:$ZZ$200,246,FALSE))=TRUE,"",IF(VLOOKUP($A40,parlvotes_lh!$A$11:$ZZ$200,246,FALSE)=0,"",VLOOKUP($A40,parlvotes_lh!$A$11:$ZZ$200,246,FALSE)))</f>
        <v/>
      </c>
      <c r="W40" s="195" t="str">
        <f>IF(ISERROR(VLOOKUP($A40,parlvotes_lh!$A$11:$ZZ$200,266,FALSE))=TRUE,"",IF(VLOOKUP($A40,parlvotes_lh!$A$11:$ZZ$200,266,FALSE)=0,"",VLOOKUP($A40,parlvotes_lh!$A$11:$ZZ$200,266,FALSE)))</f>
        <v/>
      </c>
      <c r="X40" s="195" t="str">
        <f>IF(ISERROR(VLOOKUP($A40,parlvotes_lh!$A$11:$ZZ$200,286,FALSE))=TRUE,"",IF(VLOOKUP($A40,parlvotes_lh!$A$11:$ZZ$200,286,FALSE)=0,"",VLOOKUP($A40,parlvotes_lh!$A$11:$ZZ$200,286,FALSE)))</f>
        <v/>
      </c>
      <c r="Y40" s="195" t="str">
        <f>IF(ISERROR(VLOOKUP($A40,parlvotes_lh!$A$11:$ZZ$200,306,FALSE))=TRUE,"",IF(VLOOKUP($A40,parlvotes_lh!$A$11:$ZZ$200,306,FALSE)=0,"",VLOOKUP($A40,parlvotes_lh!$A$11:$ZZ$200,306,FALSE)))</f>
        <v/>
      </c>
      <c r="Z40" s="195" t="str">
        <f>IF(ISERROR(VLOOKUP($A40,parlvotes_lh!$A$11:$ZZ$200,326,FALSE))=TRUE,"",IF(VLOOKUP($A40,parlvotes_lh!$A$11:$ZZ$200,326,FALSE)=0,"",VLOOKUP($A40,parlvotes_lh!$A$11:$ZZ$200,326,FALSE)))</f>
        <v/>
      </c>
      <c r="AA40" s="195" t="str">
        <f>IF(ISERROR(VLOOKUP($A40,parlvotes_lh!$A$11:$ZZ$200,346,FALSE))=TRUE,"",IF(VLOOKUP($A40,parlvotes_lh!$A$11:$ZZ$200,346,FALSE)=0,"",VLOOKUP($A40,parlvotes_lh!$A$11:$ZZ$200,346,FALSE)))</f>
        <v/>
      </c>
      <c r="AB40" s="195" t="str">
        <f>IF(ISERROR(VLOOKUP($A40,parlvotes_lh!$A$11:$ZZ$200,366,FALSE))=TRUE,"",IF(VLOOKUP($A40,parlvotes_lh!$A$11:$ZZ$200,366,FALSE)=0,"",VLOOKUP($A40,parlvotes_lh!$A$11:$ZZ$200,366,FALSE)))</f>
        <v/>
      </c>
      <c r="AC40" s="195" t="str">
        <f>IF(ISERROR(VLOOKUP($A40,parlvotes_lh!$A$11:$ZZ$200,386,FALSE))=TRUE,"",IF(VLOOKUP($A40,parlvotes_lh!$A$11:$ZZ$200,386,FALSE)=0,"",VLOOKUP($A40,parlvotes_lh!$A$11:$ZZ$200,386,FALSE)))</f>
        <v/>
      </c>
    </row>
    <row r="41" spans="1:29" ht="13.5" customHeight="1">
      <c r="A41" s="189" t="str">
        <f>IF(info_parties!A41="","",info_parties!A41)</f>
        <v>nl_bj01</v>
      </c>
      <c r="B41" s="101" t="str">
        <f>IF(A41="","",MID(info_weblinks!$C$3,32,3))</f>
        <v>nld</v>
      </c>
      <c r="C41" s="101" t="str">
        <f>IF(info_parties!G41="","",info_parties!G41)</f>
        <v>AsOne</v>
      </c>
      <c r="D41" s="101" t="str">
        <f>IF(info_parties!K41="","",info_parties!K41)</f>
        <v>B1J1</v>
      </c>
      <c r="E41" s="101" t="str">
        <f>IF(info_parties!H41="","",info_parties!H41)</f>
        <v>B1J1</v>
      </c>
      <c r="F41" s="190">
        <f t="shared" si="4"/>
        <v>44272</v>
      </c>
      <c r="G41" s="191">
        <f t="shared" si="5"/>
        <v>44272</v>
      </c>
      <c r="H41" s="192">
        <f t="shared" si="6"/>
        <v>8.3698780333828007E-3</v>
      </c>
      <c r="I41" s="193">
        <f t="shared" si="7"/>
        <v>44272</v>
      </c>
      <c r="J41" s="194" t="str">
        <f>IF(ISERROR(VLOOKUP($A41,parlvotes_lh!$A$11:$ZZ$200,6,FALSE))=TRUE,"",IF(VLOOKUP($A41,parlvotes_lh!$A$11:$ZZ$200,6,FALSE)=0,"",VLOOKUP($A41,parlvotes_lh!$A$11:$ZZ$200,6,FALSE)))</f>
        <v/>
      </c>
      <c r="K41" s="194" t="str">
        <f>IF(ISERROR(VLOOKUP($A41,parlvotes_lh!$A$11:$ZZ$200,26,FALSE))=TRUE,"",IF(VLOOKUP($A41,parlvotes_lh!$A$11:$ZZ$200,26,FALSE)=0,"",VLOOKUP($A41,parlvotes_lh!$A$11:$ZZ$200,26,FALSE)))</f>
        <v/>
      </c>
      <c r="L41" s="194" t="str">
        <f>IF(ISERROR(VLOOKUP($A41,parlvotes_lh!$A$11:$ZZ$200,46,FALSE))=TRUE,"",IF(VLOOKUP($A41,parlvotes_lh!$A$11:$ZZ$200,46,FALSE)=0,"",VLOOKUP($A41,parlvotes_lh!$A$11:$ZZ$200,46,FALSE)))</f>
        <v/>
      </c>
      <c r="M41" s="194" t="str">
        <f>IF(ISERROR(VLOOKUP($A41,parlvotes_lh!$A$11:$ZZ$200,66,FALSE))=TRUE,"",IF(VLOOKUP($A41,parlvotes_lh!$A$11:$ZZ$200,66,FALSE)=0,"",VLOOKUP($A41,parlvotes_lh!$A$11:$ZZ$200,66,FALSE)))</f>
        <v/>
      </c>
      <c r="N41" s="194" t="str">
        <f>IF(ISERROR(VLOOKUP($A41,parlvotes_lh!$A$11:$ZZ$200,86,FALSE))=TRUE,"",IF(VLOOKUP($A41,parlvotes_lh!$A$11:$ZZ$200,86,FALSE)=0,"",VLOOKUP($A41,parlvotes_lh!$A$11:$ZZ$200,86,FALSE)))</f>
        <v/>
      </c>
      <c r="O41" s="194" t="str">
        <f>IF(ISERROR(VLOOKUP($A41,parlvotes_lh!$A$11:$ZZ$200,106,FALSE))=TRUE,"",IF(VLOOKUP($A41,parlvotes_lh!$A$11:$ZZ$200,106,FALSE)=0,"",VLOOKUP($A41,parlvotes_lh!$A$11:$ZZ$200,106,FALSE)))</f>
        <v/>
      </c>
      <c r="P41" s="194" t="str">
        <f>IF(ISERROR(VLOOKUP($A41,parlvotes_lh!$A$11:$ZZ$200,126,FALSE))=TRUE,"",IF(VLOOKUP($A41,parlvotes_lh!$A$11:$ZZ$200,126,FALSE)=0,"",VLOOKUP($A41,parlvotes_lh!$A$11:$ZZ$200,126,FALSE)))</f>
        <v/>
      </c>
      <c r="Q41" s="195" t="str">
        <f>IF(ISERROR(VLOOKUP($A41,parlvotes_lh!$A$11:$ZZ$200,146,FALSE))=TRUE,"",IF(VLOOKUP($A41,parlvotes_lh!$A$11:$ZZ$200,146,FALSE)=0,"",VLOOKUP($A41,parlvotes_lh!$A$11:$ZZ$200,146,FALSE)))</f>
        <v/>
      </c>
      <c r="R41" s="195">
        <f>IF(ISERROR(VLOOKUP($A41,parlvotes_lh!$A$11:$ZZ$200,166,FALSE))=TRUE,"",IF(VLOOKUP($A41,parlvotes_lh!$A$11:$ZZ$200,166,FALSE)=0,"",VLOOKUP($A41,parlvotes_lh!$A$11:$ZZ$200,166,FALSE)))</f>
        <v>8.3698780333828007E-3</v>
      </c>
      <c r="S41" s="195" t="str">
        <f>IF(ISERROR(VLOOKUP($A41,parlvotes_lh!$A$11:$ZZ$200,186,FALSE))=TRUE,"",IF(VLOOKUP($A41,parlvotes_lh!$A$11:$ZZ$200,186,FALSE)=0,"",VLOOKUP($A41,parlvotes_lh!$A$11:$ZZ$200,186,FALSE)))</f>
        <v/>
      </c>
      <c r="T41" s="195" t="str">
        <f>IF(ISERROR(VLOOKUP($A41,parlvotes_lh!$A$11:$ZZ$200,206,FALSE))=TRUE,"",IF(VLOOKUP($A41,parlvotes_lh!$A$11:$ZZ$200,206,FALSE)=0,"",VLOOKUP($A41,parlvotes_lh!$A$11:$ZZ$200,206,FALSE)))</f>
        <v/>
      </c>
      <c r="U41" s="195" t="str">
        <f>IF(ISERROR(VLOOKUP($A41,parlvotes_lh!$A$11:$ZZ$200,226,FALSE))=TRUE,"",IF(VLOOKUP($A41,parlvotes_lh!$A$11:$ZZ$200,226,FALSE)=0,"",VLOOKUP($A41,parlvotes_lh!$A$11:$ZZ$200,226,FALSE)))</f>
        <v/>
      </c>
      <c r="V41" s="195" t="str">
        <f>IF(ISERROR(VLOOKUP($A41,parlvotes_lh!$A$11:$ZZ$200,246,FALSE))=TRUE,"",IF(VLOOKUP($A41,parlvotes_lh!$A$11:$ZZ$200,246,FALSE)=0,"",VLOOKUP($A41,parlvotes_lh!$A$11:$ZZ$200,246,FALSE)))</f>
        <v/>
      </c>
      <c r="W41" s="195" t="str">
        <f>IF(ISERROR(VLOOKUP($A41,parlvotes_lh!$A$11:$ZZ$200,266,FALSE))=TRUE,"",IF(VLOOKUP($A41,parlvotes_lh!$A$11:$ZZ$200,266,FALSE)=0,"",VLOOKUP($A41,parlvotes_lh!$A$11:$ZZ$200,266,FALSE)))</f>
        <v/>
      </c>
      <c r="X41" s="195" t="str">
        <f>IF(ISERROR(VLOOKUP($A41,parlvotes_lh!$A$11:$ZZ$200,286,FALSE))=TRUE,"",IF(VLOOKUP($A41,parlvotes_lh!$A$11:$ZZ$200,286,FALSE)=0,"",VLOOKUP($A41,parlvotes_lh!$A$11:$ZZ$200,286,FALSE)))</f>
        <v/>
      </c>
      <c r="Y41" s="195" t="str">
        <f>IF(ISERROR(VLOOKUP($A41,parlvotes_lh!$A$11:$ZZ$200,306,FALSE))=TRUE,"",IF(VLOOKUP($A41,parlvotes_lh!$A$11:$ZZ$200,306,FALSE)=0,"",VLOOKUP($A41,parlvotes_lh!$A$11:$ZZ$200,306,FALSE)))</f>
        <v/>
      </c>
      <c r="Z41" s="195" t="str">
        <f>IF(ISERROR(VLOOKUP($A41,parlvotes_lh!$A$11:$ZZ$200,326,FALSE))=TRUE,"",IF(VLOOKUP($A41,parlvotes_lh!$A$11:$ZZ$200,326,FALSE)=0,"",VLOOKUP($A41,parlvotes_lh!$A$11:$ZZ$200,326,FALSE)))</f>
        <v/>
      </c>
      <c r="AA41" s="195" t="str">
        <f>IF(ISERROR(VLOOKUP($A41,parlvotes_lh!$A$11:$ZZ$200,346,FALSE))=TRUE,"",IF(VLOOKUP($A41,parlvotes_lh!$A$11:$ZZ$200,346,FALSE)=0,"",VLOOKUP($A41,parlvotes_lh!$A$11:$ZZ$200,346,FALSE)))</f>
        <v/>
      </c>
      <c r="AB41" s="195" t="str">
        <f>IF(ISERROR(VLOOKUP($A41,parlvotes_lh!$A$11:$ZZ$200,366,FALSE))=TRUE,"",IF(VLOOKUP($A41,parlvotes_lh!$A$11:$ZZ$200,366,FALSE)=0,"",VLOOKUP($A41,parlvotes_lh!$A$11:$ZZ$200,366,FALSE)))</f>
        <v/>
      </c>
      <c r="AC41" s="195" t="str">
        <f>IF(ISERROR(VLOOKUP($A41,parlvotes_lh!$A$11:$ZZ$200,386,FALSE))=TRUE,"",IF(VLOOKUP($A41,parlvotes_lh!$A$11:$ZZ$200,386,FALSE)=0,"",VLOOKUP($A41,parlvotes_lh!$A$11:$ZZ$200,386,FALSE)))</f>
        <v/>
      </c>
    </row>
    <row r="42" spans="1:29" ht="13.5" customHeight="1">
      <c r="A42" s="189" t="str">
        <f>IF(info_parties!A42="","",info_parties!A42)</f>
        <v>nl_nsc01</v>
      </c>
      <c r="B42" s="101" t="str">
        <f>IF(A42="","",MID(info_weblinks!$C$3,32,3))</f>
        <v>nld</v>
      </c>
      <c r="C42" s="101" t="str">
        <f>IF(info_parties!G42="","",info_parties!G42)</f>
        <v>New Social Contract</v>
      </c>
      <c r="D42" s="101" t="str">
        <f>IF(info_parties!K42="","",info_parties!K42)</f>
        <v>Nieuw Sociaal Contract</v>
      </c>
      <c r="E42" s="101" t="str">
        <f>IF(info_parties!H42="","",info_parties!H42)</f>
        <v>NSC</v>
      </c>
      <c r="F42" s="190">
        <f t="shared" si="4"/>
        <v>45252</v>
      </c>
      <c r="G42" s="191">
        <f t="shared" si="5"/>
        <v>45252</v>
      </c>
      <c r="H42" s="192">
        <f t="shared" si="6"/>
        <v>0.12875704777447428</v>
      </c>
      <c r="I42" s="193">
        <f t="shared" si="7"/>
        <v>45252</v>
      </c>
      <c r="J42" s="194" t="str">
        <f>IF(ISERROR(VLOOKUP($A42,parlvotes_lh!$A$11:$ZZ$200,6,FALSE))=TRUE,"",IF(VLOOKUP($A42,parlvotes_lh!$A$11:$ZZ$200,6,FALSE)=0,"",VLOOKUP($A42,parlvotes_lh!$A$11:$ZZ$200,6,FALSE)))</f>
        <v/>
      </c>
      <c r="K42" s="194" t="str">
        <f>IF(ISERROR(VLOOKUP($A42,parlvotes_lh!$A$11:$ZZ$200,26,FALSE))=TRUE,"",IF(VLOOKUP($A42,parlvotes_lh!$A$11:$ZZ$200,26,FALSE)=0,"",VLOOKUP($A42,parlvotes_lh!$A$11:$ZZ$200,26,FALSE)))</f>
        <v/>
      </c>
      <c r="L42" s="194" t="str">
        <f>IF(ISERROR(VLOOKUP($A42,parlvotes_lh!$A$11:$ZZ$200,46,FALSE))=TRUE,"",IF(VLOOKUP($A42,parlvotes_lh!$A$11:$ZZ$200,46,FALSE)=0,"",VLOOKUP($A42,parlvotes_lh!$A$11:$ZZ$200,46,FALSE)))</f>
        <v/>
      </c>
      <c r="M42" s="194" t="str">
        <f>IF(ISERROR(VLOOKUP($A42,parlvotes_lh!$A$11:$ZZ$200,66,FALSE))=TRUE,"",IF(VLOOKUP($A42,parlvotes_lh!$A$11:$ZZ$200,66,FALSE)=0,"",VLOOKUP($A42,parlvotes_lh!$A$11:$ZZ$200,66,FALSE)))</f>
        <v/>
      </c>
      <c r="N42" s="194" t="str">
        <f>IF(ISERROR(VLOOKUP($A42,parlvotes_lh!$A$11:$ZZ$200,86,FALSE))=TRUE,"",IF(VLOOKUP($A42,parlvotes_lh!$A$11:$ZZ$200,86,FALSE)=0,"",VLOOKUP($A42,parlvotes_lh!$A$11:$ZZ$200,86,FALSE)))</f>
        <v/>
      </c>
      <c r="O42" s="194" t="str">
        <f>IF(ISERROR(VLOOKUP($A42,parlvotes_lh!$A$11:$ZZ$200,106,FALSE))=TRUE,"",IF(VLOOKUP($A42,parlvotes_lh!$A$11:$ZZ$200,106,FALSE)=0,"",VLOOKUP($A42,parlvotes_lh!$A$11:$ZZ$200,106,FALSE)))</f>
        <v/>
      </c>
      <c r="P42" s="194" t="str">
        <f>IF(ISERROR(VLOOKUP($A42,parlvotes_lh!$A$11:$ZZ$200,126,FALSE))=TRUE,"",IF(VLOOKUP($A42,parlvotes_lh!$A$11:$ZZ$200,126,FALSE)=0,"",VLOOKUP($A42,parlvotes_lh!$A$11:$ZZ$200,126,FALSE)))</f>
        <v/>
      </c>
      <c r="Q42" s="195" t="str">
        <f>IF(ISERROR(VLOOKUP($A42,parlvotes_lh!$A$11:$ZZ$200,146,FALSE))=TRUE,"",IF(VLOOKUP($A42,parlvotes_lh!$A$11:$ZZ$200,146,FALSE)=0,"",VLOOKUP($A42,parlvotes_lh!$A$11:$ZZ$200,146,FALSE)))</f>
        <v/>
      </c>
      <c r="R42" s="195" t="str">
        <f>IF(ISERROR(VLOOKUP($A42,parlvotes_lh!$A$11:$ZZ$200,166,FALSE))=TRUE,"",IF(VLOOKUP($A42,parlvotes_lh!$A$11:$ZZ$200,166,FALSE)=0,"",VLOOKUP($A42,parlvotes_lh!$A$11:$ZZ$200,166,FALSE)))</f>
        <v/>
      </c>
      <c r="S42" s="195">
        <f>IF(ISERROR(VLOOKUP($A42,parlvotes_lh!$A$11:$ZZ$200,186,FALSE))=TRUE,"",IF(VLOOKUP($A42,parlvotes_lh!$A$11:$ZZ$200,186,FALSE)=0,"",VLOOKUP($A42,parlvotes_lh!$A$11:$ZZ$200,186,FALSE)))</f>
        <v>0.12875704777447428</v>
      </c>
      <c r="T42" s="195" t="str">
        <f>IF(ISERROR(VLOOKUP($A42,parlvotes_lh!$A$11:$ZZ$200,206,FALSE))=TRUE,"",IF(VLOOKUP($A42,parlvotes_lh!$A$11:$ZZ$200,206,FALSE)=0,"",VLOOKUP($A42,parlvotes_lh!$A$11:$ZZ$200,206,FALSE)))</f>
        <v/>
      </c>
      <c r="U42" s="195" t="str">
        <f>IF(ISERROR(VLOOKUP($A42,parlvotes_lh!$A$11:$ZZ$200,226,FALSE))=TRUE,"",IF(VLOOKUP($A42,parlvotes_lh!$A$11:$ZZ$200,226,FALSE)=0,"",VLOOKUP($A42,parlvotes_lh!$A$11:$ZZ$200,226,FALSE)))</f>
        <v/>
      </c>
      <c r="V42" s="195" t="str">
        <f>IF(ISERROR(VLOOKUP($A42,parlvotes_lh!$A$11:$ZZ$200,246,FALSE))=TRUE,"",IF(VLOOKUP($A42,parlvotes_lh!$A$11:$ZZ$200,246,FALSE)=0,"",VLOOKUP($A42,parlvotes_lh!$A$11:$ZZ$200,246,FALSE)))</f>
        <v/>
      </c>
      <c r="W42" s="195" t="str">
        <f>IF(ISERROR(VLOOKUP($A42,parlvotes_lh!$A$11:$ZZ$200,266,FALSE))=TRUE,"",IF(VLOOKUP($A42,parlvotes_lh!$A$11:$ZZ$200,266,FALSE)=0,"",VLOOKUP($A42,parlvotes_lh!$A$11:$ZZ$200,266,FALSE)))</f>
        <v/>
      </c>
      <c r="X42" s="195" t="str">
        <f>IF(ISERROR(VLOOKUP($A42,parlvotes_lh!$A$11:$ZZ$200,286,FALSE))=TRUE,"",IF(VLOOKUP($A42,parlvotes_lh!$A$11:$ZZ$200,286,FALSE)=0,"",VLOOKUP($A42,parlvotes_lh!$A$11:$ZZ$200,286,FALSE)))</f>
        <v/>
      </c>
      <c r="Y42" s="195" t="str">
        <f>IF(ISERROR(VLOOKUP($A42,parlvotes_lh!$A$11:$ZZ$200,306,FALSE))=TRUE,"",IF(VLOOKUP($A42,parlvotes_lh!$A$11:$ZZ$200,306,FALSE)=0,"",VLOOKUP($A42,parlvotes_lh!$A$11:$ZZ$200,306,FALSE)))</f>
        <v/>
      </c>
      <c r="Z42" s="195" t="str">
        <f>IF(ISERROR(VLOOKUP($A42,parlvotes_lh!$A$11:$ZZ$200,326,FALSE))=TRUE,"",IF(VLOOKUP($A42,parlvotes_lh!$A$11:$ZZ$200,326,FALSE)=0,"",VLOOKUP($A42,parlvotes_lh!$A$11:$ZZ$200,326,FALSE)))</f>
        <v/>
      </c>
      <c r="AA42" s="195" t="str">
        <f>IF(ISERROR(VLOOKUP($A42,parlvotes_lh!$A$11:$ZZ$200,346,FALSE))=TRUE,"",IF(VLOOKUP($A42,parlvotes_lh!$A$11:$ZZ$200,346,FALSE)=0,"",VLOOKUP($A42,parlvotes_lh!$A$11:$ZZ$200,346,FALSE)))</f>
        <v/>
      </c>
      <c r="AB42" s="195" t="str">
        <f>IF(ISERROR(VLOOKUP($A42,parlvotes_lh!$A$11:$ZZ$200,366,FALSE))=TRUE,"",IF(VLOOKUP($A42,parlvotes_lh!$A$11:$ZZ$200,366,FALSE)=0,"",VLOOKUP($A42,parlvotes_lh!$A$11:$ZZ$200,366,FALSE)))</f>
        <v/>
      </c>
      <c r="AC42" s="195" t="str">
        <f>IF(ISERROR(VLOOKUP($A42,parlvotes_lh!$A$11:$ZZ$200,386,FALSE))=TRUE,"",IF(VLOOKUP($A42,parlvotes_lh!$A$11:$ZZ$200,386,FALSE)=0,"",VLOOKUP($A42,parlvotes_lh!$A$11:$ZZ$200,386,FALSE)))</f>
        <v/>
      </c>
    </row>
    <row r="43" spans="1:29" ht="13.5" customHeight="1">
      <c r="A43" s="189" t="str">
        <f>IF(info_parties!A43="","",info_parties!A43)</f>
        <v/>
      </c>
      <c r="B43" s="101" t="str">
        <f>IF(A43="","",MID(info_weblinks!$C$3,32,3))</f>
        <v/>
      </c>
      <c r="C43" s="101" t="str">
        <f>IF(info_parties!G43="","",info_parties!G43)</f>
        <v/>
      </c>
      <c r="D43" s="101" t="str">
        <f>IF(info_parties!K43="","",info_parties!K43)</f>
        <v/>
      </c>
      <c r="E43" s="101" t="str">
        <f>IF(info_parties!H43="","",info_parties!H43)</f>
        <v/>
      </c>
      <c r="F43" s="190" t="str">
        <f t="shared" si="4"/>
        <v/>
      </c>
      <c r="G43" s="191" t="str">
        <f t="shared" si="5"/>
        <v/>
      </c>
      <c r="H43" s="192" t="str">
        <f t="shared" si="6"/>
        <v/>
      </c>
      <c r="I43" s="193" t="str">
        <f t="shared" si="7"/>
        <v/>
      </c>
      <c r="J43" s="194" t="str">
        <f>IF(ISERROR(VLOOKUP($A43,parlvotes_lh!$A$11:$ZZ$200,6,FALSE))=TRUE,"",IF(VLOOKUP($A43,parlvotes_lh!$A$11:$ZZ$200,6,FALSE)=0,"",VLOOKUP($A43,parlvotes_lh!$A$11:$ZZ$200,6,FALSE)))</f>
        <v/>
      </c>
      <c r="K43" s="194" t="str">
        <f>IF(ISERROR(VLOOKUP($A43,parlvotes_lh!$A$11:$ZZ$200,26,FALSE))=TRUE,"",IF(VLOOKUP($A43,parlvotes_lh!$A$11:$ZZ$200,26,FALSE)=0,"",VLOOKUP($A43,parlvotes_lh!$A$11:$ZZ$200,26,FALSE)))</f>
        <v/>
      </c>
      <c r="L43" s="194" t="str">
        <f>IF(ISERROR(VLOOKUP($A43,parlvotes_lh!$A$11:$ZZ$200,46,FALSE))=TRUE,"",IF(VLOOKUP($A43,parlvotes_lh!$A$11:$ZZ$200,46,FALSE)=0,"",VLOOKUP($A43,parlvotes_lh!$A$11:$ZZ$200,46,FALSE)))</f>
        <v/>
      </c>
      <c r="M43" s="194" t="str">
        <f>IF(ISERROR(VLOOKUP($A43,parlvotes_lh!$A$11:$ZZ$200,66,FALSE))=TRUE,"",IF(VLOOKUP($A43,parlvotes_lh!$A$11:$ZZ$200,66,FALSE)=0,"",VLOOKUP($A43,parlvotes_lh!$A$11:$ZZ$200,66,FALSE)))</f>
        <v/>
      </c>
      <c r="N43" s="194" t="str">
        <f>IF(ISERROR(VLOOKUP($A43,parlvotes_lh!$A$11:$ZZ$200,86,FALSE))=TRUE,"",IF(VLOOKUP($A43,parlvotes_lh!$A$11:$ZZ$200,86,FALSE)=0,"",VLOOKUP($A43,parlvotes_lh!$A$11:$ZZ$200,86,FALSE)))</f>
        <v/>
      </c>
      <c r="O43" s="194" t="str">
        <f>IF(ISERROR(VLOOKUP($A43,parlvotes_lh!$A$11:$ZZ$200,106,FALSE))=TRUE,"",IF(VLOOKUP($A43,parlvotes_lh!$A$11:$ZZ$200,106,FALSE)=0,"",VLOOKUP($A43,parlvotes_lh!$A$11:$ZZ$200,106,FALSE)))</f>
        <v/>
      </c>
      <c r="P43" s="194" t="str">
        <f>IF(ISERROR(VLOOKUP($A43,parlvotes_lh!$A$11:$ZZ$200,126,FALSE))=TRUE,"",IF(VLOOKUP($A43,parlvotes_lh!$A$11:$ZZ$200,126,FALSE)=0,"",VLOOKUP($A43,parlvotes_lh!$A$11:$ZZ$200,126,FALSE)))</f>
        <v/>
      </c>
      <c r="Q43" s="195" t="str">
        <f>IF(ISERROR(VLOOKUP($A43,parlvotes_lh!$A$11:$ZZ$200,146,FALSE))=TRUE,"",IF(VLOOKUP($A43,parlvotes_lh!$A$11:$ZZ$200,146,FALSE)=0,"",VLOOKUP($A43,parlvotes_lh!$A$11:$ZZ$200,146,FALSE)))</f>
        <v/>
      </c>
      <c r="R43" s="195" t="str">
        <f>IF(ISERROR(VLOOKUP($A43,parlvotes_lh!$A$11:$ZZ$200,166,FALSE))=TRUE,"",IF(VLOOKUP($A43,parlvotes_lh!$A$11:$ZZ$200,166,FALSE)=0,"",VLOOKUP($A43,parlvotes_lh!$A$11:$ZZ$200,166,FALSE)))</f>
        <v/>
      </c>
      <c r="S43" s="195" t="str">
        <f>IF(ISERROR(VLOOKUP($A43,parlvotes_lh!$A$11:$ZZ$200,186,FALSE))=TRUE,"",IF(VLOOKUP($A43,parlvotes_lh!$A$11:$ZZ$200,186,FALSE)=0,"",VLOOKUP($A43,parlvotes_lh!$A$11:$ZZ$200,186,FALSE)))</f>
        <v/>
      </c>
      <c r="T43" s="195" t="str">
        <f>IF(ISERROR(VLOOKUP($A43,parlvotes_lh!$A$11:$ZZ$200,206,FALSE))=TRUE,"",IF(VLOOKUP($A43,parlvotes_lh!$A$11:$ZZ$200,206,FALSE)=0,"",VLOOKUP($A43,parlvotes_lh!$A$11:$ZZ$200,206,FALSE)))</f>
        <v/>
      </c>
      <c r="U43" s="195" t="str">
        <f>IF(ISERROR(VLOOKUP($A43,parlvotes_lh!$A$11:$ZZ$200,226,FALSE))=TRUE,"",IF(VLOOKUP($A43,parlvotes_lh!$A$11:$ZZ$200,226,FALSE)=0,"",VLOOKUP($A43,parlvotes_lh!$A$11:$ZZ$200,226,FALSE)))</f>
        <v/>
      </c>
      <c r="V43" s="195" t="str">
        <f>IF(ISERROR(VLOOKUP($A43,parlvotes_lh!$A$11:$ZZ$200,246,FALSE))=TRUE,"",IF(VLOOKUP($A43,parlvotes_lh!$A$11:$ZZ$200,246,FALSE)=0,"",VLOOKUP($A43,parlvotes_lh!$A$11:$ZZ$200,246,FALSE)))</f>
        <v/>
      </c>
      <c r="W43" s="195" t="str">
        <f>IF(ISERROR(VLOOKUP($A43,parlvotes_lh!$A$11:$ZZ$200,266,FALSE))=TRUE,"",IF(VLOOKUP($A43,parlvotes_lh!$A$11:$ZZ$200,266,FALSE)=0,"",VLOOKUP($A43,parlvotes_lh!$A$11:$ZZ$200,266,FALSE)))</f>
        <v/>
      </c>
      <c r="X43" s="195" t="str">
        <f>IF(ISERROR(VLOOKUP($A43,parlvotes_lh!$A$11:$ZZ$200,286,FALSE))=TRUE,"",IF(VLOOKUP($A43,parlvotes_lh!$A$11:$ZZ$200,286,FALSE)=0,"",VLOOKUP($A43,parlvotes_lh!$A$11:$ZZ$200,286,FALSE)))</f>
        <v/>
      </c>
      <c r="Y43" s="195" t="str">
        <f>IF(ISERROR(VLOOKUP($A43,parlvotes_lh!$A$11:$ZZ$200,306,FALSE))=TRUE,"",IF(VLOOKUP($A43,parlvotes_lh!$A$11:$ZZ$200,306,FALSE)=0,"",VLOOKUP($A43,parlvotes_lh!$A$11:$ZZ$200,306,FALSE)))</f>
        <v/>
      </c>
      <c r="Z43" s="195" t="str">
        <f>IF(ISERROR(VLOOKUP($A43,parlvotes_lh!$A$11:$ZZ$200,326,FALSE))=TRUE,"",IF(VLOOKUP($A43,parlvotes_lh!$A$11:$ZZ$200,326,FALSE)=0,"",VLOOKUP($A43,parlvotes_lh!$A$11:$ZZ$200,326,FALSE)))</f>
        <v/>
      </c>
      <c r="AA43" s="195" t="str">
        <f>IF(ISERROR(VLOOKUP($A43,parlvotes_lh!$A$11:$ZZ$200,346,FALSE))=TRUE,"",IF(VLOOKUP($A43,parlvotes_lh!$A$11:$ZZ$200,346,FALSE)=0,"",VLOOKUP($A43,parlvotes_lh!$A$11:$ZZ$200,346,FALSE)))</f>
        <v/>
      </c>
      <c r="AB43" s="195" t="str">
        <f>IF(ISERROR(VLOOKUP($A43,parlvotes_lh!$A$11:$ZZ$200,366,FALSE))=TRUE,"",IF(VLOOKUP($A43,parlvotes_lh!$A$11:$ZZ$200,366,FALSE)=0,"",VLOOKUP($A43,parlvotes_lh!$A$11:$ZZ$200,366,FALSE)))</f>
        <v/>
      </c>
      <c r="AC43" s="195" t="str">
        <f>IF(ISERROR(VLOOKUP($A43,parlvotes_lh!$A$11:$ZZ$200,386,FALSE))=TRUE,"",IF(VLOOKUP($A43,parlvotes_lh!$A$11:$ZZ$200,386,FALSE)=0,"",VLOOKUP($A43,parlvotes_lh!$A$11:$ZZ$200,386,FALSE)))</f>
        <v/>
      </c>
    </row>
    <row r="44" spans="1:29" ht="13.5" customHeight="1">
      <c r="A44" s="189" t="str">
        <f>IF(info_parties!A44="","",info_parties!A44)</f>
        <v/>
      </c>
      <c r="B44" s="101" t="str">
        <f>IF(A44="","",MID(info_weblinks!$C$3,32,3))</f>
        <v/>
      </c>
      <c r="C44" s="101" t="str">
        <f>IF(info_parties!G44="","",info_parties!G44)</f>
        <v/>
      </c>
      <c r="D44" s="101" t="str">
        <f>IF(info_parties!K44="","",info_parties!K44)</f>
        <v/>
      </c>
      <c r="E44" s="101" t="str">
        <f>IF(info_parties!H44="","",info_parties!H44)</f>
        <v/>
      </c>
      <c r="F44" s="190" t="str">
        <f t="shared" si="4"/>
        <v/>
      </c>
      <c r="G44" s="191" t="str">
        <f t="shared" si="5"/>
        <v/>
      </c>
      <c r="H44" s="192" t="str">
        <f t="shared" si="6"/>
        <v/>
      </c>
      <c r="I44" s="193" t="str">
        <f t="shared" si="7"/>
        <v/>
      </c>
      <c r="J44" s="194" t="str">
        <f>IF(ISERROR(VLOOKUP($A44,parlvotes_lh!$A$11:$ZZ$200,6,FALSE))=TRUE,"",IF(VLOOKUP($A44,parlvotes_lh!$A$11:$ZZ$200,6,FALSE)=0,"",VLOOKUP($A44,parlvotes_lh!$A$11:$ZZ$200,6,FALSE)))</f>
        <v/>
      </c>
      <c r="K44" s="194" t="str">
        <f>IF(ISERROR(VLOOKUP($A44,parlvotes_lh!$A$11:$ZZ$200,26,FALSE))=TRUE,"",IF(VLOOKUP($A44,parlvotes_lh!$A$11:$ZZ$200,26,FALSE)=0,"",VLOOKUP($A44,parlvotes_lh!$A$11:$ZZ$200,26,FALSE)))</f>
        <v/>
      </c>
      <c r="L44" s="194" t="str">
        <f>IF(ISERROR(VLOOKUP($A44,parlvotes_lh!$A$11:$ZZ$200,46,FALSE))=TRUE,"",IF(VLOOKUP($A44,parlvotes_lh!$A$11:$ZZ$200,46,FALSE)=0,"",VLOOKUP($A44,parlvotes_lh!$A$11:$ZZ$200,46,FALSE)))</f>
        <v/>
      </c>
      <c r="M44" s="194" t="str">
        <f>IF(ISERROR(VLOOKUP($A44,parlvotes_lh!$A$11:$ZZ$200,66,FALSE))=TRUE,"",IF(VLOOKUP($A44,parlvotes_lh!$A$11:$ZZ$200,66,FALSE)=0,"",VLOOKUP($A44,parlvotes_lh!$A$11:$ZZ$200,66,FALSE)))</f>
        <v/>
      </c>
      <c r="N44" s="194" t="str">
        <f>IF(ISERROR(VLOOKUP($A44,parlvotes_lh!$A$11:$ZZ$200,86,FALSE))=TRUE,"",IF(VLOOKUP($A44,parlvotes_lh!$A$11:$ZZ$200,86,FALSE)=0,"",VLOOKUP($A44,parlvotes_lh!$A$11:$ZZ$200,86,FALSE)))</f>
        <v/>
      </c>
      <c r="O44" s="194" t="str">
        <f>IF(ISERROR(VLOOKUP($A44,parlvotes_lh!$A$11:$ZZ$200,106,FALSE))=TRUE,"",IF(VLOOKUP($A44,parlvotes_lh!$A$11:$ZZ$200,106,FALSE)=0,"",VLOOKUP($A44,parlvotes_lh!$A$11:$ZZ$200,106,FALSE)))</f>
        <v/>
      </c>
      <c r="P44" s="194" t="str">
        <f>IF(ISERROR(VLOOKUP($A44,parlvotes_lh!$A$11:$ZZ$200,126,FALSE))=TRUE,"",IF(VLOOKUP($A44,parlvotes_lh!$A$11:$ZZ$200,126,FALSE)=0,"",VLOOKUP($A44,parlvotes_lh!$A$11:$ZZ$200,126,FALSE)))</f>
        <v/>
      </c>
      <c r="Q44" s="195" t="str">
        <f>IF(ISERROR(VLOOKUP($A44,parlvotes_lh!$A$11:$ZZ$200,146,FALSE))=TRUE,"",IF(VLOOKUP($A44,parlvotes_lh!$A$11:$ZZ$200,146,FALSE)=0,"",VLOOKUP($A44,parlvotes_lh!$A$11:$ZZ$200,146,FALSE)))</f>
        <v/>
      </c>
      <c r="R44" s="195" t="str">
        <f>IF(ISERROR(VLOOKUP($A44,parlvotes_lh!$A$11:$ZZ$200,166,FALSE))=TRUE,"",IF(VLOOKUP($A44,parlvotes_lh!$A$11:$ZZ$200,166,FALSE)=0,"",VLOOKUP($A44,parlvotes_lh!$A$11:$ZZ$200,166,FALSE)))</f>
        <v/>
      </c>
      <c r="S44" s="195" t="str">
        <f>IF(ISERROR(VLOOKUP($A44,parlvotes_lh!$A$11:$ZZ$200,186,FALSE))=TRUE,"",IF(VLOOKUP($A44,parlvotes_lh!$A$11:$ZZ$200,186,FALSE)=0,"",VLOOKUP($A44,parlvotes_lh!$A$11:$ZZ$200,186,FALSE)))</f>
        <v/>
      </c>
      <c r="T44" s="195" t="str">
        <f>IF(ISERROR(VLOOKUP($A44,parlvotes_lh!$A$11:$ZZ$200,206,FALSE))=TRUE,"",IF(VLOOKUP($A44,parlvotes_lh!$A$11:$ZZ$200,206,FALSE)=0,"",VLOOKUP($A44,parlvotes_lh!$A$11:$ZZ$200,206,FALSE)))</f>
        <v/>
      </c>
      <c r="U44" s="195" t="str">
        <f>IF(ISERROR(VLOOKUP($A44,parlvotes_lh!$A$11:$ZZ$200,226,FALSE))=TRUE,"",IF(VLOOKUP($A44,parlvotes_lh!$A$11:$ZZ$200,226,FALSE)=0,"",VLOOKUP($A44,parlvotes_lh!$A$11:$ZZ$200,226,FALSE)))</f>
        <v/>
      </c>
      <c r="V44" s="195" t="str">
        <f>IF(ISERROR(VLOOKUP($A44,parlvotes_lh!$A$11:$ZZ$200,246,FALSE))=TRUE,"",IF(VLOOKUP($A44,parlvotes_lh!$A$11:$ZZ$200,246,FALSE)=0,"",VLOOKUP($A44,parlvotes_lh!$A$11:$ZZ$200,246,FALSE)))</f>
        <v/>
      </c>
      <c r="W44" s="195" t="str">
        <f>IF(ISERROR(VLOOKUP($A44,parlvotes_lh!$A$11:$ZZ$200,266,FALSE))=TRUE,"",IF(VLOOKUP($A44,parlvotes_lh!$A$11:$ZZ$200,266,FALSE)=0,"",VLOOKUP($A44,parlvotes_lh!$A$11:$ZZ$200,266,FALSE)))</f>
        <v/>
      </c>
      <c r="X44" s="195" t="str">
        <f>IF(ISERROR(VLOOKUP($A44,parlvotes_lh!$A$11:$ZZ$200,286,FALSE))=TRUE,"",IF(VLOOKUP($A44,parlvotes_lh!$A$11:$ZZ$200,286,FALSE)=0,"",VLOOKUP($A44,parlvotes_lh!$A$11:$ZZ$200,286,FALSE)))</f>
        <v/>
      </c>
      <c r="Y44" s="195" t="str">
        <f>IF(ISERROR(VLOOKUP($A44,parlvotes_lh!$A$11:$ZZ$200,306,FALSE))=TRUE,"",IF(VLOOKUP($A44,parlvotes_lh!$A$11:$ZZ$200,306,FALSE)=0,"",VLOOKUP($A44,parlvotes_lh!$A$11:$ZZ$200,306,FALSE)))</f>
        <v/>
      </c>
      <c r="Z44" s="195" t="str">
        <f>IF(ISERROR(VLOOKUP($A44,parlvotes_lh!$A$11:$ZZ$200,326,FALSE))=TRUE,"",IF(VLOOKUP($A44,parlvotes_lh!$A$11:$ZZ$200,326,FALSE)=0,"",VLOOKUP($A44,parlvotes_lh!$A$11:$ZZ$200,326,FALSE)))</f>
        <v/>
      </c>
      <c r="AA44" s="195" t="str">
        <f>IF(ISERROR(VLOOKUP($A44,parlvotes_lh!$A$11:$ZZ$200,346,FALSE))=TRUE,"",IF(VLOOKUP($A44,parlvotes_lh!$A$11:$ZZ$200,346,FALSE)=0,"",VLOOKUP($A44,parlvotes_lh!$A$11:$ZZ$200,346,FALSE)))</f>
        <v/>
      </c>
      <c r="AB44" s="195" t="str">
        <f>IF(ISERROR(VLOOKUP($A44,parlvotes_lh!$A$11:$ZZ$200,366,FALSE))=TRUE,"",IF(VLOOKUP($A44,parlvotes_lh!$A$11:$ZZ$200,366,FALSE)=0,"",VLOOKUP($A44,parlvotes_lh!$A$11:$ZZ$200,366,FALSE)))</f>
        <v/>
      </c>
      <c r="AC44" s="195" t="str">
        <f>IF(ISERROR(VLOOKUP($A44,parlvotes_lh!$A$11:$ZZ$200,386,FALSE))=TRUE,"",IF(VLOOKUP($A44,parlvotes_lh!$A$11:$ZZ$200,386,FALSE)=0,"",VLOOKUP($A44,parlvotes_lh!$A$11:$ZZ$200,386,FALSE)))</f>
        <v/>
      </c>
    </row>
    <row r="45" spans="1:29" ht="13.5" customHeight="1">
      <c r="A45" s="189" t="str">
        <f>IF(info_parties!A45="","",info_parties!A45)</f>
        <v/>
      </c>
      <c r="B45" s="101" t="str">
        <f>IF(A45="","",MID(info_weblinks!$C$3,32,3))</f>
        <v/>
      </c>
      <c r="C45" s="101" t="str">
        <f>IF(info_parties!G45="","",info_parties!G45)</f>
        <v/>
      </c>
      <c r="D45" s="101" t="str">
        <f>IF(info_parties!K45="","",info_parties!K45)</f>
        <v/>
      </c>
      <c r="E45" s="101" t="str">
        <f>IF(info_parties!H45="","",info_parties!H45)</f>
        <v/>
      </c>
      <c r="F45" s="190" t="str">
        <f t="shared" si="4"/>
        <v/>
      </c>
      <c r="G45" s="191" t="str">
        <f t="shared" si="5"/>
        <v/>
      </c>
      <c r="H45" s="192" t="str">
        <f t="shared" si="6"/>
        <v/>
      </c>
      <c r="I45" s="193" t="str">
        <f t="shared" si="7"/>
        <v/>
      </c>
      <c r="J45" s="194" t="str">
        <f>IF(ISERROR(VLOOKUP($A45,parlvotes_lh!$A$11:$ZZ$200,6,FALSE))=TRUE,"",IF(VLOOKUP($A45,parlvotes_lh!$A$11:$ZZ$200,6,FALSE)=0,"",VLOOKUP($A45,parlvotes_lh!$A$11:$ZZ$200,6,FALSE)))</f>
        <v/>
      </c>
      <c r="K45" s="194" t="str">
        <f>IF(ISERROR(VLOOKUP($A45,parlvotes_lh!$A$11:$ZZ$200,26,FALSE))=TRUE,"",IF(VLOOKUP($A45,parlvotes_lh!$A$11:$ZZ$200,26,FALSE)=0,"",VLOOKUP($A45,parlvotes_lh!$A$11:$ZZ$200,26,FALSE)))</f>
        <v/>
      </c>
      <c r="L45" s="194" t="str">
        <f>IF(ISERROR(VLOOKUP($A45,parlvotes_lh!$A$11:$ZZ$200,46,FALSE))=TRUE,"",IF(VLOOKUP($A45,parlvotes_lh!$A$11:$ZZ$200,46,FALSE)=0,"",VLOOKUP($A45,parlvotes_lh!$A$11:$ZZ$200,46,FALSE)))</f>
        <v/>
      </c>
      <c r="M45" s="194" t="str">
        <f>IF(ISERROR(VLOOKUP($A45,parlvotes_lh!$A$11:$ZZ$200,66,FALSE))=TRUE,"",IF(VLOOKUP($A45,parlvotes_lh!$A$11:$ZZ$200,66,FALSE)=0,"",VLOOKUP($A45,parlvotes_lh!$A$11:$ZZ$200,66,FALSE)))</f>
        <v/>
      </c>
      <c r="N45" s="194" t="str">
        <f>IF(ISERROR(VLOOKUP($A45,parlvotes_lh!$A$11:$ZZ$200,86,FALSE))=TRUE,"",IF(VLOOKUP($A45,parlvotes_lh!$A$11:$ZZ$200,86,FALSE)=0,"",VLOOKUP($A45,parlvotes_lh!$A$11:$ZZ$200,86,FALSE)))</f>
        <v/>
      </c>
      <c r="O45" s="194" t="str">
        <f>IF(ISERROR(VLOOKUP($A45,parlvotes_lh!$A$11:$ZZ$200,106,FALSE))=TRUE,"",IF(VLOOKUP($A45,parlvotes_lh!$A$11:$ZZ$200,106,FALSE)=0,"",VLOOKUP($A45,parlvotes_lh!$A$11:$ZZ$200,106,FALSE)))</f>
        <v/>
      </c>
      <c r="P45" s="194" t="str">
        <f>IF(ISERROR(VLOOKUP($A45,parlvotes_lh!$A$11:$ZZ$200,126,FALSE))=TRUE,"",IF(VLOOKUP($A45,parlvotes_lh!$A$11:$ZZ$200,126,FALSE)=0,"",VLOOKUP($A45,parlvotes_lh!$A$11:$ZZ$200,126,FALSE)))</f>
        <v/>
      </c>
      <c r="Q45" s="195" t="str">
        <f>IF(ISERROR(VLOOKUP($A45,parlvotes_lh!$A$11:$ZZ$200,146,FALSE))=TRUE,"",IF(VLOOKUP($A45,parlvotes_lh!$A$11:$ZZ$200,146,FALSE)=0,"",VLOOKUP($A45,parlvotes_lh!$A$11:$ZZ$200,146,FALSE)))</f>
        <v/>
      </c>
      <c r="R45" s="195" t="str">
        <f>IF(ISERROR(VLOOKUP($A45,parlvotes_lh!$A$11:$ZZ$200,166,FALSE))=TRUE,"",IF(VLOOKUP($A45,parlvotes_lh!$A$11:$ZZ$200,166,FALSE)=0,"",VLOOKUP($A45,parlvotes_lh!$A$11:$ZZ$200,166,FALSE)))</f>
        <v/>
      </c>
      <c r="S45" s="195" t="str">
        <f>IF(ISERROR(VLOOKUP($A45,parlvotes_lh!$A$11:$ZZ$200,186,FALSE))=TRUE,"",IF(VLOOKUP($A45,parlvotes_lh!$A$11:$ZZ$200,186,FALSE)=0,"",VLOOKUP($A45,parlvotes_lh!$A$11:$ZZ$200,186,FALSE)))</f>
        <v/>
      </c>
      <c r="T45" s="195" t="str">
        <f>IF(ISERROR(VLOOKUP($A45,parlvotes_lh!$A$11:$ZZ$200,206,FALSE))=TRUE,"",IF(VLOOKUP($A45,parlvotes_lh!$A$11:$ZZ$200,206,FALSE)=0,"",VLOOKUP($A45,parlvotes_lh!$A$11:$ZZ$200,206,FALSE)))</f>
        <v/>
      </c>
      <c r="U45" s="195" t="str">
        <f>IF(ISERROR(VLOOKUP($A45,parlvotes_lh!$A$11:$ZZ$200,226,FALSE))=TRUE,"",IF(VLOOKUP($A45,parlvotes_lh!$A$11:$ZZ$200,226,FALSE)=0,"",VLOOKUP($A45,parlvotes_lh!$A$11:$ZZ$200,226,FALSE)))</f>
        <v/>
      </c>
      <c r="V45" s="195" t="str">
        <f>IF(ISERROR(VLOOKUP($A45,parlvotes_lh!$A$11:$ZZ$200,246,FALSE))=TRUE,"",IF(VLOOKUP($A45,parlvotes_lh!$A$11:$ZZ$200,246,FALSE)=0,"",VLOOKUP($A45,parlvotes_lh!$A$11:$ZZ$200,246,FALSE)))</f>
        <v/>
      </c>
      <c r="W45" s="195" t="str">
        <f>IF(ISERROR(VLOOKUP($A45,parlvotes_lh!$A$11:$ZZ$200,266,FALSE))=TRUE,"",IF(VLOOKUP($A45,parlvotes_lh!$A$11:$ZZ$200,266,FALSE)=0,"",VLOOKUP($A45,parlvotes_lh!$A$11:$ZZ$200,266,FALSE)))</f>
        <v/>
      </c>
      <c r="X45" s="195" t="str">
        <f>IF(ISERROR(VLOOKUP($A45,parlvotes_lh!$A$11:$ZZ$200,286,FALSE))=TRUE,"",IF(VLOOKUP($A45,parlvotes_lh!$A$11:$ZZ$200,286,FALSE)=0,"",VLOOKUP($A45,parlvotes_lh!$A$11:$ZZ$200,286,FALSE)))</f>
        <v/>
      </c>
      <c r="Y45" s="195" t="str">
        <f>IF(ISERROR(VLOOKUP($A45,parlvotes_lh!$A$11:$ZZ$200,306,FALSE))=TRUE,"",IF(VLOOKUP($A45,parlvotes_lh!$A$11:$ZZ$200,306,FALSE)=0,"",VLOOKUP($A45,parlvotes_lh!$A$11:$ZZ$200,306,FALSE)))</f>
        <v/>
      </c>
      <c r="Z45" s="195" t="str">
        <f>IF(ISERROR(VLOOKUP($A45,parlvotes_lh!$A$11:$ZZ$200,326,FALSE))=TRUE,"",IF(VLOOKUP($A45,parlvotes_lh!$A$11:$ZZ$200,326,FALSE)=0,"",VLOOKUP($A45,parlvotes_lh!$A$11:$ZZ$200,326,FALSE)))</f>
        <v/>
      </c>
      <c r="AA45" s="195" t="str">
        <f>IF(ISERROR(VLOOKUP($A45,parlvotes_lh!$A$11:$ZZ$200,346,FALSE))=TRUE,"",IF(VLOOKUP($A45,parlvotes_lh!$A$11:$ZZ$200,346,FALSE)=0,"",VLOOKUP($A45,parlvotes_lh!$A$11:$ZZ$200,346,FALSE)))</f>
        <v/>
      </c>
      <c r="AB45" s="195" t="str">
        <f>IF(ISERROR(VLOOKUP($A45,parlvotes_lh!$A$11:$ZZ$200,366,FALSE))=TRUE,"",IF(VLOOKUP($A45,parlvotes_lh!$A$11:$ZZ$200,366,FALSE)=0,"",VLOOKUP($A45,parlvotes_lh!$A$11:$ZZ$200,366,FALSE)))</f>
        <v/>
      </c>
      <c r="AC45" s="195" t="str">
        <f>IF(ISERROR(VLOOKUP($A45,parlvotes_lh!$A$11:$ZZ$200,386,FALSE))=TRUE,"",IF(VLOOKUP($A45,parlvotes_lh!$A$11:$ZZ$200,386,FALSE)=0,"",VLOOKUP($A45,parlvotes_lh!$A$11:$ZZ$200,386,FALSE)))</f>
        <v/>
      </c>
    </row>
    <row r="46" spans="1:29" ht="13.5" customHeight="1">
      <c r="A46" s="189" t="str">
        <f>IF(info_parties!A46="","",info_parties!A46)</f>
        <v/>
      </c>
      <c r="B46" s="101" t="str">
        <f>IF(A46="","",MID(info_weblinks!$C$3,32,3))</f>
        <v/>
      </c>
      <c r="C46" s="101" t="str">
        <f>IF(info_parties!G46="","",info_parties!G46)</f>
        <v/>
      </c>
      <c r="D46" s="101" t="str">
        <f>IF(info_parties!K46="","",info_parties!K46)</f>
        <v/>
      </c>
      <c r="E46" s="101" t="str">
        <f>IF(info_parties!H46="","",info_parties!H46)</f>
        <v/>
      </c>
      <c r="F46" s="190" t="str">
        <f t="shared" si="4"/>
        <v/>
      </c>
      <c r="G46" s="191" t="str">
        <f t="shared" si="5"/>
        <v/>
      </c>
      <c r="H46" s="192" t="str">
        <f t="shared" si="6"/>
        <v/>
      </c>
      <c r="I46" s="193" t="str">
        <f t="shared" si="7"/>
        <v/>
      </c>
      <c r="J46" s="194" t="str">
        <f>IF(ISERROR(VLOOKUP($A46,parlvotes_lh!$A$11:$ZZ$200,6,FALSE))=TRUE,"",IF(VLOOKUP($A46,parlvotes_lh!$A$11:$ZZ$200,6,FALSE)=0,"",VLOOKUP($A46,parlvotes_lh!$A$11:$ZZ$200,6,FALSE)))</f>
        <v/>
      </c>
      <c r="K46" s="194" t="str">
        <f>IF(ISERROR(VLOOKUP($A46,parlvotes_lh!$A$11:$ZZ$200,26,FALSE))=TRUE,"",IF(VLOOKUP($A46,parlvotes_lh!$A$11:$ZZ$200,26,FALSE)=0,"",VLOOKUP($A46,parlvotes_lh!$A$11:$ZZ$200,26,FALSE)))</f>
        <v/>
      </c>
      <c r="L46" s="194" t="str">
        <f>IF(ISERROR(VLOOKUP($A46,parlvotes_lh!$A$11:$ZZ$200,46,FALSE))=TRUE,"",IF(VLOOKUP($A46,parlvotes_lh!$A$11:$ZZ$200,46,FALSE)=0,"",VLOOKUP($A46,parlvotes_lh!$A$11:$ZZ$200,46,FALSE)))</f>
        <v/>
      </c>
      <c r="M46" s="194" t="str">
        <f>IF(ISERROR(VLOOKUP($A46,parlvotes_lh!$A$11:$ZZ$200,66,FALSE))=TRUE,"",IF(VLOOKUP($A46,parlvotes_lh!$A$11:$ZZ$200,66,FALSE)=0,"",VLOOKUP($A46,parlvotes_lh!$A$11:$ZZ$200,66,FALSE)))</f>
        <v/>
      </c>
      <c r="N46" s="194" t="str">
        <f>IF(ISERROR(VLOOKUP($A46,parlvotes_lh!$A$11:$ZZ$200,86,FALSE))=TRUE,"",IF(VLOOKUP($A46,parlvotes_lh!$A$11:$ZZ$200,86,FALSE)=0,"",VLOOKUP($A46,parlvotes_lh!$A$11:$ZZ$200,86,FALSE)))</f>
        <v/>
      </c>
      <c r="O46" s="194" t="str">
        <f>IF(ISERROR(VLOOKUP($A46,parlvotes_lh!$A$11:$ZZ$200,106,FALSE))=TRUE,"",IF(VLOOKUP($A46,parlvotes_lh!$A$11:$ZZ$200,106,FALSE)=0,"",VLOOKUP($A46,parlvotes_lh!$A$11:$ZZ$200,106,FALSE)))</f>
        <v/>
      </c>
      <c r="P46" s="194" t="str">
        <f>IF(ISERROR(VLOOKUP($A46,parlvotes_lh!$A$11:$ZZ$200,126,FALSE))=TRUE,"",IF(VLOOKUP($A46,parlvotes_lh!$A$11:$ZZ$200,126,FALSE)=0,"",VLOOKUP($A46,parlvotes_lh!$A$11:$ZZ$200,126,FALSE)))</f>
        <v/>
      </c>
      <c r="Q46" s="195" t="str">
        <f>IF(ISERROR(VLOOKUP($A46,parlvotes_lh!$A$11:$ZZ$200,146,FALSE))=TRUE,"",IF(VLOOKUP($A46,parlvotes_lh!$A$11:$ZZ$200,146,FALSE)=0,"",VLOOKUP($A46,parlvotes_lh!$A$11:$ZZ$200,146,FALSE)))</f>
        <v/>
      </c>
      <c r="R46" s="195" t="str">
        <f>IF(ISERROR(VLOOKUP($A46,parlvotes_lh!$A$11:$ZZ$200,166,FALSE))=TRUE,"",IF(VLOOKUP($A46,parlvotes_lh!$A$11:$ZZ$200,166,FALSE)=0,"",VLOOKUP($A46,parlvotes_lh!$A$11:$ZZ$200,166,FALSE)))</f>
        <v/>
      </c>
      <c r="S46" s="195" t="str">
        <f>IF(ISERROR(VLOOKUP($A46,parlvotes_lh!$A$11:$ZZ$200,186,FALSE))=TRUE,"",IF(VLOOKUP($A46,parlvotes_lh!$A$11:$ZZ$200,186,FALSE)=0,"",VLOOKUP($A46,parlvotes_lh!$A$11:$ZZ$200,186,FALSE)))</f>
        <v/>
      </c>
      <c r="T46" s="195" t="str">
        <f>IF(ISERROR(VLOOKUP($A46,parlvotes_lh!$A$11:$ZZ$200,206,FALSE))=TRUE,"",IF(VLOOKUP($A46,parlvotes_lh!$A$11:$ZZ$200,206,FALSE)=0,"",VLOOKUP($A46,parlvotes_lh!$A$11:$ZZ$200,206,FALSE)))</f>
        <v/>
      </c>
      <c r="U46" s="195" t="str">
        <f>IF(ISERROR(VLOOKUP($A46,parlvotes_lh!$A$11:$ZZ$200,226,FALSE))=TRUE,"",IF(VLOOKUP($A46,parlvotes_lh!$A$11:$ZZ$200,226,FALSE)=0,"",VLOOKUP($A46,parlvotes_lh!$A$11:$ZZ$200,226,FALSE)))</f>
        <v/>
      </c>
      <c r="V46" s="195" t="str">
        <f>IF(ISERROR(VLOOKUP($A46,parlvotes_lh!$A$11:$ZZ$200,246,FALSE))=TRUE,"",IF(VLOOKUP($A46,parlvotes_lh!$A$11:$ZZ$200,246,FALSE)=0,"",VLOOKUP($A46,parlvotes_lh!$A$11:$ZZ$200,246,FALSE)))</f>
        <v/>
      </c>
      <c r="W46" s="195" t="str">
        <f>IF(ISERROR(VLOOKUP($A46,parlvotes_lh!$A$11:$ZZ$200,266,FALSE))=TRUE,"",IF(VLOOKUP($A46,parlvotes_lh!$A$11:$ZZ$200,266,FALSE)=0,"",VLOOKUP($A46,parlvotes_lh!$A$11:$ZZ$200,266,FALSE)))</f>
        <v/>
      </c>
      <c r="X46" s="195" t="str">
        <f>IF(ISERROR(VLOOKUP($A46,parlvotes_lh!$A$11:$ZZ$200,286,FALSE))=TRUE,"",IF(VLOOKUP($A46,parlvotes_lh!$A$11:$ZZ$200,286,FALSE)=0,"",VLOOKUP($A46,parlvotes_lh!$A$11:$ZZ$200,286,FALSE)))</f>
        <v/>
      </c>
      <c r="Y46" s="195" t="str">
        <f>IF(ISERROR(VLOOKUP($A46,parlvotes_lh!$A$11:$ZZ$200,306,FALSE))=TRUE,"",IF(VLOOKUP($A46,parlvotes_lh!$A$11:$ZZ$200,306,FALSE)=0,"",VLOOKUP($A46,parlvotes_lh!$A$11:$ZZ$200,306,FALSE)))</f>
        <v/>
      </c>
      <c r="Z46" s="195" t="str">
        <f>IF(ISERROR(VLOOKUP($A46,parlvotes_lh!$A$11:$ZZ$200,326,FALSE))=TRUE,"",IF(VLOOKUP($A46,parlvotes_lh!$A$11:$ZZ$200,326,FALSE)=0,"",VLOOKUP($A46,parlvotes_lh!$A$11:$ZZ$200,326,FALSE)))</f>
        <v/>
      </c>
      <c r="AA46" s="195" t="str">
        <f>IF(ISERROR(VLOOKUP($A46,parlvotes_lh!$A$11:$ZZ$200,346,FALSE))=TRUE,"",IF(VLOOKUP($A46,parlvotes_lh!$A$11:$ZZ$200,346,FALSE)=0,"",VLOOKUP($A46,parlvotes_lh!$A$11:$ZZ$200,346,FALSE)))</f>
        <v/>
      </c>
      <c r="AB46" s="195" t="str">
        <f>IF(ISERROR(VLOOKUP($A46,parlvotes_lh!$A$11:$ZZ$200,366,FALSE))=TRUE,"",IF(VLOOKUP($A46,parlvotes_lh!$A$11:$ZZ$200,366,FALSE)=0,"",VLOOKUP($A46,parlvotes_lh!$A$11:$ZZ$200,366,FALSE)))</f>
        <v/>
      </c>
      <c r="AC46" s="195" t="str">
        <f>IF(ISERROR(VLOOKUP($A46,parlvotes_lh!$A$11:$ZZ$200,386,FALSE))=TRUE,"",IF(VLOOKUP($A46,parlvotes_lh!$A$11:$ZZ$200,386,FALSE)=0,"",VLOOKUP($A46,parlvotes_lh!$A$11:$ZZ$200,386,FALSE)))</f>
        <v/>
      </c>
    </row>
    <row r="47" spans="1:29" ht="13.5" customHeight="1">
      <c r="A47" s="189" t="str">
        <f>IF(info_parties!A47="","",info_parties!A47)</f>
        <v/>
      </c>
      <c r="B47" s="101" t="str">
        <f>IF(A47="","",MID(info_weblinks!$C$3,32,3))</f>
        <v/>
      </c>
      <c r="C47" s="101" t="str">
        <f>IF(info_parties!G47="","",info_parties!G47)</f>
        <v/>
      </c>
      <c r="D47" s="101" t="str">
        <f>IF(info_parties!K47="","",info_parties!K47)</f>
        <v/>
      </c>
      <c r="E47" s="101" t="str">
        <f>IF(info_parties!H47="","",info_parties!H47)</f>
        <v/>
      </c>
      <c r="F47" s="190" t="str">
        <f t="shared" si="4"/>
        <v/>
      </c>
      <c r="G47" s="191" t="str">
        <f t="shared" si="5"/>
        <v/>
      </c>
      <c r="H47" s="192" t="str">
        <f t="shared" si="6"/>
        <v/>
      </c>
      <c r="I47" s="193" t="str">
        <f t="shared" si="7"/>
        <v/>
      </c>
      <c r="J47" s="194" t="str">
        <f>IF(ISERROR(VLOOKUP($A47,parlvotes_lh!$A$11:$ZZ$200,6,FALSE))=TRUE,"",IF(VLOOKUP($A47,parlvotes_lh!$A$11:$ZZ$200,6,FALSE)=0,"",VLOOKUP($A47,parlvotes_lh!$A$11:$ZZ$200,6,FALSE)))</f>
        <v/>
      </c>
      <c r="K47" s="194" t="str">
        <f>IF(ISERROR(VLOOKUP($A47,parlvotes_lh!$A$11:$ZZ$200,26,FALSE))=TRUE,"",IF(VLOOKUP($A47,parlvotes_lh!$A$11:$ZZ$200,26,FALSE)=0,"",VLOOKUP($A47,parlvotes_lh!$A$11:$ZZ$200,26,FALSE)))</f>
        <v/>
      </c>
      <c r="L47" s="194" t="str">
        <f>IF(ISERROR(VLOOKUP($A47,parlvotes_lh!$A$11:$ZZ$200,46,FALSE))=TRUE,"",IF(VLOOKUP($A47,parlvotes_lh!$A$11:$ZZ$200,46,FALSE)=0,"",VLOOKUP($A47,parlvotes_lh!$A$11:$ZZ$200,46,FALSE)))</f>
        <v/>
      </c>
      <c r="M47" s="194" t="str">
        <f>IF(ISERROR(VLOOKUP($A47,parlvotes_lh!$A$11:$ZZ$200,66,FALSE))=TRUE,"",IF(VLOOKUP($A47,parlvotes_lh!$A$11:$ZZ$200,66,FALSE)=0,"",VLOOKUP($A47,parlvotes_lh!$A$11:$ZZ$200,66,FALSE)))</f>
        <v/>
      </c>
      <c r="N47" s="194" t="str">
        <f>IF(ISERROR(VLOOKUP($A47,parlvotes_lh!$A$11:$ZZ$200,86,FALSE))=TRUE,"",IF(VLOOKUP($A47,parlvotes_lh!$A$11:$ZZ$200,86,FALSE)=0,"",VLOOKUP($A47,parlvotes_lh!$A$11:$ZZ$200,86,FALSE)))</f>
        <v/>
      </c>
      <c r="O47" s="194" t="str">
        <f>IF(ISERROR(VLOOKUP($A47,parlvotes_lh!$A$11:$ZZ$200,106,FALSE))=TRUE,"",IF(VLOOKUP($A47,parlvotes_lh!$A$11:$ZZ$200,106,FALSE)=0,"",VLOOKUP($A47,parlvotes_lh!$A$11:$ZZ$200,106,FALSE)))</f>
        <v/>
      </c>
      <c r="P47" s="194" t="str">
        <f>IF(ISERROR(VLOOKUP($A47,parlvotes_lh!$A$11:$ZZ$200,126,FALSE))=TRUE,"",IF(VLOOKUP($A47,parlvotes_lh!$A$11:$ZZ$200,126,FALSE)=0,"",VLOOKUP($A47,parlvotes_lh!$A$11:$ZZ$200,126,FALSE)))</f>
        <v/>
      </c>
      <c r="Q47" s="195" t="str">
        <f>IF(ISERROR(VLOOKUP($A47,parlvotes_lh!$A$11:$ZZ$200,146,FALSE))=TRUE,"",IF(VLOOKUP($A47,parlvotes_lh!$A$11:$ZZ$200,146,FALSE)=0,"",VLOOKUP($A47,parlvotes_lh!$A$11:$ZZ$200,146,FALSE)))</f>
        <v/>
      </c>
      <c r="R47" s="195" t="str">
        <f>IF(ISERROR(VLOOKUP($A47,parlvotes_lh!$A$11:$ZZ$200,166,FALSE))=TRUE,"",IF(VLOOKUP($A47,parlvotes_lh!$A$11:$ZZ$200,166,FALSE)=0,"",VLOOKUP($A47,parlvotes_lh!$A$11:$ZZ$200,166,FALSE)))</f>
        <v/>
      </c>
      <c r="S47" s="195" t="str">
        <f>IF(ISERROR(VLOOKUP($A47,parlvotes_lh!$A$11:$ZZ$200,186,FALSE))=TRUE,"",IF(VLOOKUP($A47,parlvotes_lh!$A$11:$ZZ$200,186,FALSE)=0,"",VLOOKUP($A47,parlvotes_lh!$A$11:$ZZ$200,186,FALSE)))</f>
        <v/>
      </c>
      <c r="T47" s="195" t="str">
        <f>IF(ISERROR(VLOOKUP($A47,parlvotes_lh!$A$11:$ZZ$200,206,FALSE))=TRUE,"",IF(VLOOKUP($A47,parlvotes_lh!$A$11:$ZZ$200,206,FALSE)=0,"",VLOOKUP($A47,parlvotes_lh!$A$11:$ZZ$200,206,FALSE)))</f>
        <v/>
      </c>
      <c r="U47" s="195" t="str">
        <f>IF(ISERROR(VLOOKUP($A47,parlvotes_lh!$A$11:$ZZ$200,226,FALSE))=TRUE,"",IF(VLOOKUP($A47,parlvotes_lh!$A$11:$ZZ$200,226,FALSE)=0,"",VLOOKUP($A47,parlvotes_lh!$A$11:$ZZ$200,226,FALSE)))</f>
        <v/>
      </c>
      <c r="V47" s="195" t="str">
        <f>IF(ISERROR(VLOOKUP($A47,parlvotes_lh!$A$11:$ZZ$200,246,FALSE))=TRUE,"",IF(VLOOKUP($A47,parlvotes_lh!$A$11:$ZZ$200,246,FALSE)=0,"",VLOOKUP($A47,parlvotes_lh!$A$11:$ZZ$200,246,FALSE)))</f>
        <v/>
      </c>
      <c r="W47" s="195" t="str">
        <f>IF(ISERROR(VLOOKUP($A47,parlvotes_lh!$A$11:$ZZ$200,266,FALSE))=TRUE,"",IF(VLOOKUP($A47,parlvotes_lh!$A$11:$ZZ$200,266,FALSE)=0,"",VLOOKUP($A47,parlvotes_lh!$A$11:$ZZ$200,266,FALSE)))</f>
        <v/>
      </c>
      <c r="X47" s="195" t="str">
        <f>IF(ISERROR(VLOOKUP($A47,parlvotes_lh!$A$11:$ZZ$200,286,FALSE))=TRUE,"",IF(VLOOKUP($A47,parlvotes_lh!$A$11:$ZZ$200,286,FALSE)=0,"",VLOOKUP($A47,parlvotes_lh!$A$11:$ZZ$200,286,FALSE)))</f>
        <v/>
      </c>
      <c r="Y47" s="195" t="str">
        <f>IF(ISERROR(VLOOKUP($A47,parlvotes_lh!$A$11:$ZZ$200,306,FALSE))=TRUE,"",IF(VLOOKUP($A47,parlvotes_lh!$A$11:$ZZ$200,306,FALSE)=0,"",VLOOKUP($A47,parlvotes_lh!$A$11:$ZZ$200,306,FALSE)))</f>
        <v/>
      </c>
      <c r="Z47" s="195" t="str">
        <f>IF(ISERROR(VLOOKUP($A47,parlvotes_lh!$A$11:$ZZ$200,326,FALSE))=TRUE,"",IF(VLOOKUP($A47,parlvotes_lh!$A$11:$ZZ$200,326,FALSE)=0,"",VLOOKUP($A47,parlvotes_lh!$A$11:$ZZ$200,326,FALSE)))</f>
        <v/>
      </c>
      <c r="AA47" s="195" t="str">
        <f>IF(ISERROR(VLOOKUP($A47,parlvotes_lh!$A$11:$ZZ$200,346,FALSE))=TRUE,"",IF(VLOOKUP($A47,parlvotes_lh!$A$11:$ZZ$200,346,FALSE)=0,"",VLOOKUP($A47,parlvotes_lh!$A$11:$ZZ$200,346,FALSE)))</f>
        <v/>
      </c>
      <c r="AB47" s="195" t="str">
        <f>IF(ISERROR(VLOOKUP($A47,parlvotes_lh!$A$11:$ZZ$200,366,FALSE))=TRUE,"",IF(VLOOKUP($A47,parlvotes_lh!$A$11:$ZZ$200,366,FALSE)=0,"",VLOOKUP($A47,parlvotes_lh!$A$11:$ZZ$200,366,FALSE)))</f>
        <v/>
      </c>
      <c r="AC47" s="195" t="str">
        <f>IF(ISERROR(VLOOKUP($A47,parlvotes_lh!$A$11:$ZZ$200,386,FALSE))=TRUE,"",IF(VLOOKUP($A47,parlvotes_lh!$A$11:$ZZ$200,386,FALSE)=0,"",VLOOKUP($A47,parlvotes_lh!$A$11:$ZZ$200,386,FALSE)))</f>
        <v/>
      </c>
    </row>
    <row r="48" spans="1:29" ht="13.5" customHeight="1">
      <c r="A48" s="189" t="str">
        <f>IF(info_parties!A48="","",info_parties!A48)</f>
        <v/>
      </c>
      <c r="B48" s="101" t="str">
        <f>IF(A48="","",MID(info_weblinks!$C$3,32,3))</f>
        <v/>
      </c>
      <c r="C48" s="101" t="str">
        <f>IF(info_parties!G48="","",info_parties!G48)</f>
        <v/>
      </c>
      <c r="D48" s="101" t="str">
        <f>IF(info_parties!K48="","",info_parties!K48)</f>
        <v/>
      </c>
      <c r="E48" s="101" t="str">
        <f>IF(info_parties!H48="","",info_parties!H48)</f>
        <v/>
      </c>
      <c r="F48" s="190" t="str">
        <f t="shared" si="4"/>
        <v/>
      </c>
      <c r="G48" s="191" t="str">
        <f t="shared" si="5"/>
        <v/>
      </c>
      <c r="H48" s="192" t="str">
        <f t="shared" si="6"/>
        <v/>
      </c>
      <c r="I48" s="193" t="str">
        <f t="shared" si="7"/>
        <v/>
      </c>
      <c r="J48" s="194" t="str">
        <f>IF(ISERROR(VLOOKUP($A48,parlvotes_lh!$A$11:$ZZ$200,6,FALSE))=TRUE,"",IF(VLOOKUP($A48,parlvotes_lh!$A$11:$ZZ$200,6,FALSE)=0,"",VLOOKUP($A48,parlvotes_lh!$A$11:$ZZ$200,6,FALSE)))</f>
        <v/>
      </c>
      <c r="K48" s="194" t="str">
        <f>IF(ISERROR(VLOOKUP($A48,parlvotes_lh!$A$11:$ZZ$200,26,FALSE))=TRUE,"",IF(VLOOKUP($A48,parlvotes_lh!$A$11:$ZZ$200,26,FALSE)=0,"",VLOOKUP($A48,parlvotes_lh!$A$11:$ZZ$200,26,FALSE)))</f>
        <v/>
      </c>
      <c r="L48" s="194" t="str">
        <f>IF(ISERROR(VLOOKUP($A48,parlvotes_lh!$A$11:$ZZ$200,46,FALSE))=TRUE,"",IF(VLOOKUP($A48,parlvotes_lh!$A$11:$ZZ$200,46,FALSE)=0,"",VLOOKUP($A48,parlvotes_lh!$A$11:$ZZ$200,46,FALSE)))</f>
        <v/>
      </c>
      <c r="M48" s="194" t="str">
        <f>IF(ISERROR(VLOOKUP($A48,parlvotes_lh!$A$11:$ZZ$200,66,FALSE))=TRUE,"",IF(VLOOKUP($A48,parlvotes_lh!$A$11:$ZZ$200,66,FALSE)=0,"",VLOOKUP($A48,parlvotes_lh!$A$11:$ZZ$200,66,FALSE)))</f>
        <v/>
      </c>
      <c r="N48" s="194" t="str">
        <f>IF(ISERROR(VLOOKUP($A48,parlvotes_lh!$A$11:$ZZ$200,86,FALSE))=TRUE,"",IF(VLOOKUP($A48,parlvotes_lh!$A$11:$ZZ$200,86,FALSE)=0,"",VLOOKUP($A48,parlvotes_lh!$A$11:$ZZ$200,86,FALSE)))</f>
        <v/>
      </c>
      <c r="O48" s="194" t="str">
        <f>IF(ISERROR(VLOOKUP($A48,parlvotes_lh!$A$11:$ZZ$200,106,FALSE))=TRUE,"",IF(VLOOKUP($A48,parlvotes_lh!$A$11:$ZZ$200,106,FALSE)=0,"",VLOOKUP($A48,parlvotes_lh!$A$11:$ZZ$200,106,FALSE)))</f>
        <v/>
      </c>
      <c r="P48" s="194" t="str">
        <f>IF(ISERROR(VLOOKUP($A48,parlvotes_lh!$A$11:$ZZ$200,126,FALSE))=TRUE,"",IF(VLOOKUP($A48,parlvotes_lh!$A$11:$ZZ$200,126,FALSE)=0,"",VLOOKUP($A48,parlvotes_lh!$A$11:$ZZ$200,126,FALSE)))</f>
        <v/>
      </c>
      <c r="Q48" s="195" t="str">
        <f>IF(ISERROR(VLOOKUP($A48,parlvotes_lh!$A$11:$ZZ$200,146,FALSE))=TRUE,"",IF(VLOOKUP($A48,parlvotes_lh!$A$11:$ZZ$200,146,FALSE)=0,"",VLOOKUP($A48,parlvotes_lh!$A$11:$ZZ$200,146,FALSE)))</f>
        <v/>
      </c>
      <c r="R48" s="195" t="str">
        <f>IF(ISERROR(VLOOKUP($A48,parlvotes_lh!$A$11:$ZZ$200,166,FALSE))=TRUE,"",IF(VLOOKUP($A48,parlvotes_lh!$A$11:$ZZ$200,166,FALSE)=0,"",VLOOKUP($A48,parlvotes_lh!$A$11:$ZZ$200,166,FALSE)))</f>
        <v/>
      </c>
      <c r="S48" s="195" t="str">
        <f>IF(ISERROR(VLOOKUP($A48,parlvotes_lh!$A$11:$ZZ$200,186,FALSE))=TRUE,"",IF(VLOOKUP($A48,parlvotes_lh!$A$11:$ZZ$200,186,FALSE)=0,"",VLOOKUP($A48,parlvotes_lh!$A$11:$ZZ$200,186,FALSE)))</f>
        <v/>
      </c>
      <c r="T48" s="195" t="str">
        <f>IF(ISERROR(VLOOKUP($A48,parlvotes_lh!$A$11:$ZZ$200,206,FALSE))=TRUE,"",IF(VLOOKUP($A48,parlvotes_lh!$A$11:$ZZ$200,206,FALSE)=0,"",VLOOKUP($A48,parlvotes_lh!$A$11:$ZZ$200,206,FALSE)))</f>
        <v/>
      </c>
      <c r="U48" s="195" t="str">
        <f>IF(ISERROR(VLOOKUP($A48,parlvotes_lh!$A$11:$ZZ$200,226,FALSE))=TRUE,"",IF(VLOOKUP($A48,parlvotes_lh!$A$11:$ZZ$200,226,FALSE)=0,"",VLOOKUP($A48,parlvotes_lh!$A$11:$ZZ$200,226,FALSE)))</f>
        <v/>
      </c>
      <c r="V48" s="195" t="str">
        <f>IF(ISERROR(VLOOKUP($A48,parlvotes_lh!$A$11:$ZZ$200,246,FALSE))=TRUE,"",IF(VLOOKUP($A48,parlvotes_lh!$A$11:$ZZ$200,246,FALSE)=0,"",VLOOKUP($A48,parlvotes_lh!$A$11:$ZZ$200,246,FALSE)))</f>
        <v/>
      </c>
      <c r="W48" s="195" t="str">
        <f>IF(ISERROR(VLOOKUP($A48,parlvotes_lh!$A$11:$ZZ$200,266,FALSE))=TRUE,"",IF(VLOOKUP($A48,parlvotes_lh!$A$11:$ZZ$200,266,FALSE)=0,"",VLOOKUP($A48,parlvotes_lh!$A$11:$ZZ$200,266,FALSE)))</f>
        <v/>
      </c>
      <c r="X48" s="195" t="str">
        <f>IF(ISERROR(VLOOKUP($A48,parlvotes_lh!$A$11:$ZZ$200,286,FALSE))=TRUE,"",IF(VLOOKUP($A48,parlvotes_lh!$A$11:$ZZ$200,286,FALSE)=0,"",VLOOKUP($A48,parlvotes_lh!$A$11:$ZZ$200,286,FALSE)))</f>
        <v/>
      </c>
      <c r="Y48" s="195" t="str">
        <f>IF(ISERROR(VLOOKUP($A48,parlvotes_lh!$A$11:$ZZ$200,306,FALSE))=TRUE,"",IF(VLOOKUP($A48,parlvotes_lh!$A$11:$ZZ$200,306,FALSE)=0,"",VLOOKUP($A48,parlvotes_lh!$A$11:$ZZ$200,306,FALSE)))</f>
        <v/>
      </c>
      <c r="Z48" s="195" t="str">
        <f>IF(ISERROR(VLOOKUP($A48,parlvotes_lh!$A$11:$ZZ$200,326,FALSE))=TRUE,"",IF(VLOOKUP($A48,parlvotes_lh!$A$11:$ZZ$200,326,FALSE)=0,"",VLOOKUP($A48,parlvotes_lh!$A$11:$ZZ$200,326,FALSE)))</f>
        <v/>
      </c>
      <c r="AA48" s="195" t="str">
        <f>IF(ISERROR(VLOOKUP($A48,parlvotes_lh!$A$11:$ZZ$200,346,FALSE))=TRUE,"",IF(VLOOKUP($A48,parlvotes_lh!$A$11:$ZZ$200,346,FALSE)=0,"",VLOOKUP($A48,parlvotes_lh!$A$11:$ZZ$200,346,FALSE)))</f>
        <v/>
      </c>
      <c r="AB48" s="195" t="str">
        <f>IF(ISERROR(VLOOKUP($A48,parlvotes_lh!$A$11:$ZZ$200,366,FALSE))=TRUE,"",IF(VLOOKUP($A48,parlvotes_lh!$A$11:$ZZ$200,366,FALSE)=0,"",VLOOKUP($A48,parlvotes_lh!$A$11:$ZZ$200,366,FALSE)))</f>
        <v/>
      </c>
      <c r="AC48" s="195" t="str">
        <f>IF(ISERROR(VLOOKUP($A48,parlvotes_lh!$A$11:$ZZ$200,386,FALSE))=TRUE,"",IF(VLOOKUP($A48,parlvotes_lh!$A$11:$ZZ$200,386,FALSE)=0,"",VLOOKUP($A48,parlvotes_lh!$A$11:$ZZ$200,386,FALSE)))</f>
        <v/>
      </c>
    </row>
    <row r="49" spans="1:29" ht="13.5" customHeight="1">
      <c r="A49" s="189" t="str">
        <f>IF(info_parties!A49="","",info_parties!A49)</f>
        <v/>
      </c>
      <c r="B49" s="101" t="str">
        <f>IF(A49="","",MID(info_weblinks!$C$3,32,3))</f>
        <v/>
      </c>
      <c r="C49" s="101" t="str">
        <f>IF(info_parties!G49="","",info_parties!G49)</f>
        <v/>
      </c>
      <c r="D49" s="101" t="str">
        <f>IF(info_parties!K49="","",info_parties!K49)</f>
        <v/>
      </c>
      <c r="E49" s="101" t="str">
        <f>IF(info_parties!H49="","",info_parties!H49)</f>
        <v/>
      </c>
      <c r="F49" s="190" t="str">
        <f t="shared" si="4"/>
        <v/>
      </c>
      <c r="G49" s="191" t="str">
        <f t="shared" si="5"/>
        <v/>
      </c>
      <c r="H49" s="192" t="str">
        <f t="shared" si="6"/>
        <v/>
      </c>
      <c r="I49" s="193" t="str">
        <f t="shared" si="7"/>
        <v/>
      </c>
      <c r="J49" s="194" t="str">
        <f>IF(ISERROR(VLOOKUP($A49,parlvotes_lh!$A$11:$ZZ$200,6,FALSE))=TRUE,"",IF(VLOOKUP($A49,parlvotes_lh!$A$11:$ZZ$200,6,FALSE)=0,"",VLOOKUP($A49,parlvotes_lh!$A$11:$ZZ$200,6,FALSE)))</f>
        <v/>
      </c>
      <c r="K49" s="194" t="str">
        <f>IF(ISERROR(VLOOKUP($A49,parlvotes_lh!$A$11:$ZZ$200,26,FALSE))=TRUE,"",IF(VLOOKUP($A49,parlvotes_lh!$A$11:$ZZ$200,26,FALSE)=0,"",VLOOKUP($A49,parlvotes_lh!$A$11:$ZZ$200,26,FALSE)))</f>
        <v/>
      </c>
      <c r="L49" s="194" t="str">
        <f>IF(ISERROR(VLOOKUP($A49,parlvotes_lh!$A$11:$ZZ$200,46,FALSE))=TRUE,"",IF(VLOOKUP($A49,parlvotes_lh!$A$11:$ZZ$200,46,FALSE)=0,"",VLOOKUP($A49,parlvotes_lh!$A$11:$ZZ$200,46,FALSE)))</f>
        <v/>
      </c>
      <c r="M49" s="194" t="str">
        <f>IF(ISERROR(VLOOKUP($A49,parlvotes_lh!$A$11:$ZZ$200,66,FALSE))=TRUE,"",IF(VLOOKUP($A49,parlvotes_lh!$A$11:$ZZ$200,66,FALSE)=0,"",VLOOKUP($A49,parlvotes_lh!$A$11:$ZZ$200,66,FALSE)))</f>
        <v/>
      </c>
      <c r="N49" s="194" t="str">
        <f>IF(ISERROR(VLOOKUP($A49,parlvotes_lh!$A$11:$ZZ$200,86,FALSE))=TRUE,"",IF(VLOOKUP($A49,parlvotes_lh!$A$11:$ZZ$200,86,FALSE)=0,"",VLOOKUP($A49,parlvotes_lh!$A$11:$ZZ$200,86,FALSE)))</f>
        <v/>
      </c>
      <c r="O49" s="194" t="str">
        <f>IF(ISERROR(VLOOKUP($A49,parlvotes_lh!$A$11:$ZZ$200,106,FALSE))=TRUE,"",IF(VLOOKUP($A49,parlvotes_lh!$A$11:$ZZ$200,106,FALSE)=0,"",VLOOKUP($A49,parlvotes_lh!$A$11:$ZZ$200,106,FALSE)))</f>
        <v/>
      </c>
      <c r="P49" s="194" t="str">
        <f>IF(ISERROR(VLOOKUP($A49,parlvotes_lh!$A$11:$ZZ$200,126,FALSE))=TRUE,"",IF(VLOOKUP($A49,parlvotes_lh!$A$11:$ZZ$200,126,FALSE)=0,"",VLOOKUP($A49,parlvotes_lh!$A$11:$ZZ$200,126,FALSE)))</f>
        <v/>
      </c>
      <c r="Q49" s="195" t="str">
        <f>IF(ISERROR(VLOOKUP($A49,parlvotes_lh!$A$11:$ZZ$200,146,FALSE))=TRUE,"",IF(VLOOKUP($A49,parlvotes_lh!$A$11:$ZZ$200,146,FALSE)=0,"",VLOOKUP($A49,parlvotes_lh!$A$11:$ZZ$200,146,FALSE)))</f>
        <v/>
      </c>
      <c r="R49" s="195" t="str">
        <f>IF(ISERROR(VLOOKUP($A49,parlvotes_lh!$A$11:$ZZ$200,166,FALSE))=TRUE,"",IF(VLOOKUP($A49,parlvotes_lh!$A$11:$ZZ$200,166,FALSE)=0,"",VLOOKUP($A49,parlvotes_lh!$A$11:$ZZ$200,166,FALSE)))</f>
        <v/>
      </c>
      <c r="S49" s="195" t="str">
        <f>IF(ISERROR(VLOOKUP($A49,parlvotes_lh!$A$11:$ZZ$200,186,FALSE))=TRUE,"",IF(VLOOKUP($A49,parlvotes_lh!$A$11:$ZZ$200,186,FALSE)=0,"",VLOOKUP($A49,parlvotes_lh!$A$11:$ZZ$200,186,FALSE)))</f>
        <v/>
      </c>
      <c r="T49" s="195" t="str">
        <f>IF(ISERROR(VLOOKUP($A49,parlvotes_lh!$A$11:$ZZ$200,206,FALSE))=TRUE,"",IF(VLOOKUP($A49,parlvotes_lh!$A$11:$ZZ$200,206,FALSE)=0,"",VLOOKUP($A49,parlvotes_lh!$A$11:$ZZ$200,206,FALSE)))</f>
        <v/>
      </c>
      <c r="U49" s="195" t="str">
        <f>IF(ISERROR(VLOOKUP($A49,parlvotes_lh!$A$11:$ZZ$200,226,FALSE))=TRUE,"",IF(VLOOKUP($A49,parlvotes_lh!$A$11:$ZZ$200,226,FALSE)=0,"",VLOOKUP($A49,parlvotes_lh!$A$11:$ZZ$200,226,FALSE)))</f>
        <v/>
      </c>
      <c r="V49" s="195" t="str">
        <f>IF(ISERROR(VLOOKUP($A49,parlvotes_lh!$A$11:$ZZ$200,246,FALSE))=TRUE,"",IF(VLOOKUP($A49,parlvotes_lh!$A$11:$ZZ$200,246,FALSE)=0,"",VLOOKUP($A49,parlvotes_lh!$A$11:$ZZ$200,246,FALSE)))</f>
        <v/>
      </c>
      <c r="W49" s="195" t="str">
        <f>IF(ISERROR(VLOOKUP($A49,parlvotes_lh!$A$11:$ZZ$200,266,FALSE))=TRUE,"",IF(VLOOKUP($A49,parlvotes_lh!$A$11:$ZZ$200,266,FALSE)=0,"",VLOOKUP($A49,parlvotes_lh!$A$11:$ZZ$200,266,FALSE)))</f>
        <v/>
      </c>
      <c r="X49" s="195" t="str">
        <f>IF(ISERROR(VLOOKUP($A49,parlvotes_lh!$A$11:$ZZ$200,286,FALSE))=TRUE,"",IF(VLOOKUP($A49,parlvotes_lh!$A$11:$ZZ$200,286,FALSE)=0,"",VLOOKUP($A49,parlvotes_lh!$A$11:$ZZ$200,286,FALSE)))</f>
        <v/>
      </c>
      <c r="Y49" s="195" t="str">
        <f>IF(ISERROR(VLOOKUP($A49,parlvotes_lh!$A$11:$ZZ$200,306,FALSE))=TRUE,"",IF(VLOOKUP($A49,parlvotes_lh!$A$11:$ZZ$200,306,FALSE)=0,"",VLOOKUP($A49,parlvotes_lh!$A$11:$ZZ$200,306,FALSE)))</f>
        <v/>
      </c>
      <c r="Z49" s="195" t="str">
        <f>IF(ISERROR(VLOOKUP($A49,parlvotes_lh!$A$11:$ZZ$200,326,FALSE))=TRUE,"",IF(VLOOKUP($A49,parlvotes_lh!$A$11:$ZZ$200,326,FALSE)=0,"",VLOOKUP($A49,parlvotes_lh!$A$11:$ZZ$200,326,FALSE)))</f>
        <v/>
      </c>
      <c r="AA49" s="195" t="str">
        <f>IF(ISERROR(VLOOKUP($A49,parlvotes_lh!$A$11:$ZZ$200,346,FALSE))=TRUE,"",IF(VLOOKUP($A49,parlvotes_lh!$A$11:$ZZ$200,346,FALSE)=0,"",VLOOKUP($A49,parlvotes_lh!$A$11:$ZZ$200,346,FALSE)))</f>
        <v/>
      </c>
      <c r="AB49" s="195" t="str">
        <f>IF(ISERROR(VLOOKUP($A49,parlvotes_lh!$A$11:$ZZ$200,366,FALSE))=TRUE,"",IF(VLOOKUP($A49,parlvotes_lh!$A$11:$ZZ$200,366,FALSE)=0,"",VLOOKUP($A49,parlvotes_lh!$A$11:$ZZ$200,366,FALSE)))</f>
        <v/>
      </c>
      <c r="AC49" s="195" t="str">
        <f>IF(ISERROR(VLOOKUP($A49,parlvotes_lh!$A$11:$ZZ$200,386,FALSE))=TRUE,"",IF(VLOOKUP($A49,parlvotes_lh!$A$11:$ZZ$200,386,FALSE)=0,"",VLOOKUP($A49,parlvotes_lh!$A$11:$ZZ$200,386,FALSE)))</f>
        <v/>
      </c>
    </row>
    <row r="50" spans="1:29" ht="13.5" customHeight="1">
      <c r="A50" s="189" t="str">
        <f>IF(info_parties!A50="","",info_parties!A50)</f>
        <v/>
      </c>
      <c r="B50" s="101" t="str">
        <f>IF(A50="","",MID(info_weblinks!$C$3,32,3))</f>
        <v/>
      </c>
      <c r="C50" s="101" t="str">
        <f>IF(info_parties!G50="","",info_parties!G50)</f>
        <v/>
      </c>
      <c r="D50" s="101" t="str">
        <f>IF(info_parties!K50="","",info_parties!K50)</f>
        <v/>
      </c>
      <c r="E50" s="101" t="str">
        <f>IF(info_parties!H50="","",info_parties!H50)</f>
        <v/>
      </c>
      <c r="F50" s="190" t="str">
        <f t="shared" si="4"/>
        <v/>
      </c>
      <c r="G50" s="191" t="str">
        <f t="shared" si="5"/>
        <v/>
      </c>
      <c r="H50" s="192" t="str">
        <f t="shared" si="6"/>
        <v/>
      </c>
      <c r="I50" s="193" t="str">
        <f t="shared" si="7"/>
        <v/>
      </c>
      <c r="J50" s="194" t="str">
        <f>IF(ISERROR(VLOOKUP($A50,parlvotes_lh!$A$11:$ZZ$200,6,FALSE))=TRUE,"",IF(VLOOKUP($A50,parlvotes_lh!$A$11:$ZZ$200,6,FALSE)=0,"",VLOOKUP($A50,parlvotes_lh!$A$11:$ZZ$200,6,FALSE)))</f>
        <v/>
      </c>
      <c r="K50" s="194" t="str">
        <f>IF(ISERROR(VLOOKUP($A50,parlvotes_lh!$A$11:$ZZ$200,26,FALSE))=TRUE,"",IF(VLOOKUP($A50,parlvotes_lh!$A$11:$ZZ$200,26,FALSE)=0,"",VLOOKUP($A50,parlvotes_lh!$A$11:$ZZ$200,26,FALSE)))</f>
        <v/>
      </c>
      <c r="L50" s="194" t="str">
        <f>IF(ISERROR(VLOOKUP($A50,parlvotes_lh!$A$11:$ZZ$200,46,FALSE))=TRUE,"",IF(VLOOKUP($A50,parlvotes_lh!$A$11:$ZZ$200,46,FALSE)=0,"",VLOOKUP($A50,parlvotes_lh!$A$11:$ZZ$200,46,FALSE)))</f>
        <v/>
      </c>
      <c r="M50" s="194" t="str">
        <f>IF(ISERROR(VLOOKUP($A50,parlvotes_lh!$A$11:$ZZ$200,66,FALSE))=TRUE,"",IF(VLOOKUP($A50,parlvotes_lh!$A$11:$ZZ$200,66,FALSE)=0,"",VLOOKUP($A50,parlvotes_lh!$A$11:$ZZ$200,66,FALSE)))</f>
        <v/>
      </c>
      <c r="N50" s="194" t="str">
        <f>IF(ISERROR(VLOOKUP($A50,parlvotes_lh!$A$11:$ZZ$200,86,FALSE))=TRUE,"",IF(VLOOKUP($A50,parlvotes_lh!$A$11:$ZZ$200,86,FALSE)=0,"",VLOOKUP($A50,parlvotes_lh!$A$11:$ZZ$200,86,FALSE)))</f>
        <v/>
      </c>
      <c r="O50" s="194" t="str">
        <f>IF(ISERROR(VLOOKUP($A50,parlvotes_lh!$A$11:$ZZ$200,106,FALSE))=TRUE,"",IF(VLOOKUP($A50,parlvotes_lh!$A$11:$ZZ$200,106,FALSE)=0,"",VLOOKUP($A50,parlvotes_lh!$A$11:$ZZ$200,106,FALSE)))</f>
        <v/>
      </c>
      <c r="P50" s="194" t="str">
        <f>IF(ISERROR(VLOOKUP($A50,parlvotes_lh!$A$11:$ZZ$200,126,FALSE))=TRUE,"",IF(VLOOKUP($A50,parlvotes_lh!$A$11:$ZZ$200,126,FALSE)=0,"",VLOOKUP($A50,parlvotes_lh!$A$11:$ZZ$200,126,FALSE)))</f>
        <v/>
      </c>
      <c r="Q50" s="195" t="str">
        <f>IF(ISERROR(VLOOKUP($A50,parlvotes_lh!$A$11:$ZZ$200,146,FALSE))=TRUE,"",IF(VLOOKUP($A50,parlvotes_lh!$A$11:$ZZ$200,146,FALSE)=0,"",VLOOKUP($A50,parlvotes_lh!$A$11:$ZZ$200,146,FALSE)))</f>
        <v/>
      </c>
      <c r="R50" s="195" t="str">
        <f>IF(ISERROR(VLOOKUP($A50,parlvotes_lh!$A$11:$ZZ$200,166,FALSE))=TRUE,"",IF(VLOOKUP($A50,parlvotes_lh!$A$11:$ZZ$200,166,FALSE)=0,"",VLOOKUP($A50,parlvotes_lh!$A$11:$ZZ$200,166,FALSE)))</f>
        <v/>
      </c>
      <c r="S50" s="195" t="str">
        <f>IF(ISERROR(VLOOKUP($A50,parlvotes_lh!$A$11:$ZZ$200,186,FALSE))=TRUE,"",IF(VLOOKUP($A50,parlvotes_lh!$A$11:$ZZ$200,186,FALSE)=0,"",VLOOKUP($A50,parlvotes_lh!$A$11:$ZZ$200,186,FALSE)))</f>
        <v/>
      </c>
      <c r="T50" s="195" t="str">
        <f>IF(ISERROR(VLOOKUP($A50,parlvotes_lh!$A$11:$ZZ$200,206,FALSE))=TRUE,"",IF(VLOOKUP($A50,parlvotes_lh!$A$11:$ZZ$200,206,FALSE)=0,"",VLOOKUP($A50,parlvotes_lh!$A$11:$ZZ$200,206,FALSE)))</f>
        <v/>
      </c>
      <c r="U50" s="195" t="str">
        <f>IF(ISERROR(VLOOKUP($A50,parlvotes_lh!$A$11:$ZZ$200,226,FALSE))=TRUE,"",IF(VLOOKUP($A50,parlvotes_lh!$A$11:$ZZ$200,226,FALSE)=0,"",VLOOKUP($A50,parlvotes_lh!$A$11:$ZZ$200,226,FALSE)))</f>
        <v/>
      </c>
      <c r="V50" s="195" t="str">
        <f>IF(ISERROR(VLOOKUP($A50,parlvotes_lh!$A$11:$ZZ$200,246,FALSE))=TRUE,"",IF(VLOOKUP($A50,parlvotes_lh!$A$11:$ZZ$200,246,FALSE)=0,"",VLOOKUP($A50,parlvotes_lh!$A$11:$ZZ$200,246,FALSE)))</f>
        <v/>
      </c>
      <c r="W50" s="195" t="str">
        <f>IF(ISERROR(VLOOKUP($A50,parlvotes_lh!$A$11:$ZZ$200,266,FALSE))=TRUE,"",IF(VLOOKUP($A50,parlvotes_lh!$A$11:$ZZ$200,266,FALSE)=0,"",VLOOKUP($A50,parlvotes_lh!$A$11:$ZZ$200,266,FALSE)))</f>
        <v/>
      </c>
      <c r="X50" s="195" t="str">
        <f>IF(ISERROR(VLOOKUP($A50,parlvotes_lh!$A$11:$ZZ$200,286,FALSE))=TRUE,"",IF(VLOOKUP($A50,parlvotes_lh!$A$11:$ZZ$200,286,FALSE)=0,"",VLOOKUP($A50,parlvotes_lh!$A$11:$ZZ$200,286,FALSE)))</f>
        <v/>
      </c>
      <c r="Y50" s="195" t="str">
        <f>IF(ISERROR(VLOOKUP($A50,parlvotes_lh!$A$11:$ZZ$200,306,FALSE))=TRUE,"",IF(VLOOKUP($A50,parlvotes_lh!$A$11:$ZZ$200,306,FALSE)=0,"",VLOOKUP($A50,parlvotes_lh!$A$11:$ZZ$200,306,FALSE)))</f>
        <v/>
      </c>
      <c r="Z50" s="195" t="str">
        <f>IF(ISERROR(VLOOKUP($A50,parlvotes_lh!$A$11:$ZZ$200,326,FALSE))=TRUE,"",IF(VLOOKUP($A50,parlvotes_lh!$A$11:$ZZ$200,326,FALSE)=0,"",VLOOKUP($A50,parlvotes_lh!$A$11:$ZZ$200,326,FALSE)))</f>
        <v/>
      </c>
      <c r="AA50" s="195" t="str">
        <f>IF(ISERROR(VLOOKUP($A50,parlvotes_lh!$A$11:$ZZ$200,346,FALSE))=TRUE,"",IF(VLOOKUP($A50,parlvotes_lh!$A$11:$ZZ$200,346,FALSE)=0,"",VLOOKUP($A50,parlvotes_lh!$A$11:$ZZ$200,346,FALSE)))</f>
        <v/>
      </c>
      <c r="AB50" s="195" t="str">
        <f>IF(ISERROR(VLOOKUP($A50,parlvotes_lh!$A$11:$ZZ$200,366,FALSE))=TRUE,"",IF(VLOOKUP($A50,parlvotes_lh!$A$11:$ZZ$200,366,FALSE)=0,"",VLOOKUP($A50,parlvotes_lh!$A$11:$ZZ$200,366,FALSE)))</f>
        <v/>
      </c>
      <c r="AC50" s="195" t="str">
        <f>IF(ISERROR(VLOOKUP($A50,parlvotes_lh!$A$11:$ZZ$200,386,FALSE))=TRUE,"",IF(VLOOKUP($A50,parlvotes_lh!$A$11:$ZZ$200,386,FALSE)=0,"",VLOOKUP($A50,parlvotes_lh!$A$11:$ZZ$200,386,FALSE)))</f>
        <v/>
      </c>
    </row>
    <row r="51" spans="1:29" ht="13.5" customHeight="1">
      <c r="A51" s="189" t="str">
        <f>IF(info_parties!A51="","",info_parties!A51)</f>
        <v/>
      </c>
      <c r="B51" s="101" t="str">
        <f>IF(A51="","",MID(info_weblinks!$C$3,32,3))</f>
        <v/>
      </c>
      <c r="C51" s="101" t="str">
        <f>IF(info_parties!G51="","",info_parties!G51)</f>
        <v/>
      </c>
      <c r="D51" s="101" t="str">
        <f>IF(info_parties!K51="","",info_parties!K51)</f>
        <v/>
      </c>
      <c r="E51" s="101" t="str">
        <f>IF(info_parties!H51="","",info_parties!H51)</f>
        <v/>
      </c>
      <c r="F51" s="190" t="str">
        <f t="shared" si="4"/>
        <v/>
      </c>
      <c r="G51" s="191" t="str">
        <f t="shared" si="5"/>
        <v/>
      </c>
      <c r="H51" s="192" t="str">
        <f t="shared" si="6"/>
        <v/>
      </c>
      <c r="I51" s="193" t="str">
        <f t="shared" si="7"/>
        <v/>
      </c>
      <c r="J51" s="194" t="str">
        <f>IF(ISERROR(VLOOKUP($A51,parlvotes_lh!$A$11:$ZZ$200,6,FALSE))=TRUE,"",IF(VLOOKUP($A51,parlvotes_lh!$A$11:$ZZ$200,6,FALSE)=0,"",VLOOKUP($A51,parlvotes_lh!$A$11:$ZZ$200,6,FALSE)))</f>
        <v/>
      </c>
      <c r="K51" s="194" t="str">
        <f>IF(ISERROR(VLOOKUP($A51,parlvotes_lh!$A$11:$ZZ$200,26,FALSE))=TRUE,"",IF(VLOOKUP($A51,parlvotes_lh!$A$11:$ZZ$200,26,FALSE)=0,"",VLOOKUP($A51,parlvotes_lh!$A$11:$ZZ$200,26,FALSE)))</f>
        <v/>
      </c>
      <c r="L51" s="194" t="str">
        <f>IF(ISERROR(VLOOKUP($A51,parlvotes_lh!$A$11:$ZZ$200,46,FALSE))=TRUE,"",IF(VLOOKUP($A51,parlvotes_lh!$A$11:$ZZ$200,46,FALSE)=0,"",VLOOKUP($A51,parlvotes_lh!$A$11:$ZZ$200,46,FALSE)))</f>
        <v/>
      </c>
      <c r="M51" s="194" t="str">
        <f>IF(ISERROR(VLOOKUP($A51,parlvotes_lh!$A$11:$ZZ$200,66,FALSE))=TRUE,"",IF(VLOOKUP($A51,parlvotes_lh!$A$11:$ZZ$200,66,FALSE)=0,"",VLOOKUP($A51,parlvotes_lh!$A$11:$ZZ$200,66,FALSE)))</f>
        <v/>
      </c>
      <c r="N51" s="194" t="str">
        <f>IF(ISERROR(VLOOKUP($A51,parlvotes_lh!$A$11:$ZZ$200,86,FALSE))=TRUE,"",IF(VLOOKUP($A51,parlvotes_lh!$A$11:$ZZ$200,86,FALSE)=0,"",VLOOKUP($A51,parlvotes_lh!$A$11:$ZZ$200,86,FALSE)))</f>
        <v/>
      </c>
      <c r="O51" s="194" t="str">
        <f>IF(ISERROR(VLOOKUP($A51,parlvotes_lh!$A$11:$ZZ$200,106,FALSE))=TRUE,"",IF(VLOOKUP($A51,parlvotes_lh!$A$11:$ZZ$200,106,FALSE)=0,"",VLOOKUP($A51,parlvotes_lh!$A$11:$ZZ$200,106,FALSE)))</f>
        <v/>
      </c>
      <c r="P51" s="194" t="str">
        <f>IF(ISERROR(VLOOKUP($A51,parlvotes_lh!$A$11:$ZZ$200,126,FALSE))=TRUE,"",IF(VLOOKUP($A51,parlvotes_lh!$A$11:$ZZ$200,126,FALSE)=0,"",VLOOKUP($A51,parlvotes_lh!$A$11:$ZZ$200,126,FALSE)))</f>
        <v/>
      </c>
      <c r="Q51" s="195" t="str">
        <f>IF(ISERROR(VLOOKUP($A51,parlvotes_lh!$A$11:$ZZ$200,146,FALSE))=TRUE,"",IF(VLOOKUP($A51,parlvotes_lh!$A$11:$ZZ$200,146,FALSE)=0,"",VLOOKUP($A51,parlvotes_lh!$A$11:$ZZ$200,146,FALSE)))</f>
        <v/>
      </c>
      <c r="R51" s="195" t="str">
        <f>IF(ISERROR(VLOOKUP($A51,parlvotes_lh!$A$11:$ZZ$200,166,FALSE))=TRUE,"",IF(VLOOKUP($A51,parlvotes_lh!$A$11:$ZZ$200,166,FALSE)=0,"",VLOOKUP($A51,parlvotes_lh!$A$11:$ZZ$200,166,FALSE)))</f>
        <v/>
      </c>
      <c r="S51" s="195" t="str">
        <f>IF(ISERROR(VLOOKUP($A51,parlvotes_lh!$A$11:$ZZ$200,186,FALSE))=TRUE,"",IF(VLOOKUP($A51,parlvotes_lh!$A$11:$ZZ$200,186,FALSE)=0,"",VLOOKUP($A51,parlvotes_lh!$A$11:$ZZ$200,186,FALSE)))</f>
        <v/>
      </c>
      <c r="T51" s="195" t="str">
        <f>IF(ISERROR(VLOOKUP($A51,parlvotes_lh!$A$11:$ZZ$200,206,FALSE))=TRUE,"",IF(VLOOKUP($A51,parlvotes_lh!$A$11:$ZZ$200,206,FALSE)=0,"",VLOOKUP($A51,parlvotes_lh!$A$11:$ZZ$200,206,FALSE)))</f>
        <v/>
      </c>
      <c r="U51" s="195" t="str">
        <f>IF(ISERROR(VLOOKUP($A51,parlvotes_lh!$A$11:$ZZ$200,226,FALSE))=TRUE,"",IF(VLOOKUP($A51,parlvotes_lh!$A$11:$ZZ$200,226,FALSE)=0,"",VLOOKUP($A51,parlvotes_lh!$A$11:$ZZ$200,226,FALSE)))</f>
        <v/>
      </c>
      <c r="V51" s="195" t="str">
        <f>IF(ISERROR(VLOOKUP($A51,parlvotes_lh!$A$11:$ZZ$200,246,FALSE))=TRUE,"",IF(VLOOKUP($A51,parlvotes_lh!$A$11:$ZZ$200,246,FALSE)=0,"",VLOOKUP($A51,parlvotes_lh!$A$11:$ZZ$200,246,FALSE)))</f>
        <v/>
      </c>
      <c r="W51" s="195" t="str">
        <f>IF(ISERROR(VLOOKUP($A51,parlvotes_lh!$A$11:$ZZ$200,266,FALSE))=TRUE,"",IF(VLOOKUP($A51,parlvotes_lh!$A$11:$ZZ$200,266,FALSE)=0,"",VLOOKUP($A51,parlvotes_lh!$A$11:$ZZ$200,266,FALSE)))</f>
        <v/>
      </c>
      <c r="X51" s="195" t="str">
        <f>IF(ISERROR(VLOOKUP($A51,parlvotes_lh!$A$11:$ZZ$200,286,FALSE))=TRUE,"",IF(VLOOKUP($A51,parlvotes_lh!$A$11:$ZZ$200,286,FALSE)=0,"",VLOOKUP($A51,parlvotes_lh!$A$11:$ZZ$200,286,FALSE)))</f>
        <v/>
      </c>
      <c r="Y51" s="195" t="str">
        <f>IF(ISERROR(VLOOKUP($A51,parlvotes_lh!$A$11:$ZZ$200,306,FALSE))=TRUE,"",IF(VLOOKUP($A51,parlvotes_lh!$A$11:$ZZ$200,306,FALSE)=0,"",VLOOKUP($A51,parlvotes_lh!$A$11:$ZZ$200,306,FALSE)))</f>
        <v/>
      </c>
      <c r="Z51" s="195" t="str">
        <f>IF(ISERROR(VLOOKUP($A51,parlvotes_lh!$A$11:$ZZ$200,326,FALSE))=TRUE,"",IF(VLOOKUP($A51,parlvotes_lh!$A$11:$ZZ$200,326,FALSE)=0,"",VLOOKUP($A51,parlvotes_lh!$A$11:$ZZ$200,326,FALSE)))</f>
        <v/>
      </c>
      <c r="AA51" s="195" t="str">
        <f>IF(ISERROR(VLOOKUP($A51,parlvotes_lh!$A$11:$ZZ$200,346,FALSE))=TRUE,"",IF(VLOOKUP($A51,parlvotes_lh!$A$11:$ZZ$200,346,FALSE)=0,"",VLOOKUP($A51,parlvotes_lh!$A$11:$ZZ$200,346,FALSE)))</f>
        <v/>
      </c>
      <c r="AB51" s="195" t="str">
        <f>IF(ISERROR(VLOOKUP($A51,parlvotes_lh!$A$11:$ZZ$200,366,FALSE))=TRUE,"",IF(VLOOKUP($A51,parlvotes_lh!$A$11:$ZZ$200,366,FALSE)=0,"",VLOOKUP($A51,parlvotes_lh!$A$11:$ZZ$200,366,FALSE)))</f>
        <v/>
      </c>
      <c r="AC51" s="195" t="str">
        <f>IF(ISERROR(VLOOKUP($A51,parlvotes_lh!$A$11:$ZZ$200,386,FALSE))=TRUE,"",IF(VLOOKUP($A51,parlvotes_lh!$A$11:$ZZ$200,386,FALSE)=0,"",VLOOKUP($A51,parlvotes_lh!$A$11:$ZZ$200,386,FALSE)))</f>
        <v/>
      </c>
    </row>
    <row r="52" spans="1:29" ht="13.5" customHeight="1">
      <c r="A52" s="189" t="str">
        <f>IF(info_parties!A52="","",info_parties!A52)</f>
        <v/>
      </c>
      <c r="B52" s="101" t="str">
        <f>IF(A52="","",MID(info_weblinks!$C$3,32,3))</f>
        <v/>
      </c>
      <c r="C52" s="101" t="str">
        <f>IF(info_parties!G52="","",info_parties!G52)</f>
        <v/>
      </c>
      <c r="D52" s="101" t="str">
        <f>IF(info_parties!K52="","",info_parties!K52)</f>
        <v/>
      </c>
      <c r="E52" s="101" t="str">
        <f>IF(info_parties!H52="","",info_parties!H52)</f>
        <v/>
      </c>
      <c r="F52" s="190" t="str">
        <f t="shared" si="4"/>
        <v/>
      </c>
      <c r="G52" s="191" t="str">
        <f t="shared" si="5"/>
        <v/>
      </c>
      <c r="H52" s="192" t="str">
        <f t="shared" si="6"/>
        <v/>
      </c>
      <c r="I52" s="193" t="str">
        <f t="shared" si="7"/>
        <v/>
      </c>
      <c r="J52" s="194" t="str">
        <f>IF(ISERROR(VLOOKUP($A52,parlvotes_lh!$A$11:$ZZ$200,6,FALSE))=TRUE,"",IF(VLOOKUP($A52,parlvotes_lh!$A$11:$ZZ$200,6,FALSE)=0,"",VLOOKUP($A52,parlvotes_lh!$A$11:$ZZ$200,6,FALSE)))</f>
        <v/>
      </c>
      <c r="K52" s="194" t="str">
        <f>IF(ISERROR(VLOOKUP($A52,parlvotes_lh!$A$11:$ZZ$200,26,FALSE))=TRUE,"",IF(VLOOKUP($A52,parlvotes_lh!$A$11:$ZZ$200,26,FALSE)=0,"",VLOOKUP($A52,parlvotes_lh!$A$11:$ZZ$200,26,FALSE)))</f>
        <v/>
      </c>
      <c r="L52" s="194" t="str">
        <f>IF(ISERROR(VLOOKUP($A52,parlvotes_lh!$A$11:$ZZ$200,46,FALSE))=TRUE,"",IF(VLOOKUP($A52,parlvotes_lh!$A$11:$ZZ$200,46,FALSE)=0,"",VLOOKUP($A52,parlvotes_lh!$A$11:$ZZ$200,46,FALSE)))</f>
        <v/>
      </c>
      <c r="M52" s="194" t="str">
        <f>IF(ISERROR(VLOOKUP($A52,parlvotes_lh!$A$11:$ZZ$200,66,FALSE))=TRUE,"",IF(VLOOKUP($A52,parlvotes_lh!$A$11:$ZZ$200,66,FALSE)=0,"",VLOOKUP($A52,parlvotes_lh!$A$11:$ZZ$200,66,FALSE)))</f>
        <v/>
      </c>
      <c r="N52" s="194" t="str">
        <f>IF(ISERROR(VLOOKUP($A52,parlvotes_lh!$A$11:$ZZ$200,86,FALSE))=TRUE,"",IF(VLOOKUP($A52,parlvotes_lh!$A$11:$ZZ$200,86,FALSE)=0,"",VLOOKUP($A52,parlvotes_lh!$A$11:$ZZ$200,86,FALSE)))</f>
        <v/>
      </c>
      <c r="O52" s="194" t="str">
        <f>IF(ISERROR(VLOOKUP($A52,parlvotes_lh!$A$11:$ZZ$200,106,FALSE))=TRUE,"",IF(VLOOKUP($A52,parlvotes_lh!$A$11:$ZZ$200,106,FALSE)=0,"",VLOOKUP($A52,parlvotes_lh!$A$11:$ZZ$200,106,FALSE)))</f>
        <v/>
      </c>
      <c r="P52" s="194" t="str">
        <f>IF(ISERROR(VLOOKUP($A52,parlvotes_lh!$A$11:$ZZ$200,126,FALSE))=TRUE,"",IF(VLOOKUP($A52,parlvotes_lh!$A$11:$ZZ$200,126,FALSE)=0,"",VLOOKUP($A52,parlvotes_lh!$A$11:$ZZ$200,126,FALSE)))</f>
        <v/>
      </c>
      <c r="Q52" s="195" t="str">
        <f>IF(ISERROR(VLOOKUP($A52,parlvotes_lh!$A$11:$ZZ$200,146,FALSE))=TRUE,"",IF(VLOOKUP($A52,parlvotes_lh!$A$11:$ZZ$200,146,FALSE)=0,"",VLOOKUP($A52,parlvotes_lh!$A$11:$ZZ$200,146,FALSE)))</f>
        <v/>
      </c>
      <c r="R52" s="195" t="str">
        <f>IF(ISERROR(VLOOKUP($A52,parlvotes_lh!$A$11:$ZZ$200,166,FALSE))=TRUE,"",IF(VLOOKUP($A52,parlvotes_lh!$A$11:$ZZ$200,166,FALSE)=0,"",VLOOKUP($A52,parlvotes_lh!$A$11:$ZZ$200,166,FALSE)))</f>
        <v/>
      </c>
      <c r="S52" s="195" t="str">
        <f>IF(ISERROR(VLOOKUP($A52,parlvotes_lh!$A$11:$ZZ$200,186,FALSE))=TRUE,"",IF(VLOOKUP($A52,parlvotes_lh!$A$11:$ZZ$200,186,FALSE)=0,"",VLOOKUP($A52,parlvotes_lh!$A$11:$ZZ$200,186,FALSE)))</f>
        <v/>
      </c>
      <c r="T52" s="195" t="str">
        <f>IF(ISERROR(VLOOKUP($A52,parlvotes_lh!$A$11:$ZZ$200,206,FALSE))=TRUE,"",IF(VLOOKUP($A52,parlvotes_lh!$A$11:$ZZ$200,206,FALSE)=0,"",VLOOKUP($A52,parlvotes_lh!$A$11:$ZZ$200,206,FALSE)))</f>
        <v/>
      </c>
      <c r="U52" s="195" t="str">
        <f>IF(ISERROR(VLOOKUP($A52,parlvotes_lh!$A$11:$ZZ$200,226,FALSE))=TRUE,"",IF(VLOOKUP($A52,parlvotes_lh!$A$11:$ZZ$200,226,FALSE)=0,"",VLOOKUP($A52,parlvotes_lh!$A$11:$ZZ$200,226,FALSE)))</f>
        <v/>
      </c>
      <c r="V52" s="195" t="str">
        <f>IF(ISERROR(VLOOKUP($A52,parlvotes_lh!$A$11:$ZZ$200,246,FALSE))=TRUE,"",IF(VLOOKUP($A52,parlvotes_lh!$A$11:$ZZ$200,246,FALSE)=0,"",VLOOKUP($A52,parlvotes_lh!$A$11:$ZZ$200,246,FALSE)))</f>
        <v/>
      </c>
      <c r="W52" s="195" t="str">
        <f>IF(ISERROR(VLOOKUP($A52,parlvotes_lh!$A$11:$ZZ$200,266,FALSE))=TRUE,"",IF(VLOOKUP($A52,parlvotes_lh!$A$11:$ZZ$200,266,FALSE)=0,"",VLOOKUP($A52,parlvotes_lh!$A$11:$ZZ$200,266,FALSE)))</f>
        <v/>
      </c>
      <c r="X52" s="195" t="str">
        <f>IF(ISERROR(VLOOKUP($A52,parlvotes_lh!$A$11:$ZZ$200,286,FALSE))=TRUE,"",IF(VLOOKUP($A52,parlvotes_lh!$A$11:$ZZ$200,286,FALSE)=0,"",VLOOKUP($A52,parlvotes_lh!$A$11:$ZZ$200,286,FALSE)))</f>
        <v/>
      </c>
      <c r="Y52" s="195" t="str">
        <f>IF(ISERROR(VLOOKUP($A52,parlvotes_lh!$A$11:$ZZ$200,306,FALSE))=TRUE,"",IF(VLOOKUP($A52,parlvotes_lh!$A$11:$ZZ$200,306,FALSE)=0,"",VLOOKUP($A52,parlvotes_lh!$A$11:$ZZ$200,306,FALSE)))</f>
        <v/>
      </c>
      <c r="Z52" s="195" t="str">
        <f>IF(ISERROR(VLOOKUP($A52,parlvotes_lh!$A$11:$ZZ$200,326,FALSE))=TRUE,"",IF(VLOOKUP($A52,parlvotes_lh!$A$11:$ZZ$200,326,FALSE)=0,"",VLOOKUP($A52,parlvotes_lh!$A$11:$ZZ$200,326,FALSE)))</f>
        <v/>
      </c>
      <c r="AA52" s="195" t="str">
        <f>IF(ISERROR(VLOOKUP($A52,parlvotes_lh!$A$11:$ZZ$200,346,FALSE))=TRUE,"",IF(VLOOKUP($A52,parlvotes_lh!$A$11:$ZZ$200,346,FALSE)=0,"",VLOOKUP($A52,parlvotes_lh!$A$11:$ZZ$200,346,FALSE)))</f>
        <v/>
      </c>
      <c r="AB52" s="195" t="str">
        <f>IF(ISERROR(VLOOKUP($A52,parlvotes_lh!$A$11:$ZZ$200,366,FALSE))=TRUE,"",IF(VLOOKUP($A52,parlvotes_lh!$A$11:$ZZ$200,366,FALSE)=0,"",VLOOKUP($A52,parlvotes_lh!$A$11:$ZZ$200,366,FALSE)))</f>
        <v/>
      </c>
      <c r="AC52" s="195" t="str">
        <f>IF(ISERROR(VLOOKUP($A52,parlvotes_lh!$A$11:$ZZ$200,386,FALSE))=TRUE,"",IF(VLOOKUP($A52,parlvotes_lh!$A$11:$ZZ$200,386,FALSE)=0,"",VLOOKUP($A52,parlvotes_lh!$A$11:$ZZ$200,386,FALSE)))</f>
        <v/>
      </c>
    </row>
    <row r="53" spans="1:29" ht="13.5" customHeight="1">
      <c r="A53" s="189" t="str">
        <f>IF(info_parties!A53="","",info_parties!A53)</f>
        <v/>
      </c>
      <c r="B53" s="101" t="str">
        <f>IF(A53="","",MID(info_weblinks!$C$3,32,3))</f>
        <v/>
      </c>
      <c r="C53" s="101" t="str">
        <f>IF(info_parties!G53="","",info_parties!G53)</f>
        <v/>
      </c>
      <c r="D53" s="101" t="str">
        <f>IF(info_parties!K53="","",info_parties!K53)</f>
        <v/>
      </c>
      <c r="E53" s="101" t="str">
        <f>IF(info_parties!H53="","",info_parties!H53)</f>
        <v/>
      </c>
      <c r="F53" s="190" t="str">
        <f t="shared" si="4"/>
        <v/>
      </c>
      <c r="G53" s="191" t="str">
        <f t="shared" si="5"/>
        <v/>
      </c>
      <c r="H53" s="192" t="str">
        <f t="shared" si="6"/>
        <v/>
      </c>
      <c r="I53" s="193" t="str">
        <f t="shared" si="7"/>
        <v/>
      </c>
      <c r="J53" s="194" t="str">
        <f>IF(ISERROR(VLOOKUP($A53,parlvotes_lh!$A$11:$ZZ$200,6,FALSE))=TRUE,"",IF(VLOOKUP($A53,parlvotes_lh!$A$11:$ZZ$200,6,FALSE)=0,"",VLOOKUP($A53,parlvotes_lh!$A$11:$ZZ$200,6,FALSE)))</f>
        <v/>
      </c>
      <c r="K53" s="194" t="str">
        <f>IF(ISERROR(VLOOKUP($A53,parlvotes_lh!$A$11:$ZZ$200,26,FALSE))=TRUE,"",IF(VLOOKUP($A53,parlvotes_lh!$A$11:$ZZ$200,26,FALSE)=0,"",VLOOKUP($A53,parlvotes_lh!$A$11:$ZZ$200,26,FALSE)))</f>
        <v/>
      </c>
      <c r="L53" s="194" t="str">
        <f>IF(ISERROR(VLOOKUP($A53,parlvotes_lh!$A$11:$ZZ$200,46,FALSE))=TRUE,"",IF(VLOOKUP($A53,parlvotes_lh!$A$11:$ZZ$200,46,FALSE)=0,"",VLOOKUP($A53,parlvotes_lh!$A$11:$ZZ$200,46,FALSE)))</f>
        <v/>
      </c>
      <c r="M53" s="194" t="str">
        <f>IF(ISERROR(VLOOKUP($A53,parlvotes_lh!$A$11:$ZZ$200,66,FALSE))=TRUE,"",IF(VLOOKUP($A53,parlvotes_lh!$A$11:$ZZ$200,66,FALSE)=0,"",VLOOKUP($A53,parlvotes_lh!$A$11:$ZZ$200,66,FALSE)))</f>
        <v/>
      </c>
      <c r="N53" s="194" t="str">
        <f>IF(ISERROR(VLOOKUP($A53,parlvotes_lh!$A$11:$ZZ$200,86,FALSE))=TRUE,"",IF(VLOOKUP($A53,parlvotes_lh!$A$11:$ZZ$200,86,FALSE)=0,"",VLOOKUP($A53,parlvotes_lh!$A$11:$ZZ$200,86,FALSE)))</f>
        <v/>
      </c>
      <c r="O53" s="194" t="str">
        <f>IF(ISERROR(VLOOKUP($A53,parlvotes_lh!$A$11:$ZZ$200,106,FALSE))=TRUE,"",IF(VLOOKUP($A53,parlvotes_lh!$A$11:$ZZ$200,106,FALSE)=0,"",VLOOKUP($A53,parlvotes_lh!$A$11:$ZZ$200,106,FALSE)))</f>
        <v/>
      </c>
      <c r="P53" s="194" t="str">
        <f>IF(ISERROR(VLOOKUP($A53,parlvotes_lh!$A$11:$ZZ$200,126,FALSE))=TRUE,"",IF(VLOOKUP($A53,parlvotes_lh!$A$11:$ZZ$200,126,FALSE)=0,"",VLOOKUP($A53,parlvotes_lh!$A$11:$ZZ$200,126,FALSE)))</f>
        <v/>
      </c>
      <c r="Q53" s="195" t="str">
        <f>IF(ISERROR(VLOOKUP($A53,parlvotes_lh!$A$11:$ZZ$200,146,FALSE))=TRUE,"",IF(VLOOKUP($A53,parlvotes_lh!$A$11:$ZZ$200,146,FALSE)=0,"",VLOOKUP($A53,parlvotes_lh!$A$11:$ZZ$200,146,FALSE)))</f>
        <v/>
      </c>
      <c r="R53" s="195" t="str">
        <f>IF(ISERROR(VLOOKUP($A53,parlvotes_lh!$A$11:$ZZ$200,166,FALSE))=TRUE,"",IF(VLOOKUP($A53,parlvotes_lh!$A$11:$ZZ$200,166,FALSE)=0,"",VLOOKUP($A53,parlvotes_lh!$A$11:$ZZ$200,166,FALSE)))</f>
        <v/>
      </c>
      <c r="S53" s="195" t="str">
        <f>IF(ISERROR(VLOOKUP($A53,parlvotes_lh!$A$11:$ZZ$200,186,FALSE))=TRUE,"",IF(VLOOKUP($A53,parlvotes_lh!$A$11:$ZZ$200,186,FALSE)=0,"",VLOOKUP($A53,parlvotes_lh!$A$11:$ZZ$200,186,FALSE)))</f>
        <v/>
      </c>
      <c r="T53" s="195" t="str">
        <f>IF(ISERROR(VLOOKUP($A53,parlvotes_lh!$A$11:$ZZ$200,206,FALSE))=TRUE,"",IF(VLOOKUP($A53,parlvotes_lh!$A$11:$ZZ$200,206,FALSE)=0,"",VLOOKUP($A53,parlvotes_lh!$A$11:$ZZ$200,206,FALSE)))</f>
        <v/>
      </c>
      <c r="U53" s="195" t="str">
        <f>IF(ISERROR(VLOOKUP($A53,parlvotes_lh!$A$11:$ZZ$200,226,FALSE))=TRUE,"",IF(VLOOKUP($A53,parlvotes_lh!$A$11:$ZZ$200,226,FALSE)=0,"",VLOOKUP($A53,parlvotes_lh!$A$11:$ZZ$200,226,FALSE)))</f>
        <v/>
      </c>
      <c r="V53" s="195" t="str">
        <f>IF(ISERROR(VLOOKUP($A53,parlvotes_lh!$A$11:$ZZ$200,246,FALSE))=TRUE,"",IF(VLOOKUP($A53,parlvotes_lh!$A$11:$ZZ$200,246,FALSE)=0,"",VLOOKUP($A53,parlvotes_lh!$A$11:$ZZ$200,246,FALSE)))</f>
        <v/>
      </c>
      <c r="W53" s="195" t="str">
        <f>IF(ISERROR(VLOOKUP($A53,parlvotes_lh!$A$11:$ZZ$200,266,FALSE))=TRUE,"",IF(VLOOKUP($A53,parlvotes_lh!$A$11:$ZZ$200,266,FALSE)=0,"",VLOOKUP($A53,parlvotes_lh!$A$11:$ZZ$200,266,FALSE)))</f>
        <v/>
      </c>
      <c r="X53" s="195" t="str">
        <f>IF(ISERROR(VLOOKUP($A53,parlvotes_lh!$A$11:$ZZ$200,286,FALSE))=TRUE,"",IF(VLOOKUP($A53,parlvotes_lh!$A$11:$ZZ$200,286,FALSE)=0,"",VLOOKUP($A53,parlvotes_lh!$A$11:$ZZ$200,286,FALSE)))</f>
        <v/>
      </c>
      <c r="Y53" s="195" t="str">
        <f>IF(ISERROR(VLOOKUP($A53,parlvotes_lh!$A$11:$ZZ$200,306,FALSE))=TRUE,"",IF(VLOOKUP($A53,parlvotes_lh!$A$11:$ZZ$200,306,FALSE)=0,"",VLOOKUP($A53,parlvotes_lh!$A$11:$ZZ$200,306,FALSE)))</f>
        <v/>
      </c>
      <c r="Z53" s="195" t="str">
        <f>IF(ISERROR(VLOOKUP($A53,parlvotes_lh!$A$11:$ZZ$200,326,FALSE))=TRUE,"",IF(VLOOKUP($A53,parlvotes_lh!$A$11:$ZZ$200,326,FALSE)=0,"",VLOOKUP($A53,parlvotes_lh!$A$11:$ZZ$200,326,FALSE)))</f>
        <v/>
      </c>
      <c r="AA53" s="195" t="str">
        <f>IF(ISERROR(VLOOKUP($A53,parlvotes_lh!$A$11:$ZZ$200,346,FALSE))=TRUE,"",IF(VLOOKUP($A53,parlvotes_lh!$A$11:$ZZ$200,346,FALSE)=0,"",VLOOKUP($A53,parlvotes_lh!$A$11:$ZZ$200,346,FALSE)))</f>
        <v/>
      </c>
      <c r="AB53" s="195" t="str">
        <f>IF(ISERROR(VLOOKUP($A53,parlvotes_lh!$A$11:$ZZ$200,366,FALSE))=TRUE,"",IF(VLOOKUP($A53,parlvotes_lh!$A$11:$ZZ$200,366,FALSE)=0,"",VLOOKUP($A53,parlvotes_lh!$A$11:$ZZ$200,366,FALSE)))</f>
        <v/>
      </c>
      <c r="AC53" s="195" t="str">
        <f>IF(ISERROR(VLOOKUP($A53,parlvotes_lh!$A$11:$ZZ$200,386,FALSE))=TRUE,"",IF(VLOOKUP($A53,parlvotes_lh!$A$11:$ZZ$200,386,FALSE)=0,"",VLOOKUP($A53,parlvotes_lh!$A$11:$ZZ$200,386,FALSE)))</f>
        <v/>
      </c>
    </row>
    <row r="54" spans="1:29" ht="13.5" customHeight="1">
      <c r="A54" s="189" t="str">
        <f>IF(info_parties!A54="","",info_parties!A54)</f>
        <v/>
      </c>
      <c r="B54" s="101" t="str">
        <f>IF(A54="","",MID(info_weblinks!$C$3,32,3))</f>
        <v/>
      </c>
      <c r="C54" s="101" t="str">
        <f>IF(info_parties!G54="","",info_parties!G54)</f>
        <v/>
      </c>
      <c r="D54" s="101" t="str">
        <f>IF(info_parties!K54="","",info_parties!K54)</f>
        <v/>
      </c>
      <c r="E54" s="101" t="str">
        <f>IF(info_parties!H54="","",info_parties!H54)</f>
        <v/>
      </c>
      <c r="F54" s="190" t="str">
        <f t="shared" si="4"/>
        <v/>
      </c>
      <c r="G54" s="191" t="str">
        <f t="shared" si="5"/>
        <v/>
      </c>
      <c r="H54" s="192" t="str">
        <f t="shared" si="6"/>
        <v/>
      </c>
      <c r="I54" s="193" t="str">
        <f t="shared" si="7"/>
        <v/>
      </c>
      <c r="J54" s="194" t="str">
        <f>IF(ISERROR(VLOOKUP($A54,parlvotes_lh!$A$11:$ZZ$200,6,FALSE))=TRUE,"",IF(VLOOKUP($A54,parlvotes_lh!$A$11:$ZZ$200,6,FALSE)=0,"",VLOOKUP($A54,parlvotes_lh!$A$11:$ZZ$200,6,FALSE)))</f>
        <v/>
      </c>
      <c r="K54" s="194" t="str">
        <f>IF(ISERROR(VLOOKUP($A54,parlvotes_lh!$A$11:$ZZ$200,26,FALSE))=TRUE,"",IF(VLOOKUP($A54,parlvotes_lh!$A$11:$ZZ$200,26,FALSE)=0,"",VLOOKUP($A54,parlvotes_lh!$A$11:$ZZ$200,26,FALSE)))</f>
        <v/>
      </c>
      <c r="L54" s="194" t="str">
        <f>IF(ISERROR(VLOOKUP($A54,parlvotes_lh!$A$11:$ZZ$200,46,FALSE))=TRUE,"",IF(VLOOKUP($A54,parlvotes_lh!$A$11:$ZZ$200,46,FALSE)=0,"",VLOOKUP($A54,parlvotes_lh!$A$11:$ZZ$200,46,FALSE)))</f>
        <v/>
      </c>
      <c r="M54" s="194" t="str">
        <f>IF(ISERROR(VLOOKUP($A54,parlvotes_lh!$A$11:$ZZ$200,66,FALSE))=TRUE,"",IF(VLOOKUP($A54,parlvotes_lh!$A$11:$ZZ$200,66,FALSE)=0,"",VLOOKUP($A54,parlvotes_lh!$A$11:$ZZ$200,66,FALSE)))</f>
        <v/>
      </c>
      <c r="N54" s="194" t="str">
        <f>IF(ISERROR(VLOOKUP($A54,parlvotes_lh!$A$11:$ZZ$200,86,FALSE))=TRUE,"",IF(VLOOKUP($A54,parlvotes_lh!$A$11:$ZZ$200,86,FALSE)=0,"",VLOOKUP($A54,parlvotes_lh!$A$11:$ZZ$200,86,FALSE)))</f>
        <v/>
      </c>
      <c r="O54" s="194" t="str">
        <f>IF(ISERROR(VLOOKUP($A54,parlvotes_lh!$A$11:$ZZ$200,106,FALSE))=TRUE,"",IF(VLOOKUP($A54,parlvotes_lh!$A$11:$ZZ$200,106,FALSE)=0,"",VLOOKUP($A54,parlvotes_lh!$A$11:$ZZ$200,106,FALSE)))</f>
        <v/>
      </c>
      <c r="P54" s="194" t="str">
        <f>IF(ISERROR(VLOOKUP($A54,parlvotes_lh!$A$11:$ZZ$200,126,FALSE))=TRUE,"",IF(VLOOKUP($A54,parlvotes_lh!$A$11:$ZZ$200,126,FALSE)=0,"",VLOOKUP($A54,parlvotes_lh!$A$11:$ZZ$200,126,FALSE)))</f>
        <v/>
      </c>
      <c r="Q54" s="195" t="str">
        <f>IF(ISERROR(VLOOKUP($A54,parlvotes_lh!$A$11:$ZZ$200,146,FALSE))=TRUE,"",IF(VLOOKUP($A54,parlvotes_lh!$A$11:$ZZ$200,146,FALSE)=0,"",VLOOKUP($A54,parlvotes_lh!$A$11:$ZZ$200,146,FALSE)))</f>
        <v/>
      </c>
      <c r="R54" s="195" t="str">
        <f>IF(ISERROR(VLOOKUP($A54,parlvotes_lh!$A$11:$ZZ$200,166,FALSE))=TRUE,"",IF(VLOOKUP($A54,parlvotes_lh!$A$11:$ZZ$200,166,FALSE)=0,"",VLOOKUP($A54,parlvotes_lh!$A$11:$ZZ$200,166,FALSE)))</f>
        <v/>
      </c>
      <c r="S54" s="195" t="str">
        <f>IF(ISERROR(VLOOKUP($A54,parlvotes_lh!$A$11:$ZZ$200,186,FALSE))=TRUE,"",IF(VLOOKUP($A54,parlvotes_lh!$A$11:$ZZ$200,186,FALSE)=0,"",VLOOKUP($A54,parlvotes_lh!$A$11:$ZZ$200,186,FALSE)))</f>
        <v/>
      </c>
      <c r="T54" s="195" t="str">
        <f>IF(ISERROR(VLOOKUP($A54,parlvotes_lh!$A$11:$ZZ$200,206,FALSE))=TRUE,"",IF(VLOOKUP($A54,parlvotes_lh!$A$11:$ZZ$200,206,FALSE)=0,"",VLOOKUP($A54,parlvotes_lh!$A$11:$ZZ$200,206,FALSE)))</f>
        <v/>
      </c>
      <c r="U54" s="195" t="str">
        <f>IF(ISERROR(VLOOKUP($A54,parlvotes_lh!$A$11:$ZZ$200,226,FALSE))=TRUE,"",IF(VLOOKUP($A54,parlvotes_lh!$A$11:$ZZ$200,226,FALSE)=0,"",VLOOKUP($A54,parlvotes_lh!$A$11:$ZZ$200,226,FALSE)))</f>
        <v/>
      </c>
      <c r="V54" s="195" t="str">
        <f>IF(ISERROR(VLOOKUP($A54,parlvotes_lh!$A$11:$ZZ$200,246,FALSE))=TRUE,"",IF(VLOOKUP($A54,parlvotes_lh!$A$11:$ZZ$200,246,FALSE)=0,"",VLOOKUP($A54,parlvotes_lh!$A$11:$ZZ$200,246,FALSE)))</f>
        <v/>
      </c>
      <c r="W54" s="195" t="str">
        <f>IF(ISERROR(VLOOKUP($A54,parlvotes_lh!$A$11:$ZZ$200,266,FALSE))=TRUE,"",IF(VLOOKUP($A54,parlvotes_lh!$A$11:$ZZ$200,266,FALSE)=0,"",VLOOKUP($A54,parlvotes_lh!$A$11:$ZZ$200,266,FALSE)))</f>
        <v/>
      </c>
      <c r="X54" s="195" t="str">
        <f>IF(ISERROR(VLOOKUP($A54,parlvotes_lh!$A$11:$ZZ$200,286,FALSE))=TRUE,"",IF(VLOOKUP($A54,parlvotes_lh!$A$11:$ZZ$200,286,FALSE)=0,"",VLOOKUP($A54,parlvotes_lh!$A$11:$ZZ$200,286,FALSE)))</f>
        <v/>
      </c>
      <c r="Y54" s="195" t="str">
        <f>IF(ISERROR(VLOOKUP($A54,parlvotes_lh!$A$11:$ZZ$200,306,FALSE))=TRUE,"",IF(VLOOKUP($A54,parlvotes_lh!$A$11:$ZZ$200,306,FALSE)=0,"",VLOOKUP($A54,parlvotes_lh!$A$11:$ZZ$200,306,FALSE)))</f>
        <v/>
      </c>
      <c r="Z54" s="195" t="str">
        <f>IF(ISERROR(VLOOKUP($A54,parlvotes_lh!$A$11:$ZZ$200,326,FALSE))=TRUE,"",IF(VLOOKUP($A54,parlvotes_lh!$A$11:$ZZ$200,326,FALSE)=0,"",VLOOKUP($A54,parlvotes_lh!$A$11:$ZZ$200,326,FALSE)))</f>
        <v/>
      </c>
      <c r="AA54" s="195" t="str">
        <f>IF(ISERROR(VLOOKUP($A54,parlvotes_lh!$A$11:$ZZ$200,346,FALSE))=TRUE,"",IF(VLOOKUP($A54,parlvotes_lh!$A$11:$ZZ$200,346,FALSE)=0,"",VLOOKUP($A54,parlvotes_lh!$A$11:$ZZ$200,346,FALSE)))</f>
        <v/>
      </c>
      <c r="AB54" s="195" t="str">
        <f>IF(ISERROR(VLOOKUP($A54,parlvotes_lh!$A$11:$ZZ$200,366,FALSE))=TRUE,"",IF(VLOOKUP($A54,parlvotes_lh!$A$11:$ZZ$200,366,FALSE)=0,"",VLOOKUP($A54,parlvotes_lh!$A$11:$ZZ$200,366,FALSE)))</f>
        <v/>
      </c>
      <c r="AC54" s="195" t="str">
        <f>IF(ISERROR(VLOOKUP($A54,parlvotes_lh!$A$11:$ZZ$200,386,FALSE))=TRUE,"",IF(VLOOKUP($A54,parlvotes_lh!$A$11:$ZZ$200,386,FALSE)=0,"",VLOOKUP($A54,parlvotes_lh!$A$11:$ZZ$200,386,FALSE)))</f>
        <v/>
      </c>
    </row>
    <row r="55" spans="1:29" ht="13.5" customHeight="1">
      <c r="A55" s="189" t="str">
        <f>IF(info_parties!A55="","",info_parties!A55)</f>
        <v/>
      </c>
      <c r="B55" s="101" t="str">
        <f>IF(A55="","",MID(info_weblinks!$C$3,32,3))</f>
        <v/>
      </c>
      <c r="C55" s="101" t="str">
        <f>IF(info_parties!G55="","",info_parties!G55)</f>
        <v/>
      </c>
      <c r="D55" s="101" t="str">
        <f>IF(info_parties!K55="","",info_parties!K55)</f>
        <v/>
      </c>
      <c r="E55" s="101" t="str">
        <f>IF(info_parties!H55="","",info_parties!H55)</f>
        <v/>
      </c>
      <c r="F55" s="190" t="str">
        <f t="shared" si="4"/>
        <v/>
      </c>
      <c r="G55" s="191" t="str">
        <f t="shared" si="5"/>
        <v/>
      </c>
      <c r="H55" s="192" t="str">
        <f t="shared" si="6"/>
        <v/>
      </c>
      <c r="I55" s="193" t="str">
        <f t="shared" si="7"/>
        <v/>
      </c>
      <c r="J55" s="194" t="str">
        <f>IF(ISERROR(VLOOKUP($A55,parlvotes_lh!$A$11:$ZZ$200,6,FALSE))=TRUE,"",IF(VLOOKUP($A55,parlvotes_lh!$A$11:$ZZ$200,6,FALSE)=0,"",VLOOKUP($A55,parlvotes_lh!$A$11:$ZZ$200,6,FALSE)))</f>
        <v/>
      </c>
      <c r="K55" s="194" t="str">
        <f>IF(ISERROR(VLOOKUP($A55,parlvotes_lh!$A$11:$ZZ$200,26,FALSE))=TRUE,"",IF(VLOOKUP($A55,parlvotes_lh!$A$11:$ZZ$200,26,FALSE)=0,"",VLOOKUP($A55,parlvotes_lh!$A$11:$ZZ$200,26,FALSE)))</f>
        <v/>
      </c>
      <c r="L55" s="194" t="str">
        <f>IF(ISERROR(VLOOKUP($A55,parlvotes_lh!$A$11:$ZZ$200,46,FALSE))=TRUE,"",IF(VLOOKUP($A55,parlvotes_lh!$A$11:$ZZ$200,46,FALSE)=0,"",VLOOKUP($A55,parlvotes_lh!$A$11:$ZZ$200,46,FALSE)))</f>
        <v/>
      </c>
      <c r="M55" s="194" t="str">
        <f>IF(ISERROR(VLOOKUP($A55,parlvotes_lh!$A$11:$ZZ$200,66,FALSE))=TRUE,"",IF(VLOOKUP($A55,parlvotes_lh!$A$11:$ZZ$200,66,FALSE)=0,"",VLOOKUP($A55,parlvotes_lh!$A$11:$ZZ$200,66,FALSE)))</f>
        <v/>
      </c>
      <c r="N55" s="194" t="str">
        <f>IF(ISERROR(VLOOKUP($A55,parlvotes_lh!$A$11:$ZZ$200,86,FALSE))=TRUE,"",IF(VLOOKUP($A55,parlvotes_lh!$A$11:$ZZ$200,86,FALSE)=0,"",VLOOKUP($A55,parlvotes_lh!$A$11:$ZZ$200,86,FALSE)))</f>
        <v/>
      </c>
      <c r="O55" s="194" t="str">
        <f>IF(ISERROR(VLOOKUP($A55,parlvotes_lh!$A$11:$ZZ$200,106,FALSE))=TRUE,"",IF(VLOOKUP($A55,parlvotes_lh!$A$11:$ZZ$200,106,FALSE)=0,"",VLOOKUP($A55,parlvotes_lh!$A$11:$ZZ$200,106,FALSE)))</f>
        <v/>
      </c>
      <c r="P55" s="194" t="str">
        <f>IF(ISERROR(VLOOKUP($A55,parlvotes_lh!$A$11:$ZZ$200,126,FALSE))=TRUE,"",IF(VLOOKUP($A55,parlvotes_lh!$A$11:$ZZ$200,126,FALSE)=0,"",VLOOKUP($A55,parlvotes_lh!$A$11:$ZZ$200,126,FALSE)))</f>
        <v/>
      </c>
      <c r="Q55" s="195" t="str">
        <f>IF(ISERROR(VLOOKUP($A55,parlvotes_lh!$A$11:$ZZ$200,146,FALSE))=TRUE,"",IF(VLOOKUP($A55,parlvotes_lh!$A$11:$ZZ$200,146,FALSE)=0,"",VLOOKUP($A55,parlvotes_lh!$A$11:$ZZ$200,146,FALSE)))</f>
        <v/>
      </c>
      <c r="R55" s="195" t="str">
        <f>IF(ISERROR(VLOOKUP($A55,parlvotes_lh!$A$11:$ZZ$200,166,FALSE))=TRUE,"",IF(VLOOKUP($A55,parlvotes_lh!$A$11:$ZZ$200,166,FALSE)=0,"",VLOOKUP($A55,parlvotes_lh!$A$11:$ZZ$200,166,FALSE)))</f>
        <v/>
      </c>
      <c r="S55" s="195" t="str">
        <f>IF(ISERROR(VLOOKUP($A55,parlvotes_lh!$A$11:$ZZ$200,186,FALSE))=TRUE,"",IF(VLOOKUP($A55,parlvotes_lh!$A$11:$ZZ$200,186,FALSE)=0,"",VLOOKUP($A55,parlvotes_lh!$A$11:$ZZ$200,186,FALSE)))</f>
        <v/>
      </c>
      <c r="T55" s="195" t="str">
        <f>IF(ISERROR(VLOOKUP($A55,parlvotes_lh!$A$11:$ZZ$200,206,FALSE))=TRUE,"",IF(VLOOKUP($A55,parlvotes_lh!$A$11:$ZZ$200,206,FALSE)=0,"",VLOOKUP($A55,parlvotes_lh!$A$11:$ZZ$200,206,FALSE)))</f>
        <v/>
      </c>
      <c r="U55" s="195" t="str">
        <f>IF(ISERROR(VLOOKUP($A55,parlvotes_lh!$A$11:$ZZ$200,226,FALSE))=TRUE,"",IF(VLOOKUP($A55,parlvotes_lh!$A$11:$ZZ$200,226,FALSE)=0,"",VLOOKUP($A55,parlvotes_lh!$A$11:$ZZ$200,226,FALSE)))</f>
        <v/>
      </c>
      <c r="V55" s="195" t="str">
        <f>IF(ISERROR(VLOOKUP($A55,parlvotes_lh!$A$11:$ZZ$200,246,FALSE))=TRUE,"",IF(VLOOKUP($A55,parlvotes_lh!$A$11:$ZZ$200,246,FALSE)=0,"",VLOOKUP($A55,parlvotes_lh!$A$11:$ZZ$200,246,FALSE)))</f>
        <v/>
      </c>
      <c r="W55" s="195" t="str">
        <f>IF(ISERROR(VLOOKUP($A55,parlvotes_lh!$A$11:$ZZ$200,266,FALSE))=TRUE,"",IF(VLOOKUP($A55,parlvotes_lh!$A$11:$ZZ$200,266,FALSE)=0,"",VLOOKUP($A55,parlvotes_lh!$A$11:$ZZ$200,266,FALSE)))</f>
        <v/>
      </c>
      <c r="X55" s="195" t="str">
        <f>IF(ISERROR(VLOOKUP($A55,parlvotes_lh!$A$11:$ZZ$200,286,FALSE))=TRUE,"",IF(VLOOKUP($A55,parlvotes_lh!$A$11:$ZZ$200,286,FALSE)=0,"",VLOOKUP($A55,parlvotes_lh!$A$11:$ZZ$200,286,FALSE)))</f>
        <v/>
      </c>
      <c r="Y55" s="195" t="str">
        <f>IF(ISERROR(VLOOKUP($A55,parlvotes_lh!$A$11:$ZZ$200,306,FALSE))=TRUE,"",IF(VLOOKUP($A55,parlvotes_lh!$A$11:$ZZ$200,306,FALSE)=0,"",VLOOKUP($A55,parlvotes_lh!$A$11:$ZZ$200,306,FALSE)))</f>
        <v/>
      </c>
      <c r="Z55" s="195" t="str">
        <f>IF(ISERROR(VLOOKUP($A55,parlvotes_lh!$A$11:$ZZ$200,326,FALSE))=TRUE,"",IF(VLOOKUP($A55,parlvotes_lh!$A$11:$ZZ$200,326,FALSE)=0,"",VLOOKUP($A55,parlvotes_lh!$A$11:$ZZ$200,326,FALSE)))</f>
        <v/>
      </c>
      <c r="AA55" s="195" t="str">
        <f>IF(ISERROR(VLOOKUP($A55,parlvotes_lh!$A$11:$ZZ$200,346,FALSE))=TRUE,"",IF(VLOOKUP($A55,parlvotes_lh!$A$11:$ZZ$200,346,FALSE)=0,"",VLOOKUP($A55,parlvotes_lh!$A$11:$ZZ$200,346,FALSE)))</f>
        <v/>
      </c>
      <c r="AB55" s="195" t="str">
        <f>IF(ISERROR(VLOOKUP($A55,parlvotes_lh!$A$11:$ZZ$200,366,FALSE))=TRUE,"",IF(VLOOKUP($A55,parlvotes_lh!$A$11:$ZZ$200,366,FALSE)=0,"",VLOOKUP($A55,parlvotes_lh!$A$11:$ZZ$200,366,FALSE)))</f>
        <v/>
      </c>
      <c r="AC55" s="195" t="str">
        <f>IF(ISERROR(VLOOKUP($A55,parlvotes_lh!$A$11:$ZZ$200,386,FALSE))=TRUE,"",IF(VLOOKUP($A55,parlvotes_lh!$A$11:$ZZ$200,386,FALSE)=0,"",VLOOKUP($A55,parlvotes_lh!$A$11:$ZZ$200,386,FALSE)))</f>
        <v/>
      </c>
    </row>
    <row r="56" spans="1:29" ht="13.5" customHeight="1">
      <c r="A56" s="189" t="str">
        <f>IF(info_parties!A56="","",info_parties!A56)</f>
        <v/>
      </c>
      <c r="B56" s="101" t="str">
        <f>IF(A56="","",MID(info_weblinks!$C$3,32,3))</f>
        <v/>
      </c>
      <c r="C56" s="101" t="str">
        <f>IF(info_parties!G56="","",info_parties!G56)</f>
        <v/>
      </c>
      <c r="D56" s="101" t="str">
        <f>IF(info_parties!K56="","",info_parties!K56)</f>
        <v/>
      </c>
      <c r="E56" s="101" t="str">
        <f>IF(info_parties!H56="","",info_parties!H56)</f>
        <v/>
      </c>
      <c r="F56" s="190" t="str">
        <f t="shared" si="4"/>
        <v/>
      </c>
      <c r="G56" s="191" t="str">
        <f t="shared" si="5"/>
        <v/>
      </c>
      <c r="H56" s="192" t="str">
        <f t="shared" si="6"/>
        <v/>
      </c>
      <c r="I56" s="193" t="str">
        <f t="shared" si="7"/>
        <v/>
      </c>
      <c r="J56" s="194" t="str">
        <f>IF(ISERROR(VLOOKUP($A56,parlvotes_lh!$A$11:$ZZ$200,6,FALSE))=TRUE,"",IF(VLOOKUP($A56,parlvotes_lh!$A$11:$ZZ$200,6,FALSE)=0,"",VLOOKUP($A56,parlvotes_lh!$A$11:$ZZ$200,6,FALSE)))</f>
        <v/>
      </c>
      <c r="K56" s="194" t="str">
        <f>IF(ISERROR(VLOOKUP($A56,parlvotes_lh!$A$11:$ZZ$200,26,FALSE))=TRUE,"",IF(VLOOKUP($A56,parlvotes_lh!$A$11:$ZZ$200,26,FALSE)=0,"",VLOOKUP($A56,parlvotes_lh!$A$11:$ZZ$200,26,FALSE)))</f>
        <v/>
      </c>
      <c r="L56" s="194" t="str">
        <f>IF(ISERROR(VLOOKUP($A56,parlvotes_lh!$A$11:$ZZ$200,46,FALSE))=TRUE,"",IF(VLOOKUP($A56,parlvotes_lh!$A$11:$ZZ$200,46,FALSE)=0,"",VLOOKUP($A56,parlvotes_lh!$A$11:$ZZ$200,46,FALSE)))</f>
        <v/>
      </c>
      <c r="M56" s="194" t="str">
        <f>IF(ISERROR(VLOOKUP($A56,parlvotes_lh!$A$11:$ZZ$200,66,FALSE))=TRUE,"",IF(VLOOKUP($A56,parlvotes_lh!$A$11:$ZZ$200,66,FALSE)=0,"",VLOOKUP($A56,parlvotes_lh!$A$11:$ZZ$200,66,FALSE)))</f>
        <v/>
      </c>
      <c r="N56" s="194" t="str">
        <f>IF(ISERROR(VLOOKUP($A56,parlvotes_lh!$A$11:$ZZ$200,86,FALSE))=TRUE,"",IF(VLOOKUP($A56,parlvotes_lh!$A$11:$ZZ$200,86,FALSE)=0,"",VLOOKUP($A56,parlvotes_lh!$A$11:$ZZ$200,86,FALSE)))</f>
        <v/>
      </c>
      <c r="O56" s="194" t="str">
        <f>IF(ISERROR(VLOOKUP($A56,parlvotes_lh!$A$11:$ZZ$200,106,FALSE))=TRUE,"",IF(VLOOKUP($A56,parlvotes_lh!$A$11:$ZZ$200,106,FALSE)=0,"",VLOOKUP($A56,parlvotes_lh!$A$11:$ZZ$200,106,FALSE)))</f>
        <v/>
      </c>
      <c r="P56" s="194" t="str">
        <f>IF(ISERROR(VLOOKUP($A56,parlvotes_lh!$A$11:$ZZ$200,126,FALSE))=TRUE,"",IF(VLOOKUP($A56,parlvotes_lh!$A$11:$ZZ$200,126,FALSE)=0,"",VLOOKUP($A56,parlvotes_lh!$A$11:$ZZ$200,126,FALSE)))</f>
        <v/>
      </c>
      <c r="Q56" s="195" t="str">
        <f>IF(ISERROR(VLOOKUP($A56,parlvotes_lh!$A$11:$ZZ$200,146,FALSE))=TRUE,"",IF(VLOOKUP($A56,parlvotes_lh!$A$11:$ZZ$200,146,FALSE)=0,"",VLOOKUP($A56,parlvotes_lh!$A$11:$ZZ$200,146,FALSE)))</f>
        <v/>
      </c>
      <c r="R56" s="195" t="str">
        <f>IF(ISERROR(VLOOKUP($A56,parlvotes_lh!$A$11:$ZZ$200,166,FALSE))=TRUE,"",IF(VLOOKUP($A56,parlvotes_lh!$A$11:$ZZ$200,166,FALSE)=0,"",VLOOKUP($A56,parlvotes_lh!$A$11:$ZZ$200,166,FALSE)))</f>
        <v/>
      </c>
      <c r="S56" s="195" t="str">
        <f>IF(ISERROR(VLOOKUP($A56,parlvotes_lh!$A$11:$ZZ$200,186,FALSE))=TRUE,"",IF(VLOOKUP($A56,parlvotes_lh!$A$11:$ZZ$200,186,FALSE)=0,"",VLOOKUP($A56,parlvotes_lh!$A$11:$ZZ$200,186,FALSE)))</f>
        <v/>
      </c>
      <c r="T56" s="195" t="str">
        <f>IF(ISERROR(VLOOKUP($A56,parlvotes_lh!$A$11:$ZZ$200,206,FALSE))=TRUE,"",IF(VLOOKUP($A56,parlvotes_lh!$A$11:$ZZ$200,206,FALSE)=0,"",VLOOKUP($A56,parlvotes_lh!$A$11:$ZZ$200,206,FALSE)))</f>
        <v/>
      </c>
      <c r="U56" s="195" t="str">
        <f>IF(ISERROR(VLOOKUP($A56,parlvotes_lh!$A$11:$ZZ$200,226,FALSE))=TRUE,"",IF(VLOOKUP($A56,parlvotes_lh!$A$11:$ZZ$200,226,FALSE)=0,"",VLOOKUP($A56,parlvotes_lh!$A$11:$ZZ$200,226,FALSE)))</f>
        <v/>
      </c>
      <c r="V56" s="195" t="str">
        <f>IF(ISERROR(VLOOKUP($A56,parlvotes_lh!$A$11:$ZZ$200,246,FALSE))=TRUE,"",IF(VLOOKUP($A56,parlvotes_lh!$A$11:$ZZ$200,246,FALSE)=0,"",VLOOKUP($A56,parlvotes_lh!$A$11:$ZZ$200,246,FALSE)))</f>
        <v/>
      </c>
      <c r="W56" s="195" t="str">
        <f>IF(ISERROR(VLOOKUP($A56,parlvotes_lh!$A$11:$ZZ$200,266,FALSE))=TRUE,"",IF(VLOOKUP($A56,parlvotes_lh!$A$11:$ZZ$200,266,FALSE)=0,"",VLOOKUP($A56,parlvotes_lh!$A$11:$ZZ$200,266,FALSE)))</f>
        <v/>
      </c>
      <c r="X56" s="195" t="str">
        <f>IF(ISERROR(VLOOKUP($A56,parlvotes_lh!$A$11:$ZZ$200,286,FALSE))=TRUE,"",IF(VLOOKUP($A56,parlvotes_lh!$A$11:$ZZ$200,286,FALSE)=0,"",VLOOKUP($A56,parlvotes_lh!$A$11:$ZZ$200,286,FALSE)))</f>
        <v/>
      </c>
      <c r="Y56" s="195" t="str">
        <f>IF(ISERROR(VLOOKUP($A56,parlvotes_lh!$A$11:$ZZ$200,306,FALSE))=TRUE,"",IF(VLOOKUP($A56,parlvotes_lh!$A$11:$ZZ$200,306,FALSE)=0,"",VLOOKUP($A56,parlvotes_lh!$A$11:$ZZ$200,306,FALSE)))</f>
        <v/>
      </c>
      <c r="Z56" s="195" t="str">
        <f>IF(ISERROR(VLOOKUP($A56,parlvotes_lh!$A$11:$ZZ$200,326,FALSE))=TRUE,"",IF(VLOOKUP($A56,parlvotes_lh!$A$11:$ZZ$200,326,FALSE)=0,"",VLOOKUP($A56,parlvotes_lh!$A$11:$ZZ$200,326,FALSE)))</f>
        <v/>
      </c>
      <c r="AA56" s="195" t="str">
        <f>IF(ISERROR(VLOOKUP($A56,parlvotes_lh!$A$11:$ZZ$200,346,FALSE))=TRUE,"",IF(VLOOKUP($A56,parlvotes_lh!$A$11:$ZZ$200,346,FALSE)=0,"",VLOOKUP($A56,parlvotes_lh!$A$11:$ZZ$200,346,FALSE)))</f>
        <v/>
      </c>
      <c r="AB56" s="195" t="str">
        <f>IF(ISERROR(VLOOKUP($A56,parlvotes_lh!$A$11:$ZZ$200,366,FALSE))=TRUE,"",IF(VLOOKUP($A56,parlvotes_lh!$A$11:$ZZ$200,366,FALSE)=0,"",VLOOKUP($A56,parlvotes_lh!$A$11:$ZZ$200,366,FALSE)))</f>
        <v/>
      </c>
      <c r="AC56" s="195" t="str">
        <f>IF(ISERROR(VLOOKUP($A56,parlvotes_lh!$A$11:$ZZ$200,386,FALSE))=TRUE,"",IF(VLOOKUP($A56,parlvotes_lh!$A$11:$ZZ$200,386,FALSE)=0,"",VLOOKUP($A56,parlvotes_lh!$A$11:$ZZ$200,386,FALSE)))</f>
        <v/>
      </c>
    </row>
    <row r="57" spans="1:29" ht="13.5" customHeight="1">
      <c r="A57" s="189" t="str">
        <f>IF(info_parties!A57="","",info_parties!A57)</f>
        <v/>
      </c>
      <c r="B57" s="101" t="str">
        <f>IF(A57="","",MID(info_weblinks!$C$3,32,3))</f>
        <v/>
      </c>
      <c r="C57" s="101" t="str">
        <f>IF(info_parties!G57="","",info_parties!G57)</f>
        <v/>
      </c>
      <c r="D57" s="101" t="str">
        <f>IF(info_parties!K57="","",info_parties!K57)</f>
        <v/>
      </c>
      <c r="E57" s="101" t="str">
        <f>IF(info_parties!H57="","",info_parties!H57)</f>
        <v/>
      </c>
      <c r="F57" s="190" t="str">
        <f t="shared" si="4"/>
        <v/>
      </c>
      <c r="G57" s="191" t="str">
        <f t="shared" si="5"/>
        <v/>
      </c>
      <c r="H57" s="192" t="str">
        <f t="shared" si="6"/>
        <v/>
      </c>
      <c r="I57" s="193" t="str">
        <f t="shared" si="7"/>
        <v/>
      </c>
      <c r="J57" s="194" t="str">
        <f>IF(ISERROR(VLOOKUP($A57,parlvotes_lh!$A$11:$ZZ$200,6,FALSE))=TRUE,"",IF(VLOOKUP($A57,parlvotes_lh!$A$11:$ZZ$200,6,FALSE)=0,"",VLOOKUP($A57,parlvotes_lh!$A$11:$ZZ$200,6,FALSE)))</f>
        <v/>
      </c>
      <c r="K57" s="194" t="str">
        <f>IF(ISERROR(VLOOKUP($A57,parlvotes_lh!$A$11:$ZZ$200,26,FALSE))=TRUE,"",IF(VLOOKUP($A57,parlvotes_lh!$A$11:$ZZ$200,26,FALSE)=0,"",VLOOKUP($A57,parlvotes_lh!$A$11:$ZZ$200,26,FALSE)))</f>
        <v/>
      </c>
      <c r="L57" s="194" t="str">
        <f>IF(ISERROR(VLOOKUP($A57,parlvotes_lh!$A$11:$ZZ$200,46,FALSE))=TRUE,"",IF(VLOOKUP($A57,parlvotes_lh!$A$11:$ZZ$200,46,FALSE)=0,"",VLOOKUP($A57,parlvotes_lh!$A$11:$ZZ$200,46,FALSE)))</f>
        <v/>
      </c>
      <c r="M57" s="194" t="str">
        <f>IF(ISERROR(VLOOKUP($A57,parlvotes_lh!$A$11:$ZZ$200,66,FALSE))=TRUE,"",IF(VLOOKUP($A57,parlvotes_lh!$A$11:$ZZ$200,66,FALSE)=0,"",VLOOKUP($A57,parlvotes_lh!$A$11:$ZZ$200,66,FALSE)))</f>
        <v/>
      </c>
      <c r="N57" s="194" t="str">
        <f>IF(ISERROR(VLOOKUP($A57,parlvotes_lh!$A$11:$ZZ$200,86,FALSE))=TRUE,"",IF(VLOOKUP($A57,parlvotes_lh!$A$11:$ZZ$200,86,FALSE)=0,"",VLOOKUP($A57,parlvotes_lh!$A$11:$ZZ$200,86,FALSE)))</f>
        <v/>
      </c>
      <c r="O57" s="194" t="str">
        <f>IF(ISERROR(VLOOKUP($A57,parlvotes_lh!$A$11:$ZZ$200,106,FALSE))=TRUE,"",IF(VLOOKUP($A57,parlvotes_lh!$A$11:$ZZ$200,106,FALSE)=0,"",VLOOKUP($A57,parlvotes_lh!$A$11:$ZZ$200,106,FALSE)))</f>
        <v/>
      </c>
      <c r="P57" s="194" t="str">
        <f>IF(ISERROR(VLOOKUP($A57,parlvotes_lh!$A$11:$ZZ$200,126,FALSE))=TRUE,"",IF(VLOOKUP($A57,parlvotes_lh!$A$11:$ZZ$200,126,FALSE)=0,"",VLOOKUP($A57,parlvotes_lh!$A$11:$ZZ$200,126,FALSE)))</f>
        <v/>
      </c>
      <c r="Q57" s="195" t="str">
        <f>IF(ISERROR(VLOOKUP($A57,parlvotes_lh!$A$11:$ZZ$200,146,FALSE))=TRUE,"",IF(VLOOKUP($A57,parlvotes_lh!$A$11:$ZZ$200,146,FALSE)=0,"",VLOOKUP($A57,parlvotes_lh!$A$11:$ZZ$200,146,FALSE)))</f>
        <v/>
      </c>
      <c r="R57" s="195" t="str">
        <f>IF(ISERROR(VLOOKUP($A57,parlvotes_lh!$A$11:$ZZ$200,166,FALSE))=TRUE,"",IF(VLOOKUP($A57,parlvotes_lh!$A$11:$ZZ$200,166,FALSE)=0,"",VLOOKUP($A57,parlvotes_lh!$A$11:$ZZ$200,166,FALSE)))</f>
        <v/>
      </c>
      <c r="S57" s="195" t="str">
        <f>IF(ISERROR(VLOOKUP($A57,parlvotes_lh!$A$11:$ZZ$200,186,FALSE))=TRUE,"",IF(VLOOKUP($A57,parlvotes_lh!$A$11:$ZZ$200,186,FALSE)=0,"",VLOOKUP($A57,parlvotes_lh!$A$11:$ZZ$200,186,FALSE)))</f>
        <v/>
      </c>
      <c r="T57" s="195" t="str">
        <f>IF(ISERROR(VLOOKUP($A57,parlvotes_lh!$A$11:$ZZ$200,206,FALSE))=TRUE,"",IF(VLOOKUP($A57,parlvotes_lh!$A$11:$ZZ$200,206,FALSE)=0,"",VLOOKUP($A57,parlvotes_lh!$A$11:$ZZ$200,206,FALSE)))</f>
        <v/>
      </c>
      <c r="U57" s="195" t="str">
        <f>IF(ISERROR(VLOOKUP($A57,parlvotes_lh!$A$11:$ZZ$200,226,FALSE))=TRUE,"",IF(VLOOKUP($A57,parlvotes_lh!$A$11:$ZZ$200,226,FALSE)=0,"",VLOOKUP($A57,parlvotes_lh!$A$11:$ZZ$200,226,FALSE)))</f>
        <v/>
      </c>
      <c r="V57" s="195" t="str">
        <f>IF(ISERROR(VLOOKUP($A57,parlvotes_lh!$A$11:$ZZ$200,246,FALSE))=TRUE,"",IF(VLOOKUP($A57,parlvotes_lh!$A$11:$ZZ$200,246,FALSE)=0,"",VLOOKUP($A57,parlvotes_lh!$A$11:$ZZ$200,246,FALSE)))</f>
        <v/>
      </c>
      <c r="W57" s="195" t="str">
        <f>IF(ISERROR(VLOOKUP($A57,parlvotes_lh!$A$11:$ZZ$200,266,FALSE))=TRUE,"",IF(VLOOKUP($A57,parlvotes_lh!$A$11:$ZZ$200,266,FALSE)=0,"",VLOOKUP($A57,parlvotes_lh!$A$11:$ZZ$200,266,FALSE)))</f>
        <v/>
      </c>
      <c r="X57" s="195" t="str">
        <f>IF(ISERROR(VLOOKUP($A57,parlvotes_lh!$A$11:$ZZ$200,286,FALSE))=TRUE,"",IF(VLOOKUP($A57,parlvotes_lh!$A$11:$ZZ$200,286,FALSE)=0,"",VLOOKUP($A57,parlvotes_lh!$A$11:$ZZ$200,286,FALSE)))</f>
        <v/>
      </c>
      <c r="Y57" s="195" t="str">
        <f>IF(ISERROR(VLOOKUP($A57,parlvotes_lh!$A$11:$ZZ$200,306,FALSE))=TRUE,"",IF(VLOOKUP($A57,parlvotes_lh!$A$11:$ZZ$200,306,FALSE)=0,"",VLOOKUP($A57,parlvotes_lh!$A$11:$ZZ$200,306,FALSE)))</f>
        <v/>
      </c>
      <c r="Z57" s="195" t="str">
        <f>IF(ISERROR(VLOOKUP($A57,parlvotes_lh!$A$11:$ZZ$200,326,FALSE))=TRUE,"",IF(VLOOKUP($A57,parlvotes_lh!$A$11:$ZZ$200,326,FALSE)=0,"",VLOOKUP($A57,parlvotes_lh!$A$11:$ZZ$200,326,FALSE)))</f>
        <v/>
      </c>
      <c r="AA57" s="195" t="str">
        <f>IF(ISERROR(VLOOKUP($A57,parlvotes_lh!$A$11:$ZZ$200,346,FALSE))=TRUE,"",IF(VLOOKUP($A57,parlvotes_lh!$A$11:$ZZ$200,346,FALSE)=0,"",VLOOKUP($A57,parlvotes_lh!$A$11:$ZZ$200,346,FALSE)))</f>
        <v/>
      </c>
      <c r="AB57" s="195" t="str">
        <f>IF(ISERROR(VLOOKUP($A57,parlvotes_lh!$A$11:$ZZ$200,366,FALSE))=TRUE,"",IF(VLOOKUP($A57,parlvotes_lh!$A$11:$ZZ$200,366,FALSE)=0,"",VLOOKUP($A57,parlvotes_lh!$A$11:$ZZ$200,366,FALSE)))</f>
        <v/>
      </c>
      <c r="AC57" s="195" t="str">
        <f>IF(ISERROR(VLOOKUP($A57,parlvotes_lh!$A$11:$ZZ$200,386,FALSE))=TRUE,"",IF(VLOOKUP($A57,parlvotes_lh!$A$11:$ZZ$200,386,FALSE)=0,"",VLOOKUP($A57,parlvotes_lh!$A$11:$ZZ$200,386,FALSE)))</f>
        <v/>
      </c>
    </row>
    <row r="58" spans="1:29" ht="13.5" customHeight="1">
      <c r="A58" s="189" t="str">
        <f>IF(info_parties!A58="","",info_parties!A58)</f>
        <v/>
      </c>
      <c r="B58" s="101" t="str">
        <f>IF(A58="","",MID(info_weblinks!$C$3,32,3))</f>
        <v/>
      </c>
      <c r="C58" s="101" t="str">
        <f>IF(info_parties!G58="","",info_parties!G58)</f>
        <v/>
      </c>
      <c r="D58" s="101" t="str">
        <f>IF(info_parties!K58="","",info_parties!K58)</f>
        <v/>
      </c>
      <c r="E58" s="101" t="str">
        <f>IF(info_parties!H58="","",info_parties!H58)</f>
        <v/>
      </c>
      <c r="F58" s="190" t="str">
        <f t="shared" si="4"/>
        <v/>
      </c>
      <c r="G58" s="191" t="str">
        <f t="shared" si="5"/>
        <v/>
      </c>
      <c r="H58" s="192" t="str">
        <f t="shared" si="6"/>
        <v/>
      </c>
      <c r="I58" s="193" t="str">
        <f t="shared" si="7"/>
        <v/>
      </c>
      <c r="J58" s="194" t="str">
        <f>IF(ISERROR(VLOOKUP($A58,parlvotes_lh!$A$11:$ZZ$200,6,FALSE))=TRUE,"",IF(VLOOKUP($A58,parlvotes_lh!$A$11:$ZZ$200,6,FALSE)=0,"",VLOOKUP($A58,parlvotes_lh!$A$11:$ZZ$200,6,FALSE)))</f>
        <v/>
      </c>
      <c r="K58" s="194" t="str">
        <f>IF(ISERROR(VLOOKUP($A58,parlvotes_lh!$A$11:$ZZ$200,26,FALSE))=TRUE,"",IF(VLOOKUP($A58,parlvotes_lh!$A$11:$ZZ$200,26,FALSE)=0,"",VLOOKUP($A58,parlvotes_lh!$A$11:$ZZ$200,26,FALSE)))</f>
        <v/>
      </c>
      <c r="L58" s="194" t="str">
        <f>IF(ISERROR(VLOOKUP($A58,parlvotes_lh!$A$11:$ZZ$200,46,FALSE))=TRUE,"",IF(VLOOKUP($A58,parlvotes_lh!$A$11:$ZZ$200,46,FALSE)=0,"",VLOOKUP($A58,parlvotes_lh!$A$11:$ZZ$200,46,FALSE)))</f>
        <v/>
      </c>
      <c r="M58" s="194" t="str">
        <f>IF(ISERROR(VLOOKUP($A58,parlvotes_lh!$A$11:$ZZ$200,66,FALSE))=TRUE,"",IF(VLOOKUP($A58,parlvotes_lh!$A$11:$ZZ$200,66,FALSE)=0,"",VLOOKUP($A58,parlvotes_lh!$A$11:$ZZ$200,66,FALSE)))</f>
        <v/>
      </c>
      <c r="N58" s="194" t="str">
        <f>IF(ISERROR(VLOOKUP($A58,parlvotes_lh!$A$11:$ZZ$200,86,FALSE))=TRUE,"",IF(VLOOKUP($A58,parlvotes_lh!$A$11:$ZZ$200,86,FALSE)=0,"",VLOOKUP($A58,parlvotes_lh!$A$11:$ZZ$200,86,FALSE)))</f>
        <v/>
      </c>
      <c r="O58" s="194" t="str">
        <f>IF(ISERROR(VLOOKUP($A58,parlvotes_lh!$A$11:$ZZ$200,106,FALSE))=TRUE,"",IF(VLOOKUP($A58,parlvotes_lh!$A$11:$ZZ$200,106,FALSE)=0,"",VLOOKUP($A58,parlvotes_lh!$A$11:$ZZ$200,106,FALSE)))</f>
        <v/>
      </c>
      <c r="P58" s="194" t="str">
        <f>IF(ISERROR(VLOOKUP($A58,parlvotes_lh!$A$11:$ZZ$200,126,FALSE))=TRUE,"",IF(VLOOKUP($A58,parlvotes_lh!$A$11:$ZZ$200,126,FALSE)=0,"",VLOOKUP($A58,parlvotes_lh!$A$11:$ZZ$200,126,FALSE)))</f>
        <v/>
      </c>
      <c r="Q58" s="195" t="str">
        <f>IF(ISERROR(VLOOKUP($A58,parlvotes_lh!$A$11:$ZZ$200,146,FALSE))=TRUE,"",IF(VLOOKUP($A58,parlvotes_lh!$A$11:$ZZ$200,146,FALSE)=0,"",VLOOKUP($A58,parlvotes_lh!$A$11:$ZZ$200,146,FALSE)))</f>
        <v/>
      </c>
      <c r="R58" s="195" t="str">
        <f>IF(ISERROR(VLOOKUP($A58,parlvotes_lh!$A$11:$ZZ$200,166,FALSE))=TRUE,"",IF(VLOOKUP($A58,parlvotes_lh!$A$11:$ZZ$200,166,FALSE)=0,"",VLOOKUP($A58,parlvotes_lh!$A$11:$ZZ$200,166,FALSE)))</f>
        <v/>
      </c>
      <c r="S58" s="195" t="str">
        <f>IF(ISERROR(VLOOKUP($A58,parlvotes_lh!$A$11:$ZZ$200,186,FALSE))=TRUE,"",IF(VLOOKUP($A58,parlvotes_lh!$A$11:$ZZ$200,186,FALSE)=0,"",VLOOKUP($A58,parlvotes_lh!$A$11:$ZZ$200,186,FALSE)))</f>
        <v/>
      </c>
      <c r="T58" s="195" t="str">
        <f>IF(ISERROR(VLOOKUP($A58,parlvotes_lh!$A$11:$ZZ$200,206,FALSE))=TRUE,"",IF(VLOOKUP($A58,parlvotes_lh!$A$11:$ZZ$200,206,FALSE)=0,"",VLOOKUP($A58,parlvotes_lh!$A$11:$ZZ$200,206,FALSE)))</f>
        <v/>
      </c>
      <c r="U58" s="195" t="str">
        <f>IF(ISERROR(VLOOKUP($A58,parlvotes_lh!$A$11:$ZZ$200,226,FALSE))=TRUE,"",IF(VLOOKUP($A58,parlvotes_lh!$A$11:$ZZ$200,226,FALSE)=0,"",VLOOKUP($A58,parlvotes_lh!$A$11:$ZZ$200,226,FALSE)))</f>
        <v/>
      </c>
      <c r="V58" s="195" t="str">
        <f>IF(ISERROR(VLOOKUP($A58,parlvotes_lh!$A$11:$ZZ$200,246,FALSE))=TRUE,"",IF(VLOOKUP($A58,parlvotes_lh!$A$11:$ZZ$200,246,FALSE)=0,"",VLOOKUP($A58,parlvotes_lh!$A$11:$ZZ$200,246,FALSE)))</f>
        <v/>
      </c>
      <c r="W58" s="195" t="str">
        <f>IF(ISERROR(VLOOKUP($A58,parlvotes_lh!$A$11:$ZZ$200,266,FALSE))=TRUE,"",IF(VLOOKUP($A58,parlvotes_lh!$A$11:$ZZ$200,266,FALSE)=0,"",VLOOKUP($A58,parlvotes_lh!$A$11:$ZZ$200,266,FALSE)))</f>
        <v/>
      </c>
      <c r="X58" s="195" t="str">
        <f>IF(ISERROR(VLOOKUP($A58,parlvotes_lh!$A$11:$ZZ$200,286,FALSE))=TRUE,"",IF(VLOOKUP($A58,parlvotes_lh!$A$11:$ZZ$200,286,FALSE)=0,"",VLOOKUP($A58,parlvotes_lh!$A$11:$ZZ$200,286,FALSE)))</f>
        <v/>
      </c>
      <c r="Y58" s="195" t="str">
        <f>IF(ISERROR(VLOOKUP($A58,parlvotes_lh!$A$11:$ZZ$200,306,FALSE))=TRUE,"",IF(VLOOKUP($A58,parlvotes_lh!$A$11:$ZZ$200,306,FALSE)=0,"",VLOOKUP($A58,parlvotes_lh!$A$11:$ZZ$200,306,FALSE)))</f>
        <v/>
      </c>
      <c r="Z58" s="195" t="str">
        <f>IF(ISERROR(VLOOKUP($A58,parlvotes_lh!$A$11:$ZZ$200,326,FALSE))=TRUE,"",IF(VLOOKUP($A58,parlvotes_lh!$A$11:$ZZ$200,326,FALSE)=0,"",VLOOKUP($A58,parlvotes_lh!$A$11:$ZZ$200,326,FALSE)))</f>
        <v/>
      </c>
      <c r="AA58" s="195" t="str">
        <f>IF(ISERROR(VLOOKUP($A58,parlvotes_lh!$A$11:$ZZ$200,346,FALSE))=TRUE,"",IF(VLOOKUP($A58,parlvotes_lh!$A$11:$ZZ$200,346,FALSE)=0,"",VLOOKUP($A58,parlvotes_lh!$A$11:$ZZ$200,346,FALSE)))</f>
        <v/>
      </c>
      <c r="AB58" s="195" t="str">
        <f>IF(ISERROR(VLOOKUP($A58,parlvotes_lh!$A$11:$ZZ$200,366,FALSE))=TRUE,"",IF(VLOOKUP($A58,parlvotes_lh!$A$11:$ZZ$200,366,FALSE)=0,"",VLOOKUP($A58,parlvotes_lh!$A$11:$ZZ$200,366,FALSE)))</f>
        <v/>
      </c>
      <c r="AC58" s="195" t="str">
        <f>IF(ISERROR(VLOOKUP($A58,parlvotes_lh!$A$11:$ZZ$200,386,FALSE))=TRUE,"",IF(VLOOKUP($A58,parlvotes_lh!$A$11:$ZZ$200,386,FALSE)=0,"",VLOOKUP($A58,parlvotes_lh!$A$11:$ZZ$200,386,FALSE)))</f>
        <v/>
      </c>
    </row>
    <row r="59" spans="1:29" ht="13.5" customHeight="1">
      <c r="A59" s="189" t="str">
        <f>IF(info_parties!A59="","",info_parties!A59)</f>
        <v/>
      </c>
      <c r="B59" s="101" t="str">
        <f>IF(A59="","",MID(info_weblinks!$C$3,32,3))</f>
        <v/>
      </c>
      <c r="C59" s="101" t="str">
        <f>IF(info_parties!G59="","",info_parties!G59)</f>
        <v/>
      </c>
      <c r="D59" s="101" t="str">
        <f>IF(info_parties!K59="","",info_parties!K59)</f>
        <v/>
      </c>
      <c r="E59" s="101" t="str">
        <f>IF(info_parties!H59="","",info_parties!H59)</f>
        <v/>
      </c>
      <c r="F59" s="190" t="str">
        <f t="shared" si="4"/>
        <v/>
      </c>
      <c r="G59" s="191" t="str">
        <f t="shared" si="5"/>
        <v/>
      </c>
      <c r="H59" s="192" t="str">
        <f t="shared" si="6"/>
        <v/>
      </c>
      <c r="I59" s="193" t="str">
        <f t="shared" si="7"/>
        <v/>
      </c>
      <c r="J59" s="194" t="str">
        <f>IF(ISERROR(VLOOKUP($A59,parlvotes_lh!$A$11:$ZZ$200,6,FALSE))=TRUE,"",IF(VLOOKUP($A59,parlvotes_lh!$A$11:$ZZ$200,6,FALSE)=0,"",VLOOKUP($A59,parlvotes_lh!$A$11:$ZZ$200,6,FALSE)))</f>
        <v/>
      </c>
      <c r="K59" s="194" t="str">
        <f>IF(ISERROR(VLOOKUP($A59,parlvotes_lh!$A$11:$ZZ$200,26,FALSE))=TRUE,"",IF(VLOOKUP($A59,parlvotes_lh!$A$11:$ZZ$200,26,FALSE)=0,"",VLOOKUP($A59,parlvotes_lh!$A$11:$ZZ$200,26,FALSE)))</f>
        <v/>
      </c>
      <c r="L59" s="194" t="str">
        <f>IF(ISERROR(VLOOKUP($A59,parlvotes_lh!$A$11:$ZZ$200,46,FALSE))=TRUE,"",IF(VLOOKUP($A59,parlvotes_lh!$A$11:$ZZ$200,46,FALSE)=0,"",VLOOKUP($A59,parlvotes_lh!$A$11:$ZZ$200,46,FALSE)))</f>
        <v/>
      </c>
      <c r="M59" s="194" t="str">
        <f>IF(ISERROR(VLOOKUP($A59,parlvotes_lh!$A$11:$ZZ$200,66,FALSE))=TRUE,"",IF(VLOOKUP($A59,parlvotes_lh!$A$11:$ZZ$200,66,FALSE)=0,"",VLOOKUP($A59,parlvotes_lh!$A$11:$ZZ$200,66,FALSE)))</f>
        <v/>
      </c>
      <c r="N59" s="194" t="str">
        <f>IF(ISERROR(VLOOKUP($A59,parlvotes_lh!$A$11:$ZZ$200,86,FALSE))=TRUE,"",IF(VLOOKUP($A59,parlvotes_lh!$A$11:$ZZ$200,86,FALSE)=0,"",VLOOKUP($A59,parlvotes_lh!$A$11:$ZZ$200,86,FALSE)))</f>
        <v/>
      </c>
      <c r="O59" s="194" t="str">
        <f>IF(ISERROR(VLOOKUP($A59,parlvotes_lh!$A$11:$ZZ$200,106,FALSE))=TRUE,"",IF(VLOOKUP($A59,parlvotes_lh!$A$11:$ZZ$200,106,FALSE)=0,"",VLOOKUP($A59,parlvotes_lh!$A$11:$ZZ$200,106,FALSE)))</f>
        <v/>
      </c>
      <c r="P59" s="194" t="str">
        <f>IF(ISERROR(VLOOKUP($A59,parlvotes_lh!$A$11:$ZZ$200,126,FALSE))=TRUE,"",IF(VLOOKUP($A59,parlvotes_lh!$A$11:$ZZ$200,126,FALSE)=0,"",VLOOKUP($A59,parlvotes_lh!$A$11:$ZZ$200,126,FALSE)))</f>
        <v/>
      </c>
      <c r="Q59" s="195" t="str">
        <f>IF(ISERROR(VLOOKUP($A59,parlvotes_lh!$A$11:$ZZ$200,146,FALSE))=TRUE,"",IF(VLOOKUP($A59,parlvotes_lh!$A$11:$ZZ$200,146,FALSE)=0,"",VLOOKUP($A59,parlvotes_lh!$A$11:$ZZ$200,146,FALSE)))</f>
        <v/>
      </c>
      <c r="R59" s="195" t="str">
        <f>IF(ISERROR(VLOOKUP($A59,parlvotes_lh!$A$11:$ZZ$200,166,FALSE))=TRUE,"",IF(VLOOKUP($A59,parlvotes_lh!$A$11:$ZZ$200,166,FALSE)=0,"",VLOOKUP($A59,parlvotes_lh!$A$11:$ZZ$200,166,FALSE)))</f>
        <v/>
      </c>
      <c r="S59" s="195" t="str">
        <f>IF(ISERROR(VLOOKUP($A59,parlvotes_lh!$A$11:$ZZ$200,186,FALSE))=TRUE,"",IF(VLOOKUP($A59,parlvotes_lh!$A$11:$ZZ$200,186,FALSE)=0,"",VLOOKUP($A59,parlvotes_lh!$A$11:$ZZ$200,186,FALSE)))</f>
        <v/>
      </c>
      <c r="T59" s="195" t="str">
        <f>IF(ISERROR(VLOOKUP($A59,parlvotes_lh!$A$11:$ZZ$200,206,FALSE))=TRUE,"",IF(VLOOKUP($A59,parlvotes_lh!$A$11:$ZZ$200,206,FALSE)=0,"",VLOOKUP($A59,parlvotes_lh!$A$11:$ZZ$200,206,FALSE)))</f>
        <v/>
      </c>
      <c r="U59" s="195" t="str">
        <f>IF(ISERROR(VLOOKUP($A59,parlvotes_lh!$A$11:$ZZ$200,226,FALSE))=TRUE,"",IF(VLOOKUP($A59,parlvotes_lh!$A$11:$ZZ$200,226,FALSE)=0,"",VLOOKUP($A59,parlvotes_lh!$A$11:$ZZ$200,226,FALSE)))</f>
        <v/>
      </c>
      <c r="V59" s="195" t="str">
        <f>IF(ISERROR(VLOOKUP($A59,parlvotes_lh!$A$11:$ZZ$200,246,FALSE))=TRUE,"",IF(VLOOKUP($A59,parlvotes_lh!$A$11:$ZZ$200,246,FALSE)=0,"",VLOOKUP($A59,parlvotes_lh!$A$11:$ZZ$200,246,FALSE)))</f>
        <v/>
      </c>
      <c r="W59" s="195" t="str">
        <f>IF(ISERROR(VLOOKUP($A59,parlvotes_lh!$A$11:$ZZ$200,266,FALSE))=TRUE,"",IF(VLOOKUP($A59,parlvotes_lh!$A$11:$ZZ$200,266,FALSE)=0,"",VLOOKUP($A59,parlvotes_lh!$A$11:$ZZ$200,266,FALSE)))</f>
        <v/>
      </c>
      <c r="X59" s="195" t="str">
        <f>IF(ISERROR(VLOOKUP($A59,parlvotes_lh!$A$11:$ZZ$200,286,FALSE))=TRUE,"",IF(VLOOKUP($A59,parlvotes_lh!$A$11:$ZZ$200,286,FALSE)=0,"",VLOOKUP($A59,parlvotes_lh!$A$11:$ZZ$200,286,FALSE)))</f>
        <v/>
      </c>
      <c r="Y59" s="195" t="str">
        <f>IF(ISERROR(VLOOKUP($A59,parlvotes_lh!$A$11:$ZZ$200,306,FALSE))=TRUE,"",IF(VLOOKUP($A59,parlvotes_lh!$A$11:$ZZ$200,306,FALSE)=0,"",VLOOKUP($A59,parlvotes_lh!$A$11:$ZZ$200,306,FALSE)))</f>
        <v/>
      </c>
      <c r="Z59" s="195" t="str">
        <f>IF(ISERROR(VLOOKUP($A59,parlvotes_lh!$A$11:$ZZ$200,326,FALSE))=TRUE,"",IF(VLOOKUP($A59,parlvotes_lh!$A$11:$ZZ$200,326,FALSE)=0,"",VLOOKUP($A59,parlvotes_lh!$A$11:$ZZ$200,326,FALSE)))</f>
        <v/>
      </c>
      <c r="AA59" s="195" t="str">
        <f>IF(ISERROR(VLOOKUP($A59,parlvotes_lh!$A$11:$ZZ$200,346,FALSE))=TRUE,"",IF(VLOOKUP($A59,parlvotes_lh!$A$11:$ZZ$200,346,FALSE)=0,"",VLOOKUP($A59,parlvotes_lh!$A$11:$ZZ$200,346,FALSE)))</f>
        <v/>
      </c>
      <c r="AB59" s="195" t="str">
        <f>IF(ISERROR(VLOOKUP($A59,parlvotes_lh!$A$11:$ZZ$200,366,FALSE))=TRUE,"",IF(VLOOKUP($A59,parlvotes_lh!$A$11:$ZZ$200,366,FALSE)=0,"",VLOOKUP($A59,parlvotes_lh!$A$11:$ZZ$200,366,FALSE)))</f>
        <v/>
      </c>
      <c r="AC59" s="195" t="str">
        <f>IF(ISERROR(VLOOKUP($A59,parlvotes_lh!$A$11:$ZZ$200,386,FALSE))=TRUE,"",IF(VLOOKUP($A59,parlvotes_lh!$A$11:$ZZ$200,386,FALSE)=0,"",VLOOKUP($A59,parlvotes_lh!$A$11:$ZZ$200,386,FALSE)))</f>
        <v/>
      </c>
    </row>
    <row r="60" spans="1:29" ht="13.5" customHeight="1">
      <c r="A60" s="189" t="str">
        <f>IF(info_parties!A60="","",info_parties!A60)</f>
        <v/>
      </c>
      <c r="B60" s="101" t="str">
        <f>IF(A60="","",MID(info_weblinks!$C$3,32,3))</f>
        <v/>
      </c>
      <c r="C60" s="101" t="str">
        <f>IF(info_parties!G60="","",info_parties!G60)</f>
        <v/>
      </c>
      <c r="D60" s="101" t="str">
        <f>IF(info_parties!K60="","",info_parties!K60)</f>
        <v/>
      </c>
      <c r="E60" s="101" t="str">
        <f>IF(info_parties!H60="","",info_parties!H60)</f>
        <v/>
      </c>
      <c r="F60" s="190" t="str">
        <f t="shared" si="4"/>
        <v/>
      </c>
      <c r="G60" s="191" t="str">
        <f t="shared" si="5"/>
        <v/>
      </c>
      <c r="H60" s="192" t="str">
        <f t="shared" si="6"/>
        <v/>
      </c>
      <c r="I60" s="193" t="str">
        <f t="shared" si="7"/>
        <v/>
      </c>
      <c r="J60" s="194" t="str">
        <f>IF(ISERROR(VLOOKUP($A60,parlvotes_lh!$A$11:$ZZ$200,6,FALSE))=TRUE,"",IF(VLOOKUP($A60,parlvotes_lh!$A$11:$ZZ$200,6,FALSE)=0,"",VLOOKUP($A60,parlvotes_lh!$A$11:$ZZ$200,6,FALSE)))</f>
        <v/>
      </c>
      <c r="K60" s="194" t="str">
        <f>IF(ISERROR(VLOOKUP($A60,parlvotes_lh!$A$11:$ZZ$200,26,FALSE))=TRUE,"",IF(VLOOKUP($A60,parlvotes_lh!$A$11:$ZZ$200,26,FALSE)=0,"",VLOOKUP($A60,parlvotes_lh!$A$11:$ZZ$200,26,FALSE)))</f>
        <v/>
      </c>
      <c r="L60" s="194" t="str">
        <f>IF(ISERROR(VLOOKUP($A60,parlvotes_lh!$A$11:$ZZ$200,46,FALSE))=TRUE,"",IF(VLOOKUP($A60,parlvotes_lh!$A$11:$ZZ$200,46,FALSE)=0,"",VLOOKUP($A60,parlvotes_lh!$A$11:$ZZ$200,46,FALSE)))</f>
        <v/>
      </c>
      <c r="M60" s="194" t="str">
        <f>IF(ISERROR(VLOOKUP($A60,parlvotes_lh!$A$11:$ZZ$200,66,FALSE))=TRUE,"",IF(VLOOKUP($A60,parlvotes_lh!$A$11:$ZZ$200,66,FALSE)=0,"",VLOOKUP($A60,parlvotes_lh!$A$11:$ZZ$200,66,FALSE)))</f>
        <v/>
      </c>
      <c r="N60" s="194" t="str">
        <f>IF(ISERROR(VLOOKUP($A60,parlvotes_lh!$A$11:$ZZ$200,86,FALSE))=TRUE,"",IF(VLOOKUP($A60,parlvotes_lh!$A$11:$ZZ$200,86,FALSE)=0,"",VLOOKUP($A60,parlvotes_lh!$A$11:$ZZ$200,86,FALSE)))</f>
        <v/>
      </c>
      <c r="O60" s="194" t="str">
        <f>IF(ISERROR(VLOOKUP($A60,parlvotes_lh!$A$11:$ZZ$200,106,FALSE))=TRUE,"",IF(VLOOKUP($A60,parlvotes_lh!$A$11:$ZZ$200,106,FALSE)=0,"",VLOOKUP($A60,parlvotes_lh!$A$11:$ZZ$200,106,FALSE)))</f>
        <v/>
      </c>
      <c r="P60" s="194" t="str">
        <f>IF(ISERROR(VLOOKUP($A60,parlvotes_lh!$A$11:$ZZ$200,126,FALSE))=TRUE,"",IF(VLOOKUP($A60,parlvotes_lh!$A$11:$ZZ$200,126,FALSE)=0,"",VLOOKUP($A60,parlvotes_lh!$A$11:$ZZ$200,126,FALSE)))</f>
        <v/>
      </c>
      <c r="Q60" s="195" t="str">
        <f>IF(ISERROR(VLOOKUP($A60,parlvotes_lh!$A$11:$ZZ$200,146,FALSE))=TRUE,"",IF(VLOOKUP($A60,parlvotes_lh!$A$11:$ZZ$200,146,FALSE)=0,"",VLOOKUP($A60,parlvotes_lh!$A$11:$ZZ$200,146,FALSE)))</f>
        <v/>
      </c>
      <c r="R60" s="195" t="str">
        <f>IF(ISERROR(VLOOKUP($A60,parlvotes_lh!$A$11:$ZZ$200,166,FALSE))=TRUE,"",IF(VLOOKUP($A60,parlvotes_lh!$A$11:$ZZ$200,166,FALSE)=0,"",VLOOKUP($A60,parlvotes_lh!$A$11:$ZZ$200,166,FALSE)))</f>
        <v/>
      </c>
      <c r="S60" s="195" t="str">
        <f>IF(ISERROR(VLOOKUP($A60,parlvotes_lh!$A$11:$ZZ$200,186,FALSE))=TRUE,"",IF(VLOOKUP($A60,parlvotes_lh!$A$11:$ZZ$200,186,FALSE)=0,"",VLOOKUP($A60,parlvotes_lh!$A$11:$ZZ$200,186,FALSE)))</f>
        <v/>
      </c>
      <c r="T60" s="195" t="str">
        <f>IF(ISERROR(VLOOKUP($A60,parlvotes_lh!$A$11:$ZZ$200,206,FALSE))=TRUE,"",IF(VLOOKUP($A60,parlvotes_lh!$A$11:$ZZ$200,206,FALSE)=0,"",VLOOKUP($A60,parlvotes_lh!$A$11:$ZZ$200,206,FALSE)))</f>
        <v/>
      </c>
      <c r="U60" s="195" t="str">
        <f>IF(ISERROR(VLOOKUP($A60,parlvotes_lh!$A$11:$ZZ$200,226,FALSE))=TRUE,"",IF(VLOOKUP($A60,parlvotes_lh!$A$11:$ZZ$200,226,FALSE)=0,"",VLOOKUP($A60,parlvotes_lh!$A$11:$ZZ$200,226,FALSE)))</f>
        <v/>
      </c>
      <c r="V60" s="195" t="str">
        <f>IF(ISERROR(VLOOKUP($A60,parlvotes_lh!$A$11:$ZZ$200,246,FALSE))=TRUE,"",IF(VLOOKUP($A60,parlvotes_lh!$A$11:$ZZ$200,246,FALSE)=0,"",VLOOKUP($A60,parlvotes_lh!$A$11:$ZZ$200,246,FALSE)))</f>
        <v/>
      </c>
      <c r="W60" s="195" t="str">
        <f>IF(ISERROR(VLOOKUP($A60,parlvotes_lh!$A$11:$ZZ$200,266,FALSE))=TRUE,"",IF(VLOOKUP($A60,parlvotes_lh!$A$11:$ZZ$200,266,FALSE)=0,"",VLOOKUP($A60,parlvotes_lh!$A$11:$ZZ$200,266,FALSE)))</f>
        <v/>
      </c>
      <c r="X60" s="195" t="str">
        <f>IF(ISERROR(VLOOKUP($A60,parlvotes_lh!$A$11:$ZZ$200,286,FALSE))=TRUE,"",IF(VLOOKUP($A60,parlvotes_lh!$A$11:$ZZ$200,286,FALSE)=0,"",VLOOKUP($A60,parlvotes_lh!$A$11:$ZZ$200,286,FALSE)))</f>
        <v/>
      </c>
      <c r="Y60" s="195" t="str">
        <f>IF(ISERROR(VLOOKUP($A60,parlvotes_lh!$A$11:$ZZ$200,306,FALSE))=TRUE,"",IF(VLOOKUP($A60,parlvotes_lh!$A$11:$ZZ$200,306,FALSE)=0,"",VLOOKUP($A60,parlvotes_lh!$A$11:$ZZ$200,306,FALSE)))</f>
        <v/>
      </c>
      <c r="Z60" s="195" t="str">
        <f>IF(ISERROR(VLOOKUP($A60,parlvotes_lh!$A$11:$ZZ$200,326,FALSE))=TRUE,"",IF(VLOOKUP($A60,parlvotes_lh!$A$11:$ZZ$200,326,FALSE)=0,"",VLOOKUP($A60,parlvotes_lh!$A$11:$ZZ$200,326,FALSE)))</f>
        <v/>
      </c>
      <c r="AA60" s="195" t="str">
        <f>IF(ISERROR(VLOOKUP($A60,parlvotes_lh!$A$11:$ZZ$200,346,FALSE))=TRUE,"",IF(VLOOKUP($A60,parlvotes_lh!$A$11:$ZZ$200,346,FALSE)=0,"",VLOOKUP($A60,parlvotes_lh!$A$11:$ZZ$200,346,FALSE)))</f>
        <v/>
      </c>
      <c r="AB60" s="195" t="str">
        <f>IF(ISERROR(VLOOKUP($A60,parlvotes_lh!$A$11:$ZZ$200,366,FALSE))=TRUE,"",IF(VLOOKUP($A60,parlvotes_lh!$A$11:$ZZ$200,366,FALSE)=0,"",VLOOKUP($A60,parlvotes_lh!$A$11:$ZZ$200,366,FALSE)))</f>
        <v/>
      </c>
      <c r="AC60" s="195" t="str">
        <f>IF(ISERROR(VLOOKUP($A60,parlvotes_lh!$A$11:$ZZ$200,386,FALSE))=TRUE,"",IF(VLOOKUP($A60,parlvotes_lh!$A$11:$ZZ$200,386,FALSE)=0,"",VLOOKUP($A60,parlvotes_lh!$A$11:$ZZ$200,386,FALSE)))</f>
        <v/>
      </c>
    </row>
    <row r="61" spans="1:29" ht="13.5" customHeight="1">
      <c r="A61" s="189" t="str">
        <f>IF(info_parties!A61="","",info_parties!A61)</f>
        <v/>
      </c>
      <c r="B61" s="101" t="str">
        <f>IF(A61="","",MID(info_weblinks!$C$3,32,3))</f>
        <v/>
      </c>
      <c r="C61" s="101" t="str">
        <f>IF(info_parties!G61="","",info_parties!G61)</f>
        <v/>
      </c>
      <c r="D61" s="101" t="str">
        <f>IF(info_parties!K61="","",info_parties!K61)</f>
        <v/>
      </c>
      <c r="E61" s="101" t="str">
        <f>IF(info_parties!H61="","",info_parties!H61)</f>
        <v/>
      </c>
      <c r="F61" s="190" t="str">
        <f t="shared" si="4"/>
        <v/>
      </c>
      <c r="G61" s="191" t="str">
        <f t="shared" si="5"/>
        <v/>
      </c>
      <c r="H61" s="192" t="str">
        <f t="shared" si="6"/>
        <v/>
      </c>
      <c r="I61" s="193" t="str">
        <f t="shared" si="7"/>
        <v/>
      </c>
      <c r="J61" s="194" t="str">
        <f>IF(ISERROR(VLOOKUP($A61,parlvotes_lh!$A$11:$ZZ$200,6,FALSE))=TRUE,"",IF(VLOOKUP($A61,parlvotes_lh!$A$11:$ZZ$200,6,FALSE)=0,"",VLOOKUP($A61,parlvotes_lh!$A$11:$ZZ$200,6,FALSE)))</f>
        <v/>
      </c>
      <c r="K61" s="194" t="str">
        <f>IF(ISERROR(VLOOKUP($A61,parlvotes_lh!$A$11:$ZZ$200,26,FALSE))=TRUE,"",IF(VLOOKUP($A61,parlvotes_lh!$A$11:$ZZ$200,26,FALSE)=0,"",VLOOKUP($A61,parlvotes_lh!$A$11:$ZZ$200,26,FALSE)))</f>
        <v/>
      </c>
      <c r="L61" s="194" t="str">
        <f>IF(ISERROR(VLOOKUP($A61,parlvotes_lh!$A$11:$ZZ$200,46,FALSE))=TRUE,"",IF(VLOOKUP($A61,parlvotes_lh!$A$11:$ZZ$200,46,FALSE)=0,"",VLOOKUP($A61,parlvotes_lh!$A$11:$ZZ$200,46,FALSE)))</f>
        <v/>
      </c>
      <c r="M61" s="194" t="str">
        <f>IF(ISERROR(VLOOKUP($A61,parlvotes_lh!$A$11:$ZZ$200,66,FALSE))=TRUE,"",IF(VLOOKUP($A61,parlvotes_lh!$A$11:$ZZ$200,66,FALSE)=0,"",VLOOKUP($A61,parlvotes_lh!$A$11:$ZZ$200,66,FALSE)))</f>
        <v/>
      </c>
      <c r="N61" s="194" t="str">
        <f>IF(ISERROR(VLOOKUP($A61,parlvotes_lh!$A$11:$ZZ$200,86,FALSE))=TRUE,"",IF(VLOOKUP($A61,parlvotes_lh!$A$11:$ZZ$200,86,FALSE)=0,"",VLOOKUP($A61,parlvotes_lh!$A$11:$ZZ$200,86,FALSE)))</f>
        <v/>
      </c>
      <c r="O61" s="194" t="str">
        <f>IF(ISERROR(VLOOKUP($A61,parlvotes_lh!$A$11:$ZZ$200,106,FALSE))=TRUE,"",IF(VLOOKUP($A61,parlvotes_lh!$A$11:$ZZ$200,106,FALSE)=0,"",VLOOKUP($A61,parlvotes_lh!$A$11:$ZZ$200,106,FALSE)))</f>
        <v/>
      </c>
      <c r="P61" s="194" t="str">
        <f>IF(ISERROR(VLOOKUP($A61,parlvotes_lh!$A$11:$ZZ$200,126,FALSE))=TRUE,"",IF(VLOOKUP($A61,parlvotes_lh!$A$11:$ZZ$200,126,FALSE)=0,"",VLOOKUP($A61,parlvotes_lh!$A$11:$ZZ$200,126,FALSE)))</f>
        <v/>
      </c>
      <c r="Q61" s="195" t="str">
        <f>IF(ISERROR(VLOOKUP($A61,parlvotes_lh!$A$11:$ZZ$200,146,FALSE))=TRUE,"",IF(VLOOKUP($A61,parlvotes_lh!$A$11:$ZZ$200,146,FALSE)=0,"",VLOOKUP($A61,parlvotes_lh!$A$11:$ZZ$200,146,FALSE)))</f>
        <v/>
      </c>
      <c r="R61" s="195" t="str">
        <f>IF(ISERROR(VLOOKUP($A61,parlvotes_lh!$A$11:$ZZ$200,166,FALSE))=TRUE,"",IF(VLOOKUP($A61,parlvotes_lh!$A$11:$ZZ$200,166,FALSE)=0,"",VLOOKUP($A61,parlvotes_lh!$A$11:$ZZ$200,166,FALSE)))</f>
        <v/>
      </c>
      <c r="S61" s="195" t="str">
        <f>IF(ISERROR(VLOOKUP($A61,parlvotes_lh!$A$11:$ZZ$200,186,FALSE))=TRUE,"",IF(VLOOKUP($A61,parlvotes_lh!$A$11:$ZZ$200,186,FALSE)=0,"",VLOOKUP($A61,parlvotes_lh!$A$11:$ZZ$200,186,FALSE)))</f>
        <v/>
      </c>
      <c r="T61" s="195" t="str">
        <f>IF(ISERROR(VLOOKUP($A61,parlvotes_lh!$A$11:$ZZ$200,206,FALSE))=TRUE,"",IF(VLOOKUP($A61,parlvotes_lh!$A$11:$ZZ$200,206,FALSE)=0,"",VLOOKUP($A61,parlvotes_lh!$A$11:$ZZ$200,206,FALSE)))</f>
        <v/>
      </c>
      <c r="U61" s="195" t="str">
        <f>IF(ISERROR(VLOOKUP($A61,parlvotes_lh!$A$11:$ZZ$200,226,FALSE))=TRUE,"",IF(VLOOKUP($A61,parlvotes_lh!$A$11:$ZZ$200,226,FALSE)=0,"",VLOOKUP($A61,parlvotes_lh!$A$11:$ZZ$200,226,FALSE)))</f>
        <v/>
      </c>
      <c r="V61" s="195" t="str">
        <f>IF(ISERROR(VLOOKUP($A61,parlvotes_lh!$A$11:$ZZ$200,246,FALSE))=TRUE,"",IF(VLOOKUP($A61,parlvotes_lh!$A$11:$ZZ$200,246,FALSE)=0,"",VLOOKUP($A61,parlvotes_lh!$A$11:$ZZ$200,246,FALSE)))</f>
        <v/>
      </c>
      <c r="W61" s="195" t="str">
        <f>IF(ISERROR(VLOOKUP($A61,parlvotes_lh!$A$11:$ZZ$200,266,FALSE))=TRUE,"",IF(VLOOKUP($A61,parlvotes_lh!$A$11:$ZZ$200,266,FALSE)=0,"",VLOOKUP($A61,parlvotes_lh!$A$11:$ZZ$200,266,FALSE)))</f>
        <v/>
      </c>
      <c r="X61" s="195" t="str">
        <f>IF(ISERROR(VLOOKUP($A61,parlvotes_lh!$A$11:$ZZ$200,286,FALSE))=TRUE,"",IF(VLOOKUP($A61,parlvotes_lh!$A$11:$ZZ$200,286,FALSE)=0,"",VLOOKUP($A61,parlvotes_lh!$A$11:$ZZ$200,286,FALSE)))</f>
        <v/>
      </c>
      <c r="Y61" s="195" t="str">
        <f>IF(ISERROR(VLOOKUP($A61,parlvotes_lh!$A$11:$ZZ$200,306,FALSE))=TRUE,"",IF(VLOOKUP($A61,parlvotes_lh!$A$11:$ZZ$200,306,FALSE)=0,"",VLOOKUP($A61,parlvotes_lh!$A$11:$ZZ$200,306,FALSE)))</f>
        <v/>
      </c>
      <c r="Z61" s="195" t="str">
        <f>IF(ISERROR(VLOOKUP($A61,parlvotes_lh!$A$11:$ZZ$200,326,FALSE))=TRUE,"",IF(VLOOKUP($A61,parlvotes_lh!$A$11:$ZZ$200,326,FALSE)=0,"",VLOOKUP($A61,parlvotes_lh!$A$11:$ZZ$200,326,FALSE)))</f>
        <v/>
      </c>
      <c r="AA61" s="195" t="str">
        <f>IF(ISERROR(VLOOKUP($A61,parlvotes_lh!$A$11:$ZZ$200,346,FALSE))=TRUE,"",IF(VLOOKUP($A61,parlvotes_lh!$A$11:$ZZ$200,346,FALSE)=0,"",VLOOKUP($A61,parlvotes_lh!$A$11:$ZZ$200,346,FALSE)))</f>
        <v/>
      </c>
      <c r="AB61" s="195" t="str">
        <f>IF(ISERROR(VLOOKUP($A61,parlvotes_lh!$A$11:$ZZ$200,366,FALSE))=TRUE,"",IF(VLOOKUP($A61,parlvotes_lh!$A$11:$ZZ$200,366,FALSE)=0,"",VLOOKUP($A61,parlvotes_lh!$A$11:$ZZ$200,366,FALSE)))</f>
        <v/>
      </c>
      <c r="AC61" s="195" t="str">
        <f>IF(ISERROR(VLOOKUP($A61,parlvotes_lh!$A$11:$ZZ$200,386,FALSE))=TRUE,"",IF(VLOOKUP($A61,parlvotes_lh!$A$11:$ZZ$200,386,FALSE)=0,"",VLOOKUP($A61,parlvotes_lh!$A$11:$ZZ$200,386,FALSE)))</f>
        <v/>
      </c>
    </row>
    <row r="62" spans="1:29" ht="13.5" customHeight="1">
      <c r="A62" s="189" t="str">
        <f>IF(info_parties!A62="","",info_parties!A62)</f>
        <v/>
      </c>
      <c r="B62" s="101" t="str">
        <f>IF(A62="","",MID(info_weblinks!$C$3,32,3))</f>
        <v/>
      </c>
      <c r="C62" s="101" t="str">
        <f>IF(info_parties!G62="","",info_parties!G62)</f>
        <v/>
      </c>
      <c r="D62" s="101" t="str">
        <f>IF(info_parties!K62="","",info_parties!K62)</f>
        <v/>
      </c>
      <c r="E62" s="101" t="str">
        <f>IF(info_parties!H62="","",info_parties!H62)</f>
        <v/>
      </c>
      <c r="F62" s="190" t="str">
        <f t="shared" si="4"/>
        <v/>
      </c>
      <c r="G62" s="191" t="str">
        <f t="shared" si="5"/>
        <v/>
      </c>
      <c r="H62" s="192" t="str">
        <f t="shared" si="6"/>
        <v/>
      </c>
      <c r="I62" s="193" t="str">
        <f t="shared" si="7"/>
        <v/>
      </c>
      <c r="J62" s="194" t="str">
        <f>IF(ISERROR(VLOOKUP($A62,parlvotes_lh!$A$11:$ZZ$200,6,FALSE))=TRUE,"",IF(VLOOKUP($A62,parlvotes_lh!$A$11:$ZZ$200,6,FALSE)=0,"",VLOOKUP($A62,parlvotes_lh!$A$11:$ZZ$200,6,FALSE)))</f>
        <v/>
      </c>
      <c r="K62" s="194" t="str">
        <f>IF(ISERROR(VLOOKUP($A62,parlvotes_lh!$A$11:$ZZ$200,26,FALSE))=TRUE,"",IF(VLOOKUP($A62,parlvotes_lh!$A$11:$ZZ$200,26,FALSE)=0,"",VLOOKUP($A62,parlvotes_lh!$A$11:$ZZ$200,26,FALSE)))</f>
        <v/>
      </c>
      <c r="L62" s="194" t="str">
        <f>IF(ISERROR(VLOOKUP($A62,parlvotes_lh!$A$11:$ZZ$200,46,FALSE))=TRUE,"",IF(VLOOKUP($A62,parlvotes_lh!$A$11:$ZZ$200,46,FALSE)=0,"",VLOOKUP($A62,parlvotes_lh!$A$11:$ZZ$200,46,FALSE)))</f>
        <v/>
      </c>
      <c r="M62" s="194" t="str">
        <f>IF(ISERROR(VLOOKUP($A62,parlvotes_lh!$A$11:$ZZ$200,66,FALSE))=TRUE,"",IF(VLOOKUP($A62,parlvotes_lh!$A$11:$ZZ$200,66,FALSE)=0,"",VLOOKUP($A62,parlvotes_lh!$A$11:$ZZ$200,66,FALSE)))</f>
        <v/>
      </c>
      <c r="N62" s="194" t="str">
        <f>IF(ISERROR(VLOOKUP($A62,parlvotes_lh!$A$11:$ZZ$200,86,FALSE))=TRUE,"",IF(VLOOKUP($A62,parlvotes_lh!$A$11:$ZZ$200,86,FALSE)=0,"",VLOOKUP($A62,parlvotes_lh!$A$11:$ZZ$200,86,FALSE)))</f>
        <v/>
      </c>
      <c r="O62" s="194" t="str">
        <f>IF(ISERROR(VLOOKUP($A62,parlvotes_lh!$A$11:$ZZ$200,106,FALSE))=TRUE,"",IF(VLOOKUP($A62,parlvotes_lh!$A$11:$ZZ$200,106,FALSE)=0,"",VLOOKUP($A62,parlvotes_lh!$A$11:$ZZ$200,106,FALSE)))</f>
        <v/>
      </c>
      <c r="P62" s="194" t="str">
        <f>IF(ISERROR(VLOOKUP($A62,parlvotes_lh!$A$11:$ZZ$200,126,FALSE))=TRUE,"",IF(VLOOKUP($A62,parlvotes_lh!$A$11:$ZZ$200,126,FALSE)=0,"",VLOOKUP($A62,parlvotes_lh!$A$11:$ZZ$200,126,FALSE)))</f>
        <v/>
      </c>
      <c r="Q62" s="195" t="str">
        <f>IF(ISERROR(VLOOKUP($A62,parlvotes_lh!$A$11:$ZZ$200,146,FALSE))=TRUE,"",IF(VLOOKUP($A62,parlvotes_lh!$A$11:$ZZ$200,146,FALSE)=0,"",VLOOKUP($A62,parlvotes_lh!$A$11:$ZZ$200,146,FALSE)))</f>
        <v/>
      </c>
      <c r="R62" s="195" t="str">
        <f>IF(ISERROR(VLOOKUP($A62,parlvotes_lh!$A$11:$ZZ$200,166,FALSE))=TRUE,"",IF(VLOOKUP($A62,parlvotes_lh!$A$11:$ZZ$200,166,FALSE)=0,"",VLOOKUP($A62,parlvotes_lh!$A$11:$ZZ$200,166,FALSE)))</f>
        <v/>
      </c>
      <c r="S62" s="195" t="str">
        <f>IF(ISERROR(VLOOKUP($A62,parlvotes_lh!$A$11:$ZZ$200,186,FALSE))=TRUE,"",IF(VLOOKUP($A62,parlvotes_lh!$A$11:$ZZ$200,186,FALSE)=0,"",VLOOKUP($A62,parlvotes_lh!$A$11:$ZZ$200,186,FALSE)))</f>
        <v/>
      </c>
      <c r="T62" s="195" t="str">
        <f>IF(ISERROR(VLOOKUP($A62,parlvotes_lh!$A$11:$ZZ$200,206,FALSE))=TRUE,"",IF(VLOOKUP($A62,parlvotes_lh!$A$11:$ZZ$200,206,FALSE)=0,"",VLOOKUP($A62,parlvotes_lh!$A$11:$ZZ$200,206,FALSE)))</f>
        <v/>
      </c>
      <c r="U62" s="195" t="str">
        <f>IF(ISERROR(VLOOKUP($A62,parlvotes_lh!$A$11:$ZZ$200,226,FALSE))=TRUE,"",IF(VLOOKUP($A62,parlvotes_lh!$A$11:$ZZ$200,226,FALSE)=0,"",VLOOKUP($A62,parlvotes_lh!$A$11:$ZZ$200,226,FALSE)))</f>
        <v/>
      </c>
      <c r="V62" s="195" t="str">
        <f>IF(ISERROR(VLOOKUP($A62,parlvotes_lh!$A$11:$ZZ$200,246,FALSE))=TRUE,"",IF(VLOOKUP($A62,parlvotes_lh!$A$11:$ZZ$200,246,FALSE)=0,"",VLOOKUP($A62,parlvotes_lh!$A$11:$ZZ$200,246,FALSE)))</f>
        <v/>
      </c>
      <c r="W62" s="195" t="str">
        <f>IF(ISERROR(VLOOKUP($A62,parlvotes_lh!$A$11:$ZZ$200,266,FALSE))=TRUE,"",IF(VLOOKUP($A62,parlvotes_lh!$A$11:$ZZ$200,266,FALSE)=0,"",VLOOKUP($A62,parlvotes_lh!$A$11:$ZZ$200,266,FALSE)))</f>
        <v/>
      </c>
      <c r="X62" s="195" t="str">
        <f>IF(ISERROR(VLOOKUP($A62,parlvotes_lh!$A$11:$ZZ$200,286,FALSE))=TRUE,"",IF(VLOOKUP($A62,parlvotes_lh!$A$11:$ZZ$200,286,FALSE)=0,"",VLOOKUP($A62,parlvotes_lh!$A$11:$ZZ$200,286,FALSE)))</f>
        <v/>
      </c>
      <c r="Y62" s="195" t="str">
        <f>IF(ISERROR(VLOOKUP($A62,parlvotes_lh!$A$11:$ZZ$200,306,FALSE))=TRUE,"",IF(VLOOKUP($A62,parlvotes_lh!$A$11:$ZZ$200,306,FALSE)=0,"",VLOOKUP($A62,parlvotes_lh!$A$11:$ZZ$200,306,FALSE)))</f>
        <v/>
      </c>
      <c r="Z62" s="195" t="str">
        <f>IF(ISERROR(VLOOKUP($A62,parlvotes_lh!$A$11:$ZZ$200,326,FALSE))=TRUE,"",IF(VLOOKUP($A62,parlvotes_lh!$A$11:$ZZ$200,326,FALSE)=0,"",VLOOKUP($A62,parlvotes_lh!$A$11:$ZZ$200,326,FALSE)))</f>
        <v/>
      </c>
      <c r="AA62" s="195" t="str">
        <f>IF(ISERROR(VLOOKUP($A62,parlvotes_lh!$A$11:$ZZ$200,346,FALSE))=TRUE,"",IF(VLOOKUP($A62,parlvotes_lh!$A$11:$ZZ$200,346,FALSE)=0,"",VLOOKUP($A62,parlvotes_lh!$A$11:$ZZ$200,346,FALSE)))</f>
        <v/>
      </c>
      <c r="AB62" s="195" t="str">
        <f>IF(ISERROR(VLOOKUP($A62,parlvotes_lh!$A$11:$ZZ$200,366,FALSE))=TRUE,"",IF(VLOOKUP($A62,parlvotes_lh!$A$11:$ZZ$200,366,FALSE)=0,"",VLOOKUP($A62,parlvotes_lh!$A$11:$ZZ$200,366,FALSE)))</f>
        <v/>
      </c>
      <c r="AC62" s="195" t="str">
        <f>IF(ISERROR(VLOOKUP($A62,parlvotes_lh!$A$11:$ZZ$200,386,FALSE))=TRUE,"",IF(VLOOKUP($A62,parlvotes_lh!$A$11:$ZZ$200,386,FALSE)=0,"",VLOOKUP($A62,parlvotes_lh!$A$11:$ZZ$200,386,FALSE)))</f>
        <v/>
      </c>
    </row>
    <row r="63" spans="1:29" ht="13.5" customHeight="1">
      <c r="A63" s="189" t="str">
        <f>IF(info_parties!A63="","",info_parties!A63)</f>
        <v/>
      </c>
      <c r="B63" s="101" t="str">
        <f>IF(A63="","",MID(info_weblinks!$C$3,32,3))</f>
        <v/>
      </c>
      <c r="C63" s="101" t="str">
        <f>IF(info_parties!G63="","",info_parties!G63)</f>
        <v/>
      </c>
      <c r="D63" s="101" t="str">
        <f>IF(info_parties!K63="","",info_parties!K63)</f>
        <v/>
      </c>
      <c r="E63" s="101" t="str">
        <f>IF(info_parties!H63="","",info_parties!H63)</f>
        <v/>
      </c>
      <c r="F63" s="190" t="str">
        <f t="shared" si="4"/>
        <v/>
      </c>
      <c r="G63" s="191" t="str">
        <f t="shared" si="5"/>
        <v/>
      </c>
      <c r="H63" s="192" t="str">
        <f t="shared" si="6"/>
        <v/>
      </c>
      <c r="I63" s="193" t="str">
        <f t="shared" si="7"/>
        <v/>
      </c>
      <c r="J63" s="194" t="str">
        <f>IF(ISERROR(VLOOKUP($A63,parlvotes_lh!$A$11:$ZZ$200,6,FALSE))=TRUE,"",IF(VLOOKUP($A63,parlvotes_lh!$A$11:$ZZ$200,6,FALSE)=0,"",VLOOKUP($A63,parlvotes_lh!$A$11:$ZZ$200,6,FALSE)))</f>
        <v/>
      </c>
      <c r="K63" s="194" t="str">
        <f>IF(ISERROR(VLOOKUP($A63,parlvotes_lh!$A$11:$ZZ$200,26,FALSE))=TRUE,"",IF(VLOOKUP($A63,parlvotes_lh!$A$11:$ZZ$200,26,FALSE)=0,"",VLOOKUP($A63,parlvotes_lh!$A$11:$ZZ$200,26,FALSE)))</f>
        <v/>
      </c>
      <c r="L63" s="194" t="str">
        <f>IF(ISERROR(VLOOKUP($A63,parlvotes_lh!$A$11:$ZZ$200,46,FALSE))=TRUE,"",IF(VLOOKUP($A63,parlvotes_lh!$A$11:$ZZ$200,46,FALSE)=0,"",VLOOKUP($A63,parlvotes_lh!$A$11:$ZZ$200,46,FALSE)))</f>
        <v/>
      </c>
      <c r="M63" s="194" t="str">
        <f>IF(ISERROR(VLOOKUP($A63,parlvotes_lh!$A$11:$ZZ$200,66,FALSE))=TRUE,"",IF(VLOOKUP($A63,parlvotes_lh!$A$11:$ZZ$200,66,FALSE)=0,"",VLOOKUP($A63,parlvotes_lh!$A$11:$ZZ$200,66,FALSE)))</f>
        <v/>
      </c>
      <c r="N63" s="194" t="str">
        <f>IF(ISERROR(VLOOKUP($A63,parlvotes_lh!$A$11:$ZZ$200,86,FALSE))=TRUE,"",IF(VLOOKUP($A63,parlvotes_lh!$A$11:$ZZ$200,86,FALSE)=0,"",VLOOKUP($A63,parlvotes_lh!$A$11:$ZZ$200,86,FALSE)))</f>
        <v/>
      </c>
      <c r="O63" s="194" t="str">
        <f>IF(ISERROR(VLOOKUP($A63,parlvotes_lh!$A$11:$ZZ$200,106,FALSE))=TRUE,"",IF(VLOOKUP($A63,parlvotes_lh!$A$11:$ZZ$200,106,FALSE)=0,"",VLOOKUP($A63,parlvotes_lh!$A$11:$ZZ$200,106,FALSE)))</f>
        <v/>
      </c>
      <c r="P63" s="194" t="str">
        <f>IF(ISERROR(VLOOKUP($A63,parlvotes_lh!$A$11:$ZZ$200,126,FALSE))=TRUE,"",IF(VLOOKUP($A63,parlvotes_lh!$A$11:$ZZ$200,126,FALSE)=0,"",VLOOKUP($A63,parlvotes_lh!$A$11:$ZZ$200,126,FALSE)))</f>
        <v/>
      </c>
      <c r="Q63" s="195" t="str">
        <f>IF(ISERROR(VLOOKUP($A63,parlvotes_lh!$A$11:$ZZ$200,146,FALSE))=TRUE,"",IF(VLOOKUP($A63,parlvotes_lh!$A$11:$ZZ$200,146,FALSE)=0,"",VLOOKUP($A63,parlvotes_lh!$A$11:$ZZ$200,146,FALSE)))</f>
        <v/>
      </c>
      <c r="R63" s="195" t="str">
        <f>IF(ISERROR(VLOOKUP($A63,parlvotes_lh!$A$11:$ZZ$200,166,FALSE))=TRUE,"",IF(VLOOKUP($A63,parlvotes_lh!$A$11:$ZZ$200,166,FALSE)=0,"",VLOOKUP($A63,parlvotes_lh!$A$11:$ZZ$200,166,FALSE)))</f>
        <v/>
      </c>
      <c r="S63" s="195" t="str">
        <f>IF(ISERROR(VLOOKUP($A63,parlvotes_lh!$A$11:$ZZ$200,186,FALSE))=TRUE,"",IF(VLOOKUP($A63,parlvotes_lh!$A$11:$ZZ$200,186,FALSE)=0,"",VLOOKUP($A63,parlvotes_lh!$A$11:$ZZ$200,186,FALSE)))</f>
        <v/>
      </c>
      <c r="T63" s="195" t="str">
        <f>IF(ISERROR(VLOOKUP($A63,parlvotes_lh!$A$11:$ZZ$200,206,FALSE))=TRUE,"",IF(VLOOKUP($A63,parlvotes_lh!$A$11:$ZZ$200,206,FALSE)=0,"",VLOOKUP($A63,parlvotes_lh!$A$11:$ZZ$200,206,FALSE)))</f>
        <v/>
      </c>
      <c r="U63" s="195" t="str">
        <f>IF(ISERROR(VLOOKUP($A63,parlvotes_lh!$A$11:$ZZ$200,226,FALSE))=TRUE,"",IF(VLOOKUP($A63,parlvotes_lh!$A$11:$ZZ$200,226,FALSE)=0,"",VLOOKUP($A63,parlvotes_lh!$A$11:$ZZ$200,226,FALSE)))</f>
        <v/>
      </c>
      <c r="V63" s="195" t="str">
        <f>IF(ISERROR(VLOOKUP($A63,parlvotes_lh!$A$11:$ZZ$200,246,FALSE))=TRUE,"",IF(VLOOKUP($A63,parlvotes_lh!$A$11:$ZZ$200,246,FALSE)=0,"",VLOOKUP($A63,parlvotes_lh!$A$11:$ZZ$200,246,FALSE)))</f>
        <v/>
      </c>
      <c r="W63" s="195" t="str">
        <f>IF(ISERROR(VLOOKUP($A63,parlvotes_lh!$A$11:$ZZ$200,266,FALSE))=TRUE,"",IF(VLOOKUP($A63,parlvotes_lh!$A$11:$ZZ$200,266,FALSE)=0,"",VLOOKUP($A63,parlvotes_lh!$A$11:$ZZ$200,266,FALSE)))</f>
        <v/>
      </c>
      <c r="X63" s="195" t="str">
        <f>IF(ISERROR(VLOOKUP($A63,parlvotes_lh!$A$11:$ZZ$200,286,FALSE))=TRUE,"",IF(VLOOKUP($A63,parlvotes_lh!$A$11:$ZZ$200,286,FALSE)=0,"",VLOOKUP($A63,parlvotes_lh!$A$11:$ZZ$200,286,FALSE)))</f>
        <v/>
      </c>
      <c r="Y63" s="195" t="str">
        <f>IF(ISERROR(VLOOKUP($A63,parlvotes_lh!$A$11:$ZZ$200,306,FALSE))=TRUE,"",IF(VLOOKUP($A63,parlvotes_lh!$A$11:$ZZ$200,306,FALSE)=0,"",VLOOKUP($A63,parlvotes_lh!$A$11:$ZZ$200,306,FALSE)))</f>
        <v/>
      </c>
      <c r="Z63" s="195" t="str">
        <f>IF(ISERROR(VLOOKUP($A63,parlvotes_lh!$A$11:$ZZ$200,326,FALSE))=TRUE,"",IF(VLOOKUP($A63,parlvotes_lh!$A$11:$ZZ$200,326,FALSE)=0,"",VLOOKUP($A63,parlvotes_lh!$A$11:$ZZ$200,326,FALSE)))</f>
        <v/>
      </c>
      <c r="AA63" s="195" t="str">
        <f>IF(ISERROR(VLOOKUP($A63,parlvotes_lh!$A$11:$ZZ$200,346,FALSE))=TRUE,"",IF(VLOOKUP($A63,parlvotes_lh!$A$11:$ZZ$200,346,FALSE)=0,"",VLOOKUP($A63,parlvotes_lh!$A$11:$ZZ$200,346,FALSE)))</f>
        <v/>
      </c>
      <c r="AB63" s="195" t="str">
        <f>IF(ISERROR(VLOOKUP($A63,parlvotes_lh!$A$11:$ZZ$200,366,FALSE))=TRUE,"",IF(VLOOKUP($A63,parlvotes_lh!$A$11:$ZZ$200,366,FALSE)=0,"",VLOOKUP($A63,parlvotes_lh!$A$11:$ZZ$200,366,FALSE)))</f>
        <v/>
      </c>
      <c r="AC63" s="195" t="str">
        <f>IF(ISERROR(VLOOKUP($A63,parlvotes_lh!$A$11:$ZZ$200,386,FALSE))=TRUE,"",IF(VLOOKUP($A63,parlvotes_lh!$A$11:$ZZ$200,386,FALSE)=0,"",VLOOKUP($A63,parlvotes_lh!$A$11:$ZZ$200,386,FALSE)))</f>
        <v/>
      </c>
    </row>
    <row r="64" spans="1:29" ht="13.5" customHeight="1">
      <c r="A64" s="189" t="str">
        <f>IF(info_parties!A64="","",info_parties!A64)</f>
        <v/>
      </c>
      <c r="B64" s="101" t="str">
        <f>IF(A64="","",MID(info_weblinks!$C$3,32,3))</f>
        <v/>
      </c>
      <c r="C64" s="101" t="str">
        <f>IF(info_parties!G64="","",info_parties!G64)</f>
        <v/>
      </c>
      <c r="D64" s="101" t="str">
        <f>IF(info_parties!K64="","",info_parties!K64)</f>
        <v/>
      </c>
      <c r="E64" s="101" t="str">
        <f>IF(info_parties!H64="","",info_parties!H64)</f>
        <v/>
      </c>
      <c r="F64" s="190" t="str">
        <f t="shared" si="4"/>
        <v/>
      </c>
      <c r="G64" s="191" t="str">
        <f t="shared" si="5"/>
        <v/>
      </c>
      <c r="H64" s="192" t="str">
        <f t="shared" si="6"/>
        <v/>
      </c>
      <c r="I64" s="193" t="str">
        <f t="shared" si="7"/>
        <v/>
      </c>
      <c r="J64" s="194" t="str">
        <f>IF(ISERROR(VLOOKUP($A64,parlvotes_lh!$A$11:$ZZ$200,6,FALSE))=TRUE,"",IF(VLOOKUP($A64,parlvotes_lh!$A$11:$ZZ$200,6,FALSE)=0,"",VLOOKUP($A64,parlvotes_lh!$A$11:$ZZ$200,6,FALSE)))</f>
        <v/>
      </c>
      <c r="K64" s="194" t="str">
        <f>IF(ISERROR(VLOOKUP($A64,parlvotes_lh!$A$11:$ZZ$200,26,FALSE))=TRUE,"",IF(VLOOKUP($A64,parlvotes_lh!$A$11:$ZZ$200,26,FALSE)=0,"",VLOOKUP($A64,parlvotes_lh!$A$11:$ZZ$200,26,FALSE)))</f>
        <v/>
      </c>
      <c r="L64" s="194" t="str">
        <f>IF(ISERROR(VLOOKUP($A64,parlvotes_lh!$A$11:$ZZ$200,46,FALSE))=TRUE,"",IF(VLOOKUP($A64,parlvotes_lh!$A$11:$ZZ$200,46,FALSE)=0,"",VLOOKUP($A64,parlvotes_lh!$A$11:$ZZ$200,46,FALSE)))</f>
        <v/>
      </c>
      <c r="M64" s="194" t="str">
        <f>IF(ISERROR(VLOOKUP($A64,parlvotes_lh!$A$11:$ZZ$200,66,FALSE))=TRUE,"",IF(VLOOKUP($A64,parlvotes_lh!$A$11:$ZZ$200,66,FALSE)=0,"",VLOOKUP($A64,parlvotes_lh!$A$11:$ZZ$200,66,FALSE)))</f>
        <v/>
      </c>
      <c r="N64" s="194" t="str">
        <f>IF(ISERROR(VLOOKUP($A64,parlvotes_lh!$A$11:$ZZ$200,86,FALSE))=TRUE,"",IF(VLOOKUP($A64,parlvotes_lh!$A$11:$ZZ$200,86,FALSE)=0,"",VLOOKUP($A64,parlvotes_lh!$A$11:$ZZ$200,86,FALSE)))</f>
        <v/>
      </c>
      <c r="O64" s="194" t="str">
        <f>IF(ISERROR(VLOOKUP($A64,parlvotes_lh!$A$11:$ZZ$200,106,FALSE))=TRUE,"",IF(VLOOKUP($A64,parlvotes_lh!$A$11:$ZZ$200,106,FALSE)=0,"",VLOOKUP($A64,parlvotes_lh!$A$11:$ZZ$200,106,FALSE)))</f>
        <v/>
      </c>
      <c r="P64" s="194" t="str">
        <f>IF(ISERROR(VLOOKUP($A64,parlvotes_lh!$A$11:$ZZ$200,126,FALSE))=TRUE,"",IF(VLOOKUP($A64,parlvotes_lh!$A$11:$ZZ$200,126,FALSE)=0,"",VLOOKUP($A64,parlvotes_lh!$A$11:$ZZ$200,126,FALSE)))</f>
        <v/>
      </c>
      <c r="Q64" s="195" t="str">
        <f>IF(ISERROR(VLOOKUP($A64,parlvotes_lh!$A$11:$ZZ$200,146,FALSE))=TRUE,"",IF(VLOOKUP($A64,parlvotes_lh!$A$11:$ZZ$200,146,FALSE)=0,"",VLOOKUP($A64,parlvotes_lh!$A$11:$ZZ$200,146,FALSE)))</f>
        <v/>
      </c>
      <c r="R64" s="195" t="str">
        <f>IF(ISERROR(VLOOKUP($A64,parlvotes_lh!$A$11:$ZZ$200,166,FALSE))=TRUE,"",IF(VLOOKUP($A64,parlvotes_lh!$A$11:$ZZ$200,166,FALSE)=0,"",VLOOKUP($A64,parlvotes_lh!$A$11:$ZZ$200,166,FALSE)))</f>
        <v/>
      </c>
      <c r="S64" s="195" t="str">
        <f>IF(ISERROR(VLOOKUP($A64,parlvotes_lh!$A$11:$ZZ$200,186,FALSE))=TRUE,"",IF(VLOOKUP($A64,parlvotes_lh!$A$11:$ZZ$200,186,FALSE)=0,"",VLOOKUP($A64,parlvotes_lh!$A$11:$ZZ$200,186,FALSE)))</f>
        <v/>
      </c>
      <c r="T64" s="195" t="str">
        <f>IF(ISERROR(VLOOKUP($A64,parlvotes_lh!$A$11:$ZZ$200,206,FALSE))=TRUE,"",IF(VLOOKUP($A64,parlvotes_lh!$A$11:$ZZ$200,206,FALSE)=0,"",VLOOKUP($A64,parlvotes_lh!$A$11:$ZZ$200,206,FALSE)))</f>
        <v/>
      </c>
      <c r="U64" s="195" t="str">
        <f>IF(ISERROR(VLOOKUP($A64,parlvotes_lh!$A$11:$ZZ$200,226,FALSE))=TRUE,"",IF(VLOOKUP($A64,parlvotes_lh!$A$11:$ZZ$200,226,FALSE)=0,"",VLOOKUP($A64,parlvotes_lh!$A$11:$ZZ$200,226,FALSE)))</f>
        <v/>
      </c>
      <c r="V64" s="195" t="str">
        <f>IF(ISERROR(VLOOKUP($A64,parlvotes_lh!$A$11:$ZZ$200,246,FALSE))=TRUE,"",IF(VLOOKUP($A64,parlvotes_lh!$A$11:$ZZ$200,246,FALSE)=0,"",VLOOKUP($A64,parlvotes_lh!$A$11:$ZZ$200,246,FALSE)))</f>
        <v/>
      </c>
      <c r="W64" s="195" t="str">
        <f>IF(ISERROR(VLOOKUP($A64,parlvotes_lh!$A$11:$ZZ$200,266,FALSE))=TRUE,"",IF(VLOOKUP($A64,parlvotes_lh!$A$11:$ZZ$200,266,FALSE)=0,"",VLOOKUP($A64,parlvotes_lh!$A$11:$ZZ$200,266,FALSE)))</f>
        <v/>
      </c>
      <c r="X64" s="195" t="str">
        <f>IF(ISERROR(VLOOKUP($A64,parlvotes_lh!$A$11:$ZZ$200,286,FALSE))=TRUE,"",IF(VLOOKUP($A64,parlvotes_lh!$A$11:$ZZ$200,286,FALSE)=0,"",VLOOKUP($A64,parlvotes_lh!$A$11:$ZZ$200,286,FALSE)))</f>
        <v/>
      </c>
      <c r="Y64" s="195" t="str">
        <f>IF(ISERROR(VLOOKUP($A64,parlvotes_lh!$A$11:$ZZ$200,306,FALSE))=TRUE,"",IF(VLOOKUP($A64,parlvotes_lh!$A$11:$ZZ$200,306,FALSE)=0,"",VLOOKUP($A64,parlvotes_lh!$A$11:$ZZ$200,306,FALSE)))</f>
        <v/>
      </c>
      <c r="Z64" s="195" t="str">
        <f>IF(ISERROR(VLOOKUP($A64,parlvotes_lh!$A$11:$ZZ$200,326,FALSE))=TRUE,"",IF(VLOOKUP($A64,parlvotes_lh!$A$11:$ZZ$200,326,FALSE)=0,"",VLOOKUP($A64,parlvotes_lh!$A$11:$ZZ$200,326,FALSE)))</f>
        <v/>
      </c>
      <c r="AA64" s="195" t="str">
        <f>IF(ISERROR(VLOOKUP($A64,parlvotes_lh!$A$11:$ZZ$200,346,FALSE))=TRUE,"",IF(VLOOKUP($A64,parlvotes_lh!$A$11:$ZZ$200,346,FALSE)=0,"",VLOOKUP($A64,parlvotes_lh!$A$11:$ZZ$200,346,FALSE)))</f>
        <v/>
      </c>
      <c r="AB64" s="195" t="str">
        <f>IF(ISERROR(VLOOKUP($A64,parlvotes_lh!$A$11:$ZZ$200,366,FALSE))=TRUE,"",IF(VLOOKUP($A64,parlvotes_lh!$A$11:$ZZ$200,366,FALSE)=0,"",VLOOKUP($A64,parlvotes_lh!$A$11:$ZZ$200,366,FALSE)))</f>
        <v/>
      </c>
      <c r="AC64" s="195" t="str">
        <f>IF(ISERROR(VLOOKUP($A64,parlvotes_lh!$A$11:$ZZ$200,386,FALSE))=TRUE,"",IF(VLOOKUP($A64,parlvotes_lh!$A$11:$ZZ$200,386,FALSE)=0,"",VLOOKUP($A64,parlvotes_lh!$A$11:$ZZ$200,386,FALSE)))</f>
        <v/>
      </c>
    </row>
    <row r="65" spans="1:29" ht="13.5" customHeight="1">
      <c r="A65" s="189" t="str">
        <f>IF(info_parties!A65="","",info_parties!A65)</f>
        <v/>
      </c>
      <c r="B65" s="101" t="str">
        <f>IF(A65="","",MID(info_weblinks!$C$3,32,3))</f>
        <v/>
      </c>
      <c r="C65" s="101" t="str">
        <f>IF(info_parties!G65="","",info_parties!G65)</f>
        <v/>
      </c>
      <c r="D65" s="101" t="str">
        <f>IF(info_parties!K65="","",info_parties!K65)</f>
        <v/>
      </c>
      <c r="E65" s="101" t="str">
        <f>IF(info_parties!H65="","",info_parties!H65)</f>
        <v/>
      </c>
      <c r="F65" s="190" t="str">
        <f t="shared" si="4"/>
        <v/>
      </c>
      <c r="G65" s="191" t="str">
        <f t="shared" si="5"/>
        <v/>
      </c>
      <c r="H65" s="192" t="str">
        <f t="shared" si="6"/>
        <v/>
      </c>
      <c r="I65" s="193" t="str">
        <f t="shared" si="7"/>
        <v/>
      </c>
      <c r="J65" s="194" t="str">
        <f>IF(ISERROR(VLOOKUP($A65,parlvotes_lh!$A$11:$ZZ$200,6,FALSE))=TRUE,"",IF(VLOOKUP($A65,parlvotes_lh!$A$11:$ZZ$200,6,FALSE)=0,"",VLOOKUP($A65,parlvotes_lh!$A$11:$ZZ$200,6,FALSE)))</f>
        <v/>
      </c>
      <c r="K65" s="194" t="str">
        <f>IF(ISERROR(VLOOKUP($A65,parlvotes_lh!$A$11:$ZZ$200,26,FALSE))=TRUE,"",IF(VLOOKUP($A65,parlvotes_lh!$A$11:$ZZ$200,26,FALSE)=0,"",VLOOKUP($A65,parlvotes_lh!$A$11:$ZZ$200,26,FALSE)))</f>
        <v/>
      </c>
      <c r="L65" s="194" t="str">
        <f>IF(ISERROR(VLOOKUP($A65,parlvotes_lh!$A$11:$ZZ$200,46,FALSE))=TRUE,"",IF(VLOOKUP($A65,parlvotes_lh!$A$11:$ZZ$200,46,FALSE)=0,"",VLOOKUP($A65,parlvotes_lh!$A$11:$ZZ$200,46,FALSE)))</f>
        <v/>
      </c>
      <c r="M65" s="194" t="str">
        <f>IF(ISERROR(VLOOKUP($A65,parlvotes_lh!$A$11:$ZZ$200,66,FALSE))=TRUE,"",IF(VLOOKUP($A65,parlvotes_lh!$A$11:$ZZ$200,66,FALSE)=0,"",VLOOKUP($A65,parlvotes_lh!$A$11:$ZZ$200,66,FALSE)))</f>
        <v/>
      </c>
      <c r="N65" s="194" t="str">
        <f>IF(ISERROR(VLOOKUP($A65,parlvotes_lh!$A$11:$ZZ$200,86,FALSE))=TRUE,"",IF(VLOOKUP($A65,parlvotes_lh!$A$11:$ZZ$200,86,FALSE)=0,"",VLOOKUP($A65,parlvotes_lh!$A$11:$ZZ$200,86,FALSE)))</f>
        <v/>
      </c>
      <c r="O65" s="194" t="str">
        <f>IF(ISERROR(VLOOKUP($A65,parlvotes_lh!$A$11:$ZZ$200,106,FALSE))=TRUE,"",IF(VLOOKUP($A65,parlvotes_lh!$A$11:$ZZ$200,106,FALSE)=0,"",VLOOKUP($A65,parlvotes_lh!$A$11:$ZZ$200,106,FALSE)))</f>
        <v/>
      </c>
      <c r="P65" s="194" t="str">
        <f>IF(ISERROR(VLOOKUP($A65,parlvotes_lh!$A$11:$ZZ$200,126,FALSE))=TRUE,"",IF(VLOOKUP($A65,parlvotes_lh!$A$11:$ZZ$200,126,FALSE)=0,"",VLOOKUP($A65,parlvotes_lh!$A$11:$ZZ$200,126,FALSE)))</f>
        <v/>
      </c>
      <c r="Q65" s="195" t="str">
        <f>IF(ISERROR(VLOOKUP($A65,parlvotes_lh!$A$11:$ZZ$200,146,FALSE))=TRUE,"",IF(VLOOKUP($A65,parlvotes_lh!$A$11:$ZZ$200,146,FALSE)=0,"",VLOOKUP($A65,parlvotes_lh!$A$11:$ZZ$200,146,FALSE)))</f>
        <v/>
      </c>
      <c r="R65" s="195" t="str">
        <f>IF(ISERROR(VLOOKUP($A65,parlvotes_lh!$A$11:$ZZ$200,166,FALSE))=TRUE,"",IF(VLOOKUP($A65,parlvotes_lh!$A$11:$ZZ$200,166,FALSE)=0,"",VLOOKUP($A65,parlvotes_lh!$A$11:$ZZ$200,166,FALSE)))</f>
        <v/>
      </c>
      <c r="S65" s="195" t="str">
        <f>IF(ISERROR(VLOOKUP($A65,parlvotes_lh!$A$11:$ZZ$200,186,FALSE))=TRUE,"",IF(VLOOKUP($A65,parlvotes_lh!$A$11:$ZZ$200,186,FALSE)=0,"",VLOOKUP($A65,parlvotes_lh!$A$11:$ZZ$200,186,FALSE)))</f>
        <v/>
      </c>
      <c r="T65" s="195" t="str">
        <f>IF(ISERROR(VLOOKUP($A65,parlvotes_lh!$A$11:$ZZ$200,206,FALSE))=TRUE,"",IF(VLOOKUP($A65,parlvotes_lh!$A$11:$ZZ$200,206,FALSE)=0,"",VLOOKUP($A65,parlvotes_lh!$A$11:$ZZ$200,206,FALSE)))</f>
        <v/>
      </c>
      <c r="U65" s="195" t="str">
        <f>IF(ISERROR(VLOOKUP($A65,parlvotes_lh!$A$11:$ZZ$200,226,FALSE))=TRUE,"",IF(VLOOKUP($A65,parlvotes_lh!$A$11:$ZZ$200,226,FALSE)=0,"",VLOOKUP($A65,parlvotes_lh!$A$11:$ZZ$200,226,FALSE)))</f>
        <v/>
      </c>
      <c r="V65" s="195" t="str">
        <f>IF(ISERROR(VLOOKUP($A65,parlvotes_lh!$A$11:$ZZ$200,246,FALSE))=TRUE,"",IF(VLOOKUP($A65,parlvotes_lh!$A$11:$ZZ$200,246,FALSE)=0,"",VLOOKUP($A65,parlvotes_lh!$A$11:$ZZ$200,246,FALSE)))</f>
        <v/>
      </c>
      <c r="W65" s="195" t="str">
        <f>IF(ISERROR(VLOOKUP($A65,parlvotes_lh!$A$11:$ZZ$200,266,FALSE))=TRUE,"",IF(VLOOKUP($A65,parlvotes_lh!$A$11:$ZZ$200,266,FALSE)=0,"",VLOOKUP($A65,parlvotes_lh!$A$11:$ZZ$200,266,FALSE)))</f>
        <v/>
      </c>
      <c r="X65" s="195" t="str">
        <f>IF(ISERROR(VLOOKUP($A65,parlvotes_lh!$A$11:$ZZ$200,286,FALSE))=TRUE,"",IF(VLOOKUP($A65,parlvotes_lh!$A$11:$ZZ$200,286,FALSE)=0,"",VLOOKUP($A65,parlvotes_lh!$A$11:$ZZ$200,286,FALSE)))</f>
        <v/>
      </c>
      <c r="Y65" s="195" t="str">
        <f>IF(ISERROR(VLOOKUP($A65,parlvotes_lh!$A$11:$ZZ$200,306,FALSE))=TRUE,"",IF(VLOOKUP($A65,parlvotes_lh!$A$11:$ZZ$200,306,FALSE)=0,"",VLOOKUP($A65,parlvotes_lh!$A$11:$ZZ$200,306,FALSE)))</f>
        <v/>
      </c>
      <c r="Z65" s="195" t="str">
        <f>IF(ISERROR(VLOOKUP($A65,parlvotes_lh!$A$11:$ZZ$200,326,FALSE))=TRUE,"",IF(VLOOKUP($A65,parlvotes_lh!$A$11:$ZZ$200,326,FALSE)=0,"",VLOOKUP($A65,parlvotes_lh!$A$11:$ZZ$200,326,FALSE)))</f>
        <v/>
      </c>
      <c r="AA65" s="195" t="str">
        <f>IF(ISERROR(VLOOKUP($A65,parlvotes_lh!$A$11:$ZZ$200,346,FALSE))=TRUE,"",IF(VLOOKUP($A65,parlvotes_lh!$A$11:$ZZ$200,346,FALSE)=0,"",VLOOKUP($A65,parlvotes_lh!$A$11:$ZZ$200,346,FALSE)))</f>
        <v/>
      </c>
      <c r="AB65" s="195" t="str">
        <f>IF(ISERROR(VLOOKUP($A65,parlvotes_lh!$A$11:$ZZ$200,366,FALSE))=TRUE,"",IF(VLOOKUP($A65,parlvotes_lh!$A$11:$ZZ$200,366,FALSE)=0,"",VLOOKUP($A65,parlvotes_lh!$A$11:$ZZ$200,366,FALSE)))</f>
        <v/>
      </c>
      <c r="AC65" s="195" t="str">
        <f>IF(ISERROR(VLOOKUP($A65,parlvotes_lh!$A$11:$ZZ$200,386,FALSE))=TRUE,"",IF(VLOOKUP($A65,parlvotes_lh!$A$11:$ZZ$200,386,FALSE)=0,"",VLOOKUP($A65,parlvotes_lh!$A$11:$ZZ$200,386,FALSE)))</f>
        <v/>
      </c>
    </row>
    <row r="66" spans="1:29" ht="13.5" customHeight="1">
      <c r="A66" s="189" t="str">
        <f>IF(info_parties!A66="","",info_parties!A66)</f>
        <v/>
      </c>
      <c r="B66" s="101" t="str">
        <f>IF(A66="","",MID(info_weblinks!$C$3,32,3))</f>
        <v/>
      </c>
      <c r="C66" s="101" t="str">
        <f>IF(info_parties!G66="","",info_parties!G66)</f>
        <v/>
      </c>
      <c r="D66" s="101" t="str">
        <f>IF(info_parties!K66="","",info_parties!K66)</f>
        <v/>
      </c>
      <c r="E66" s="101" t="str">
        <f>IF(info_parties!H66="","",info_parties!H66)</f>
        <v/>
      </c>
      <c r="F66" s="190" t="str">
        <f t="shared" ref="F66:F97" si="8">IF(MAX(J66:AC66)=0,"",INDEX(J$1:AC$1,MATCH(TRUE,INDEX((J66:AC66&lt;&gt;""),0),0)))</f>
        <v/>
      </c>
      <c r="G66" s="191" t="str">
        <f t="shared" ref="G66:G97" si="9">IF(MAX(J66:AC66)=0,"",INDEX(J$1:AC$1,1,MATCH(LOOKUP(9.99+307,J66:AC66),J66:AC66,0)))</f>
        <v/>
      </c>
      <c r="H66" s="192" t="str">
        <f t="shared" ref="H66:H97" si="10">IF(MAX(J66:AC66)=0,"",MAX(J66:AC66))</f>
        <v/>
      </c>
      <c r="I66" s="193" t="str">
        <f t="shared" ref="I66:I97" si="11">IF(H66="","",INDEX(J$1:AC$1,1,MATCH(H66,J66:AC66,0)))</f>
        <v/>
      </c>
      <c r="J66" s="194" t="str">
        <f>IF(ISERROR(VLOOKUP($A66,parlvotes_lh!$A$11:$ZZ$200,6,FALSE))=TRUE,"",IF(VLOOKUP($A66,parlvotes_lh!$A$11:$ZZ$200,6,FALSE)=0,"",VLOOKUP($A66,parlvotes_lh!$A$11:$ZZ$200,6,FALSE)))</f>
        <v/>
      </c>
      <c r="K66" s="194" t="str">
        <f>IF(ISERROR(VLOOKUP($A66,parlvotes_lh!$A$11:$ZZ$200,26,FALSE))=TRUE,"",IF(VLOOKUP($A66,parlvotes_lh!$A$11:$ZZ$200,26,FALSE)=0,"",VLOOKUP($A66,parlvotes_lh!$A$11:$ZZ$200,26,FALSE)))</f>
        <v/>
      </c>
      <c r="L66" s="194" t="str">
        <f>IF(ISERROR(VLOOKUP($A66,parlvotes_lh!$A$11:$ZZ$200,46,FALSE))=TRUE,"",IF(VLOOKUP($A66,parlvotes_lh!$A$11:$ZZ$200,46,FALSE)=0,"",VLOOKUP($A66,parlvotes_lh!$A$11:$ZZ$200,46,FALSE)))</f>
        <v/>
      </c>
      <c r="M66" s="194" t="str">
        <f>IF(ISERROR(VLOOKUP($A66,parlvotes_lh!$A$11:$ZZ$200,66,FALSE))=TRUE,"",IF(VLOOKUP($A66,parlvotes_lh!$A$11:$ZZ$200,66,FALSE)=0,"",VLOOKUP($A66,parlvotes_lh!$A$11:$ZZ$200,66,FALSE)))</f>
        <v/>
      </c>
      <c r="N66" s="194" t="str">
        <f>IF(ISERROR(VLOOKUP($A66,parlvotes_lh!$A$11:$ZZ$200,86,FALSE))=TRUE,"",IF(VLOOKUP($A66,parlvotes_lh!$A$11:$ZZ$200,86,FALSE)=0,"",VLOOKUP($A66,parlvotes_lh!$A$11:$ZZ$200,86,FALSE)))</f>
        <v/>
      </c>
      <c r="O66" s="194" t="str">
        <f>IF(ISERROR(VLOOKUP($A66,parlvotes_lh!$A$11:$ZZ$200,106,FALSE))=TRUE,"",IF(VLOOKUP($A66,parlvotes_lh!$A$11:$ZZ$200,106,FALSE)=0,"",VLOOKUP($A66,parlvotes_lh!$A$11:$ZZ$200,106,FALSE)))</f>
        <v/>
      </c>
      <c r="P66" s="194" t="str">
        <f>IF(ISERROR(VLOOKUP($A66,parlvotes_lh!$A$11:$ZZ$200,126,FALSE))=TRUE,"",IF(VLOOKUP($A66,parlvotes_lh!$A$11:$ZZ$200,126,FALSE)=0,"",VLOOKUP($A66,parlvotes_lh!$A$11:$ZZ$200,126,FALSE)))</f>
        <v/>
      </c>
      <c r="Q66" s="195" t="str">
        <f>IF(ISERROR(VLOOKUP($A66,parlvotes_lh!$A$11:$ZZ$200,146,FALSE))=TRUE,"",IF(VLOOKUP($A66,parlvotes_lh!$A$11:$ZZ$200,146,FALSE)=0,"",VLOOKUP($A66,parlvotes_lh!$A$11:$ZZ$200,146,FALSE)))</f>
        <v/>
      </c>
      <c r="R66" s="195" t="str">
        <f>IF(ISERROR(VLOOKUP($A66,parlvotes_lh!$A$11:$ZZ$200,166,FALSE))=TRUE,"",IF(VLOOKUP($A66,parlvotes_lh!$A$11:$ZZ$200,166,FALSE)=0,"",VLOOKUP($A66,parlvotes_lh!$A$11:$ZZ$200,166,FALSE)))</f>
        <v/>
      </c>
      <c r="S66" s="195" t="str">
        <f>IF(ISERROR(VLOOKUP($A66,parlvotes_lh!$A$11:$ZZ$200,186,FALSE))=TRUE,"",IF(VLOOKUP($A66,parlvotes_lh!$A$11:$ZZ$200,186,FALSE)=0,"",VLOOKUP($A66,parlvotes_lh!$A$11:$ZZ$200,186,FALSE)))</f>
        <v/>
      </c>
      <c r="T66" s="195" t="str">
        <f>IF(ISERROR(VLOOKUP($A66,parlvotes_lh!$A$11:$ZZ$200,206,FALSE))=TRUE,"",IF(VLOOKUP($A66,parlvotes_lh!$A$11:$ZZ$200,206,FALSE)=0,"",VLOOKUP($A66,parlvotes_lh!$A$11:$ZZ$200,206,FALSE)))</f>
        <v/>
      </c>
      <c r="U66" s="195" t="str">
        <f>IF(ISERROR(VLOOKUP($A66,parlvotes_lh!$A$11:$ZZ$200,226,FALSE))=TRUE,"",IF(VLOOKUP($A66,parlvotes_lh!$A$11:$ZZ$200,226,FALSE)=0,"",VLOOKUP($A66,parlvotes_lh!$A$11:$ZZ$200,226,FALSE)))</f>
        <v/>
      </c>
      <c r="V66" s="195" t="str">
        <f>IF(ISERROR(VLOOKUP($A66,parlvotes_lh!$A$11:$ZZ$200,246,FALSE))=TRUE,"",IF(VLOOKUP($A66,parlvotes_lh!$A$11:$ZZ$200,246,FALSE)=0,"",VLOOKUP($A66,parlvotes_lh!$A$11:$ZZ$200,246,FALSE)))</f>
        <v/>
      </c>
      <c r="W66" s="195" t="str">
        <f>IF(ISERROR(VLOOKUP($A66,parlvotes_lh!$A$11:$ZZ$200,266,FALSE))=TRUE,"",IF(VLOOKUP($A66,parlvotes_lh!$A$11:$ZZ$200,266,FALSE)=0,"",VLOOKUP($A66,parlvotes_lh!$A$11:$ZZ$200,266,FALSE)))</f>
        <v/>
      </c>
      <c r="X66" s="195" t="str">
        <f>IF(ISERROR(VLOOKUP($A66,parlvotes_lh!$A$11:$ZZ$200,286,FALSE))=TRUE,"",IF(VLOOKUP($A66,parlvotes_lh!$A$11:$ZZ$200,286,FALSE)=0,"",VLOOKUP($A66,parlvotes_lh!$A$11:$ZZ$200,286,FALSE)))</f>
        <v/>
      </c>
      <c r="Y66" s="195" t="str">
        <f>IF(ISERROR(VLOOKUP($A66,parlvotes_lh!$A$11:$ZZ$200,306,FALSE))=TRUE,"",IF(VLOOKUP($A66,parlvotes_lh!$A$11:$ZZ$200,306,FALSE)=0,"",VLOOKUP($A66,parlvotes_lh!$A$11:$ZZ$200,306,FALSE)))</f>
        <v/>
      </c>
      <c r="Z66" s="195" t="str">
        <f>IF(ISERROR(VLOOKUP($A66,parlvotes_lh!$A$11:$ZZ$200,326,FALSE))=TRUE,"",IF(VLOOKUP($A66,parlvotes_lh!$A$11:$ZZ$200,326,FALSE)=0,"",VLOOKUP($A66,parlvotes_lh!$A$11:$ZZ$200,326,FALSE)))</f>
        <v/>
      </c>
      <c r="AA66" s="195" t="str">
        <f>IF(ISERROR(VLOOKUP($A66,parlvotes_lh!$A$11:$ZZ$200,346,FALSE))=TRUE,"",IF(VLOOKUP($A66,parlvotes_lh!$A$11:$ZZ$200,346,FALSE)=0,"",VLOOKUP($A66,parlvotes_lh!$A$11:$ZZ$200,346,FALSE)))</f>
        <v/>
      </c>
      <c r="AB66" s="195" t="str">
        <f>IF(ISERROR(VLOOKUP($A66,parlvotes_lh!$A$11:$ZZ$200,366,FALSE))=TRUE,"",IF(VLOOKUP($A66,parlvotes_lh!$A$11:$ZZ$200,366,FALSE)=0,"",VLOOKUP($A66,parlvotes_lh!$A$11:$ZZ$200,366,FALSE)))</f>
        <v/>
      </c>
      <c r="AC66" s="195" t="str">
        <f>IF(ISERROR(VLOOKUP($A66,parlvotes_lh!$A$11:$ZZ$200,386,FALSE))=TRUE,"",IF(VLOOKUP($A66,parlvotes_lh!$A$11:$ZZ$200,386,FALSE)=0,"",VLOOKUP($A66,parlvotes_lh!$A$11:$ZZ$200,386,FALSE)))</f>
        <v/>
      </c>
    </row>
    <row r="67" spans="1:29" ht="13.5" customHeight="1">
      <c r="A67" s="189" t="str">
        <f>IF(info_parties!A67="","",info_parties!A67)</f>
        <v/>
      </c>
      <c r="B67" s="101" t="str">
        <f>IF(A67="","",MID(info_weblinks!$C$3,32,3))</f>
        <v/>
      </c>
      <c r="C67" s="101" t="str">
        <f>IF(info_parties!G67="","",info_parties!G67)</f>
        <v/>
      </c>
      <c r="D67" s="101" t="str">
        <f>IF(info_parties!K67="","",info_parties!K67)</f>
        <v/>
      </c>
      <c r="E67" s="101" t="str">
        <f>IF(info_parties!H67="","",info_parties!H67)</f>
        <v/>
      </c>
      <c r="F67" s="190" t="str">
        <f t="shared" si="8"/>
        <v/>
      </c>
      <c r="G67" s="191" t="str">
        <f t="shared" si="9"/>
        <v/>
      </c>
      <c r="H67" s="192" t="str">
        <f t="shared" si="10"/>
        <v/>
      </c>
      <c r="I67" s="193" t="str">
        <f t="shared" si="11"/>
        <v/>
      </c>
      <c r="J67" s="194" t="str">
        <f>IF(ISERROR(VLOOKUP($A67,parlvotes_lh!$A$11:$ZZ$200,6,FALSE))=TRUE,"",IF(VLOOKUP($A67,parlvotes_lh!$A$11:$ZZ$200,6,FALSE)=0,"",VLOOKUP($A67,parlvotes_lh!$A$11:$ZZ$200,6,FALSE)))</f>
        <v/>
      </c>
      <c r="K67" s="194" t="str">
        <f>IF(ISERROR(VLOOKUP($A67,parlvotes_lh!$A$11:$ZZ$200,26,FALSE))=TRUE,"",IF(VLOOKUP($A67,parlvotes_lh!$A$11:$ZZ$200,26,FALSE)=0,"",VLOOKUP($A67,parlvotes_lh!$A$11:$ZZ$200,26,FALSE)))</f>
        <v/>
      </c>
      <c r="L67" s="194" t="str">
        <f>IF(ISERROR(VLOOKUP($A67,parlvotes_lh!$A$11:$ZZ$200,46,FALSE))=TRUE,"",IF(VLOOKUP($A67,parlvotes_lh!$A$11:$ZZ$200,46,FALSE)=0,"",VLOOKUP($A67,parlvotes_lh!$A$11:$ZZ$200,46,FALSE)))</f>
        <v/>
      </c>
      <c r="M67" s="194" t="str">
        <f>IF(ISERROR(VLOOKUP($A67,parlvotes_lh!$A$11:$ZZ$200,66,FALSE))=TRUE,"",IF(VLOOKUP($A67,parlvotes_lh!$A$11:$ZZ$200,66,FALSE)=0,"",VLOOKUP($A67,parlvotes_lh!$A$11:$ZZ$200,66,FALSE)))</f>
        <v/>
      </c>
      <c r="N67" s="194" t="str">
        <f>IF(ISERROR(VLOOKUP($A67,parlvotes_lh!$A$11:$ZZ$200,86,FALSE))=TRUE,"",IF(VLOOKUP($A67,parlvotes_lh!$A$11:$ZZ$200,86,FALSE)=0,"",VLOOKUP($A67,parlvotes_lh!$A$11:$ZZ$200,86,FALSE)))</f>
        <v/>
      </c>
      <c r="O67" s="194" t="str">
        <f>IF(ISERROR(VLOOKUP($A67,parlvotes_lh!$A$11:$ZZ$200,106,FALSE))=TRUE,"",IF(VLOOKUP($A67,parlvotes_lh!$A$11:$ZZ$200,106,FALSE)=0,"",VLOOKUP($A67,parlvotes_lh!$A$11:$ZZ$200,106,FALSE)))</f>
        <v/>
      </c>
      <c r="P67" s="194" t="str">
        <f>IF(ISERROR(VLOOKUP($A67,parlvotes_lh!$A$11:$ZZ$200,126,FALSE))=TRUE,"",IF(VLOOKUP($A67,parlvotes_lh!$A$11:$ZZ$200,126,FALSE)=0,"",VLOOKUP($A67,parlvotes_lh!$A$11:$ZZ$200,126,FALSE)))</f>
        <v/>
      </c>
      <c r="Q67" s="195" t="str">
        <f>IF(ISERROR(VLOOKUP($A67,parlvotes_lh!$A$11:$ZZ$200,146,FALSE))=TRUE,"",IF(VLOOKUP($A67,parlvotes_lh!$A$11:$ZZ$200,146,FALSE)=0,"",VLOOKUP($A67,parlvotes_lh!$A$11:$ZZ$200,146,FALSE)))</f>
        <v/>
      </c>
      <c r="R67" s="195" t="str">
        <f>IF(ISERROR(VLOOKUP($A67,parlvotes_lh!$A$11:$ZZ$200,166,FALSE))=TRUE,"",IF(VLOOKUP($A67,parlvotes_lh!$A$11:$ZZ$200,166,FALSE)=0,"",VLOOKUP($A67,parlvotes_lh!$A$11:$ZZ$200,166,FALSE)))</f>
        <v/>
      </c>
      <c r="S67" s="195" t="str">
        <f>IF(ISERROR(VLOOKUP($A67,parlvotes_lh!$A$11:$ZZ$200,186,FALSE))=TRUE,"",IF(VLOOKUP($A67,parlvotes_lh!$A$11:$ZZ$200,186,FALSE)=0,"",VLOOKUP($A67,parlvotes_lh!$A$11:$ZZ$200,186,FALSE)))</f>
        <v/>
      </c>
      <c r="T67" s="195" t="str">
        <f>IF(ISERROR(VLOOKUP($A67,parlvotes_lh!$A$11:$ZZ$200,206,FALSE))=TRUE,"",IF(VLOOKUP($A67,parlvotes_lh!$A$11:$ZZ$200,206,FALSE)=0,"",VLOOKUP($A67,parlvotes_lh!$A$11:$ZZ$200,206,FALSE)))</f>
        <v/>
      </c>
      <c r="U67" s="195" t="str">
        <f>IF(ISERROR(VLOOKUP($A67,parlvotes_lh!$A$11:$ZZ$200,226,FALSE))=TRUE,"",IF(VLOOKUP($A67,parlvotes_lh!$A$11:$ZZ$200,226,FALSE)=0,"",VLOOKUP($A67,parlvotes_lh!$A$11:$ZZ$200,226,FALSE)))</f>
        <v/>
      </c>
      <c r="V67" s="195" t="str">
        <f>IF(ISERROR(VLOOKUP($A67,parlvotes_lh!$A$11:$ZZ$200,246,FALSE))=TRUE,"",IF(VLOOKUP($A67,parlvotes_lh!$A$11:$ZZ$200,246,FALSE)=0,"",VLOOKUP($A67,parlvotes_lh!$A$11:$ZZ$200,246,FALSE)))</f>
        <v/>
      </c>
      <c r="W67" s="195" t="str">
        <f>IF(ISERROR(VLOOKUP($A67,parlvotes_lh!$A$11:$ZZ$200,266,FALSE))=TRUE,"",IF(VLOOKUP($A67,parlvotes_lh!$A$11:$ZZ$200,266,FALSE)=0,"",VLOOKUP($A67,parlvotes_lh!$A$11:$ZZ$200,266,FALSE)))</f>
        <v/>
      </c>
      <c r="X67" s="195" t="str">
        <f>IF(ISERROR(VLOOKUP($A67,parlvotes_lh!$A$11:$ZZ$200,286,FALSE))=TRUE,"",IF(VLOOKUP($A67,parlvotes_lh!$A$11:$ZZ$200,286,FALSE)=0,"",VLOOKUP($A67,parlvotes_lh!$A$11:$ZZ$200,286,FALSE)))</f>
        <v/>
      </c>
      <c r="Y67" s="195" t="str">
        <f>IF(ISERROR(VLOOKUP($A67,parlvotes_lh!$A$11:$ZZ$200,306,FALSE))=TRUE,"",IF(VLOOKUP($A67,parlvotes_lh!$A$11:$ZZ$200,306,FALSE)=0,"",VLOOKUP($A67,parlvotes_lh!$A$11:$ZZ$200,306,FALSE)))</f>
        <v/>
      </c>
      <c r="Z67" s="195" t="str">
        <f>IF(ISERROR(VLOOKUP($A67,parlvotes_lh!$A$11:$ZZ$200,326,FALSE))=TRUE,"",IF(VLOOKUP($A67,parlvotes_lh!$A$11:$ZZ$200,326,FALSE)=0,"",VLOOKUP($A67,parlvotes_lh!$A$11:$ZZ$200,326,FALSE)))</f>
        <v/>
      </c>
      <c r="AA67" s="195" t="str">
        <f>IF(ISERROR(VLOOKUP($A67,parlvotes_lh!$A$11:$ZZ$200,346,FALSE))=TRUE,"",IF(VLOOKUP($A67,parlvotes_lh!$A$11:$ZZ$200,346,FALSE)=0,"",VLOOKUP($A67,parlvotes_lh!$A$11:$ZZ$200,346,FALSE)))</f>
        <v/>
      </c>
      <c r="AB67" s="195" t="str">
        <f>IF(ISERROR(VLOOKUP($A67,parlvotes_lh!$A$11:$ZZ$200,366,FALSE))=TRUE,"",IF(VLOOKUP($A67,parlvotes_lh!$A$11:$ZZ$200,366,FALSE)=0,"",VLOOKUP($A67,parlvotes_lh!$A$11:$ZZ$200,366,FALSE)))</f>
        <v/>
      </c>
      <c r="AC67" s="195" t="str">
        <f>IF(ISERROR(VLOOKUP($A67,parlvotes_lh!$A$11:$ZZ$200,386,FALSE))=TRUE,"",IF(VLOOKUP($A67,parlvotes_lh!$A$11:$ZZ$200,386,FALSE)=0,"",VLOOKUP($A67,parlvotes_lh!$A$11:$ZZ$200,386,FALSE)))</f>
        <v/>
      </c>
    </row>
    <row r="68" spans="1:29" ht="13.5" customHeight="1">
      <c r="A68" s="189" t="str">
        <f>IF(info_parties!A68="","",info_parties!A68)</f>
        <v/>
      </c>
      <c r="B68" s="101" t="str">
        <f>IF(A68="","",MID(info_weblinks!$C$3,32,3))</f>
        <v/>
      </c>
      <c r="C68" s="101" t="str">
        <f>IF(info_parties!G68="","",info_parties!G68)</f>
        <v/>
      </c>
      <c r="D68" s="101" t="str">
        <f>IF(info_parties!K68="","",info_parties!K68)</f>
        <v/>
      </c>
      <c r="E68" s="101" t="str">
        <f>IF(info_parties!H68="","",info_parties!H68)</f>
        <v/>
      </c>
      <c r="F68" s="190" t="str">
        <f t="shared" si="8"/>
        <v/>
      </c>
      <c r="G68" s="191" t="str">
        <f t="shared" si="9"/>
        <v/>
      </c>
      <c r="H68" s="192" t="str">
        <f t="shared" si="10"/>
        <v/>
      </c>
      <c r="I68" s="193" t="str">
        <f t="shared" si="11"/>
        <v/>
      </c>
      <c r="J68" s="194" t="str">
        <f>IF(ISERROR(VLOOKUP($A68,parlvotes_lh!$A$11:$ZZ$200,6,FALSE))=TRUE,"",IF(VLOOKUP($A68,parlvotes_lh!$A$11:$ZZ$200,6,FALSE)=0,"",VLOOKUP($A68,parlvotes_lh!$A$11:$ZZ$200,6,FALSE)))</f>
        <v/>
      </c>
      <c r="K68" s="194" t="str">
        <f>IF(ISERROR(VLOOKUP($A68,parlvotes_lh!$A$11:$ZZ$200,26,FALSE))=TRUE,"",IF(VLOOKUP($A68,parlvotes_lh!$A$11:$ZZ$200,26,FALSE)=0,"",VLOOKUP($A68,parlvotes_lh!$A$11:$ZZ$200,26,FALSE)))</f>
        <v/>
      </c>
      <c r="L68" s="194" t="str">
        <f>IF(ISERROR(VLOOKUP($A68,parlvotes_lh!$A$11:$ZZ$200,46,FALSE))=TRUE,"",IF(VLOOKUP($A68,parlvotes_lh!$A$11:$ZZ$200,46,FALSE)=0,"",VLOOKUP($A68,parlvotes_lh!$A$11:$ZZ$200,46,FALSE)))</f>
        <v/>
      </c>
      <c r="M68" s="194" t="str">
        <f>IF(ISERROR(VLOOKUP($A68,parlvotes_lh!$A$11:$ZZ$200,66,FALSE))=TRUE,"",IF(VLOOKUP($A68,parlvotes_lh!$A$11:$ZZ$200,66,FALSE)=0,"",VLOOKUP($A68,parlvotes_lh!$A$11:$ZZ$200,66,FALSE)))</f>
        <v/>
      </c>
      <c r="N68" s="194" t="str">
        <f>IF(ISERROR(VLOOKUP($A68,parlvotes_lh!$A$11:$ZZ$200,86,FALSE))=TRUE,"",IF(VLOOKUP($A68,parlvotes_lh!$A$11:$ZZ$200,86,FALSE)=0,"",VLOOKUP($A68,parlvotes_lh!$A$11:$ZZ$200,86,FALSE)))</f>
        <v/>
      </c>
      <c r="O68" s="194" t="str">
        <f>IF(ISERROR(VLOOKUP($A68,parlvotes_lh!$A$11:$ZZ$200,106,FALSE))=TRUE,"",IF(VLOOKUP($A68,parlvotes_lh!$A$11:$ZZ$200,106,FALSE)=0,"",VLOOKUP($A68,parlvotes_lh!$A$11:$ZZ$200,106,FALSE)))</f>
        <v/>
      </c>
      <c r="P68" s="194" t="str">
        <f>IF(ISERROR(VLOOKUP($A68,parlvotes_lh!$A$11:$ZZ$200,126,FALSE))=TRUE,"",IF(VLOOKUP($A68,parlvotes_lh!$A$11:$ZZ$200,126,FALSE)=0,"",VLOOKUP($A68,parlvotes_lh!$A$11:$ZZ$200,126,FALSE)))</f>
        <v/>
      </c>
      <c r="Q68" s="195" t="str">
        <f>IF(ISERROR(VLOOKUP($A68,parlvotes_lh!$A$11:$ZZ$200,146,FALSE))=TRUE,"",IF(VLOOKUP($A68,parlvotes_lh!$A$11:$ZZ$200,146,FALSE)=0,"",VLOOKUP($A68,parlvotes_lh!$A$11:$ZZ$200,146,FALSE)))</f>
        <v/>
      </c>
      <c r="R68" s="195" t="str">
        <f>IF(ISERROR(VLOOKUP($A68,parlvotes_lh!$A$11:$ZZ$200,166,FALSE))=TRUE,"",IF(VLOOKUP($A68,parlvotes_lh!$A$11:$ZZ$200,166,FALSE)=0,"",VLOOKUP($A68,parlvotes_lh!$A$11:$ZZ$200,166,FALSE)))</f>
        <v/>
      </c>
      <c r="S68" s="195" t="str">
        <f>IF(ISERROR(VLOOKUP($A68,parlvotes_lh!$A$11:$ZZ$200,186,FALSE))=TRUE,"",IF(VLOOKUP($A68,parlvotes_lh!$A$11:$ZZ$200,186,FALSE)=0,"",VLOOKUP($A68,parlvotes_lh!$A$11:$ZZ$200,186,FALSE)))</f>
        <v/>
      </c>
      <c r="T68" s="195" t="str">
        <f>IF(ISERROR(VLOOKUP($A68,parlvotes_lh!$A$11:$ZZ$200,206,FALSE))=TRUE,"",IF(VLOOKUP($A68,parlvotes_lh!$A$11:$ZZ$200,206,FALSE)=0,"",VLOOKUP($A68,parlvotes_lh!$A$11:$ZZ$200,206,FALSE)))</f>
        <v/>
      </c>
      <c r="U68" s="195" t="str">
        <f>IF(ISERROR(VLOOKUP($A68,parlvotes_lh!$A$11:$ZZ$200,226,FALSE))=TRUE,"",IF(VLOOKUP($A68,parlvotes_lh!$A$11:$ZZ$200,226,FALSE)=0,"",VLOOKUP($A68,parlvotes_lh!$A$11:$ZZ$200,226,FALSE)))</f>
        <v/>
      </c>
      <c r="V68" s="195" t="str">
        <f>IF(ISERROR(VLOOKUP($A68,parlvotes_lh!$A$11:$ZZ$200,246,FALSE))=TRUE,"",IF(VLOOKUP($A68,parlvotes_lh!$A$11:$ZZ$200,246,FALSE)=0,"",VLOOKUP($A68,parlvotes_lh!$A$11:$ZZ$200,246,FALSE)))</f>
        <v/>
      </c>
      <c r="W68" s="195" t="str">
        <f>IF(ISERROR(VLOOKUP($A68,parlvotes_lh!$A$11:$ZZ$200,266,FALSE))=TRUE,"",IF(VLOOKUP($A68,parlvotes_lh!$A$11:$ZZ$200,266,FALSE)=0,"",VLOOKUP($A68,parlvotes_lh!$A$11:$ZZ$200,266,FALSE)))</f>
        <v/>
      </c>
      <c r="X68" s="195" t="str">
        <f>IF(ISERROR(VLOOKUP($A68,parlvotes_lh!$A$11:$ZZ$200,286,FALSE))=TRUE,"",IF(VLOOKUP($A68,parlvotes_lh!$A$11:$ZZ$200,286,FALSE)=0,"",VLOOKUP($A68,parlvotes_lh!$A$11:$ZZ$200,286,FALSE)))</f>
        <v/>
      </c>
      <c r="Y68" s="195" t="str">
        <f>IF(ISERROR(VLOOKUP($A68,parlvotes_lh!$A$11:$ZZ$200,306,FALSE))=TRUE,"",IF(VLOOKUP($A68,parlvotes_lh!$A$11:$ZZ$200,306,FALSE)=0,"",VLOOKUP($A68,parlvotes_lh!$A$11:$ZZ$200,306,FALSE)))</f>
        <v/>
      </c>
      <c r="Z68" s="195" t="str">
        <f>IF(ISERROR(VLOOKUP($A68,parlvotes_lh!$A$11:$ZZ$200,326,FALSE))=TRUE,"",IF(VLOOKUP($A68,parlvotes_lh!$A$11:$ZZ$200,326,FALSE)=0,"",VLOOKUP($A68,parlvotes_lh!$A$11:$ZZ$200,326,FALSE)))</f>
        <v/>
      </c>
      <c r="AA68" s="195" t="str">
        <f>IF(ISERROR(VLOOKUP($A68,parlvotes_lh!$A$11:$ZZ$200,346,FALSE))=TRUE,"",IF(VLOOKUP($A68,parlvotes_lh!$A$11:$ZZ$200,346,FALSE)=0,"",VLOOKUP($A68,parlvotes_lh!$A$11:$ZZ$200,346,FALSE)))</f>
        <v/>
      </c>
      <c r="AB68" s="195" t="str">
        <f>IF(ISERROR(VLOOKUP($A68,parlvotes_lh!$A$11:$ZZ$200,366,FALSE))=TRUE,"",IF(VLOOKUP($A68,parlvotes_lh!$A$11:$ZZ$200,366,FALSE)=0,"",VLOOKUP($A68,parlvotes_lh!$A$11:$ZZ$200,366,FALSE)))</f>
        <v/>
      </c>
      <c r="AC68" s="195" t="str">
        <f>IF(ISERROR(VLOOKUP($A68,parlvotes_lh!$A$11:$ZZ$200,386,FALSE))=TRUE,"",IF(VLOOKUP($A68,parlvotes_lh!$A$11:$ZZ$200,386,FALSE)=0,"",VLOOKUP($A68,parlvotes_lh!$A$11:$ZZ$200,386,FALSE)))</f>
        <v/>
      </c>
    </row>
    <row r="69" spans="1:29" ht="13.5" customHeight="1">
      <c r="A69" s="189" t="str">
        <f>IF(info_parties!A69="","",info_parties!A69)</f>
        <v/>
      </c>
      <c r="B69" s="101" t="str">
        <f>IF(A69="","",MID(info_weblinks!$C$3,32,3))</f>
        <v/>
      </c>
      <c r="C69" s="101" t="str">
        <f>IF(info_parties!G69="","",info_parties!G69)</f>
        <v/>
      </c>
      <c r="D69" s="101" t="str">
        <f>IF(info_parties!K69="","",info_parties!K69)</f>
        <v/>
      </c>
      <c r="E69" s="101" t="str">
        <f>IF(info_parties!H69="","",info_parties!H69)</f>
        <v/>
      </c>
      <c r="F69" s="190" t="str">
        <f t="shared" si="8"/>
        <v/>
      </c>
      <c r="G69" s="191" t="str">
        <f t="shared" si="9"/>
        <v/>
      </c>
      <c r="H69" s="192" t="str">
        <f t="shared" si="10"/>
        <v/>
      </c>
      <c r="I69" s="193" t="str">
        <f t="shared" si="11"/>
        <v/>
      </c>
      <c r="J69" s="194" t="str">
        <f>IF(ISERROR(VLOOKUP($A69,parlvotes_lh!$A$11:$ZZ$200,6,FALSE))=TRUE,"",IF(VLOOKUP($A69,parlvotes_lh!$A$11:$ZZ$200,6,FALSE)=0,"",VLOOKUP($A69,parlvotes_lh!$A$11:$ZZ$200,6,FALSE)))</f>
        <v/>
      </c>
      <c r="K69" s="194" t="str">
        <f>IF(ISERROR(VLOOKUP($A69,parlvotes_lh!$A$11:$ZZ$200,26,FALSE))=TRUE,"",IF(VLOOKUP($A69,parlvotes_lh!$A$11:$ZZ$200,26,FALSE)=0,"",VLOOKUP($A69,parlvotes_lh!$A$11:$ZZ$200,26,FALSE)))</f>
        <v/>
      </c>
      <c r="L69" s="194" t="str">
        <f>IF(ISERROR(VLOOKUP($A69,parlvotes_lh!$A$11:$ZZ$200,46,FALSE))=TRUE,"",IF(VLOOKUP($A69,parlvotes_lh!$A$11:$ZZ$200,46,FALSE)=0,"",VLOOKUP($A69,parlvotes_lh!$A$11:$ZZ$200,46,FALSE)))</f>
        <v/>
      </c>
      <c r="M69" s="194" t="str">
        <f>IF(ISERROR(VLOOKUP($A69,parlvotes_lh!$A$11:$ZZ$200,66,FALSE))=TRUE,"",IF(VLOOKUP($A69,parlvotes_lh!$A$11:$ZZ$200,66,FALSE)=0,"",VLOOKUP($A69,parlvotes_lh!$A$11:$ZZ$200,66,FALSE)))</f>
        <v/>
      </c>
      <c r="N69" s="194" t="str">
        <f>IF(ISERROR(VLOOKUP($A69,parlvotes_lh!$A$11:$ZZ$200,86,FALSE))=TRUE,"",IF(VLOOKUP($A69,parlvotes_lh!$A$11:$ZZ$200,86,FALSE)=0,"",VLOOKUP($A69,parlvotes_lh!$A$11:$ZZ$200,86,FALSE)))</f>
        <v/>
      </c>
      <c r="O69" s="194" t="str">
        <f>IF(ISERROR(VLOOKUP($A69,parlvotes_lh!$A$11:$ZZ$200,106,FALSE))=TRUE,"",IF(VLOOKUP($A69,parlvotes_lh!$A$11:$ZZ$200,106,FALSE)=0,"",VLOOKUP($A69,parlvotes_lh!$A$11:$ZZ$200,106,FALSE)))</f>
        <v/>
      </c>
      <c r="P69" s="194" t="str">
        <f>IF(ISERROR(VLOOKUP($A69,parlvotes_lh!$A$11:$ZZ$200,126,FALSE))=TRUE,"",IF(VLOOKUP($A69,parlvotes_lh!$A$11:$ZZ$200,126,FALSE)=0,"",VLOOKUP($A69,parlvotes_lh!$A$11:$ZZ$200,126,FALSE)))</f>
        <v/>
      </c>
      <c r="Q69" s="195" t="str">
        <f>IF(ISERROR(VLOOKUP($A69,parlvotes_lh!$A$11:$ZZ$200,146,FALSE))=TRUE,"",IF(VLOOKUP($A69,parlvotes_lh!$A$11:$ZZ$200,146,FALSE)=0,"",VLOOKUP($A69,parlvotes_lh!$A$11:$ZZ$200,146,FALSE)))</f>
        <v/>
      </c>
      <c r="R69" s="195" t="str">
        <f>IF(ISERROR(VLOOKUP($A69,parlvotes_lh!$A$11:$ZZ$200,166,FALSE))=TRUE,"",IF(VLOOKUP($A69,parlvotes_lh!$A$11:$ZZ$200,166,FALSE)=0,"",VLOOKUP($A69,parlvotes_lh!$A$11:$ZZ$200,166,FALSE)))</f>
        <v/>
      </c>
      <c r="S69" s="195" t="str">
        <f>IF(ISERROR(VLOOKUP($A69,parlvotes_lh!$A$11:$ZZ$200,186,FALSE))=TRUE,"",IF(VLOOKUP($A69,parlvotes_lh!$A$11:$ZZ$200,186,FALSE)=0,"",VLOOKUP($A69,parlvotes_lh!$A$11:$ZZ$200,186,FALSE)))</f>
        <v/>
      </c>
      <c r="T69" s="195" t="str">
        <f>IF(ISERROR(VLOOKUP($A69,parlvotes_lh!$A$11:$ZZ$200,206,FALSE))=TRUE,"",IF(VLOOKUP($A69,parlvotes_lh!$A$11:$ZZ$200,206,FALSE)=0,"",VLOOKUP($A69,parlvotes_lh!$A$11:$ZZ$200,206,FALSE)))</f>
        <v/>
      </c>
      <c r="U69" s="195" t="str">
        <f>IF(ISERROR(VLOOKUP($A69,parlvotes_lh!$A$11:$ZZ$200,226,FALSE))=TRUE,"",IF(VLOOKUP($A69,parlvotes_lh!$A$11:$ZZ$200,226,FALSE)=0,"",VLOOKUP($A69,parlvotes_lh!$A$11:$ZZ$200,226,FALSE)))</f>
        <v/>
      </c>
      <c r="V69" s="195" t="str">
        <f>IF(ISERROR(VLOOKUP($A69,parlvotes_lh!$A$11:$ZZ$200,246,FALSE))=TRUE,"",IF(VLOOKUP($A69,parlvotes_lh!$A$11:$ZZ$200,246,FALSE)=0,"",VLOOKUP($A69,parlvotes_lh!$A$11:$ZZ$200,246,FALSE)))</f>
        <v/>
      </c>
      <c r="W69" s="195" t="str">
        <f>IF(ISERROR(VLOOKUP($A69,parlvotes_lh!$A$11:$ZZ$200,266,FALSE))=TRUE,"",IF(VLOOKUP($A69,parlvotes_lh!$A$11:$ZZ$200,266,FALSE)=0,"",VLOOKUP($A69,parlvotes_lh!$A$11:$ZZ$200,266,FALSE)))</f>
        <v/>
      </c>
      <c r="X69" s="195" t="str">
        <f>IF(ISERROR(VLOOKUP($A69,parlvotes_lh!$A$11:$ZZ$200,286,FALSE))=TRUE,"",IF(VLOOKUP($A69,parlvotes_lh!$A$11:$ZZ$200,286,FALSE)=0,"",VLOOKUP($A69,parlvotes_lh!$A$11:$ZZ$200,286,FALSE)))</f>
        <v/>
      </c>
      <c r="Y69" s="195" t="str">
        <f>IF(ISERROR(VLOOKUP($A69,parlvotes_lh!$A$11:$ZZ$200,306,FALSE))=TRUE,"",IF(VLOOKUP($A69,parlvotes_lh!$A$11:$ZZ$200,306,FALSE)=0,"",VLOOKUP($A69,parlvotes_lh!$A$11:$ZZ$200,306,FALSE)))</f>
        <v/>
      </c>
      <c r="Z69" s="195" t="str">
        <f>IF(ISERROR(VLOOKUP($A69,parlvotes_lh!$A$11:$ZZ$200,326,FALSE))=TRUE,"",IF(VLOOKUP($A69,parlvotes_lh!$A$11:$ZZ$200,326,FALSE)=0,"",VLOOKUP($A69,parlvotes_lh!$A$11:$ZZ$200,326,FALSE)))</f>
        <v/>
      </c>
      <c r="AA69" s="195" t="str">
        <f>IF(ISERROR(VLOOKUP($A69,parlvotes_lh!$A$11:$ZZ$200,346,FALSE))=TRUE,"",IF(VLOOKUP($A69,parlvotes_lh!$A$11:$ZZ$200,346,FALSE)=0,"",VLOOKUP($A69,parlvotes_lh!$A$11:$ZZ$200,346,FALSE)))</f>
        <v/>
      </c>
      <c r="AB69" s="195" t="str">
        <f>IF(ISERROR(VLOOKUP($A69,parlvotes_lh!$A$11:$ZZ$200,366,FALSE))=TRUE,"",IF(VLOOKUP($A69,parlvotes_lh!$A$11:$ZZ$200,366,FALSE)=0,"",VLOOKUP($A69,parlvotes_lh!$A$11:$ZZ$200,366,FALSE)))</f>
        <v/>
      </c>
      <c r="AC69" s="195" t="str">
        <f>IF(ISERROR(VLOOKUP($A69,parlvotes_lh!$A$11:$ZZ$200,386,FALSE))=TRUE,"",IF(VLOOKUP($A69,parlvotes_lh!$A$11:$ZZ$200,386,FALSE)=0,"",VLOOKUP($A69,parlvotes_lh!$A$11:$ZZ$200,386,FALSE)))</f>
        <v/>
      </c>
    </row>
    <row r="70" spans="1:29" ht="13.5" customHeight="1">
      <c r="A70" s="189" t="str">
        <f>IF(info_parties!A70="","",info_parties!A70)</f>
        <v/>
      </c>
      <c r="B70" s="101" t="str">
        <f>IF(A70="","",MID(info_weblinks!$C$3,32,3))</f>
        <v/>
      </c>
      <c r="C70" s="101" t="str">
        <f>IF(info_parties!G70="","",info_parties!G70)</f>
        <v/>
      </c>
      <c r="D70" s="101" t="str">
        <f>IF(info_parties!K70="","",info_parties!K70)</f>
        <v/>
      </c>
      <c r="E70" s="101" t="str">
        <f>IF(info_parties!H70="","",info_parties!H70)</f>
        <v/>
      </c>
      <c r="F70" s="190" t="str">
        <f t="shared" si="8"/>
        <v/>
      </c>
      <c r="G70" s="191" t="str">
        <f t="shared" si="9"/>
        <v/>
      </c>
      <c r="H70" s="192" t="str">
        <f t="shared" si="10"/>
        <v/>
      </c>
      <c r="I70" s="193" t="str">
        <f t="shared" si="11"/>
        <v/>
      </c>
      <c r="J70" s="194" t="str">
        <f>IF(ISERROR(VLOOKUP($A70,parlvotes_lh!$A$11:$ZZ$200,6,FALSE))=TRUE,"",IF(VLOOKUP($A70,parlvotes_lh!$A$11:$ZZ$200,6,FALSE)=0,"",VLOOKUP($A70,parlvotes_lh!$A$11:$ZZ$200,6,FALSE)))</f>
        <v/>
      </c>
      <c r="K70" s="194" t="str">
        <f>IF(ISERROR(VLOOKUP($A70,parlvotes_lh!$A$11:$ZZ$200,26,FALSE))=TRUE,"",IF(VLOOKUP($A70,parlvotes_lh!$A$11:$ZZ$200,26,FALSE)=0,"",VLOOKUP($A70,parlvotes_lh!$A$11:$ZZ$200,26,FALSE)))</f>
        <v/>
      </c>
      <c r="L70" s="194" t="str">
        <f>IF(ISERROR(VLOOKUP($A70,parlvotes_lh!$A$11:$ZZ$200,46,FALSE))=TRUE,"",IF(VLOOKUP($A70,parlvotes_lh!$A$11:$ZZ$200,46,FALSE)=0,"",VLOOKUP($A70,parlvotes_lh!$A$11:$ZZ$200,46,FALSE)))</f>
        <v/>
      </c>
      <c r="M70" s="194" t="str">
        <f>IF(ISERROR(VLOOKUP($A70,parlvotes_lh!$A$11:$ZZ$200,66,FALSE))=TRUE,"",IF(VLOOKUP($A70,parlvotes_lh!$A$11:$ZZ$200,66,FALSE)=0,"",VLOOKUP($A70,parlvotes_lh!$A$11:$ZZ$200,66,FALSE)))</f>
        <v/>
      </c>
      <c r="N70" s="194" t="str">
        <f>IF(ISERROR(VLOOKUP($A70,parlvotes_lh!$A$11:$ZZ$200,86,FALSE))=TRUE,"",IF(VLOOKUP($A70,parlvotes_lh!$A$11:$ZZ$200,86,FALSE)=0,"",VLOOKUP($A70,parlvotes_lh!$A$11:$ZZ$200,86,FALSE)))</f>
        <v/>
      </c>
      <c r="O70" s="194" t="str">
        <f>IF(ISERROR(VLOOKUP($A70,parlvotes_lh!$A$11:$ZZ$200,106,FALSE))=TRUE,"",IF(VLOOKUP($A70,parlvotes_lh!$A$11:$ZZ$200,106,FALSE)=0,"",VLOOKUP($A70,parlvotes_lh!$A$11:$ZZ$200,106,FALSE)))</f>
        <v/>
      </c>
      <c r="P70" s="194" t="str">
        <f>IF(ISERROR(VLOOKUP($A70,parlvotes_lh!$A$11:$ZZ$200,126,FALSE))=TRUE,"",IF(VLOOKUP($A70,parlvotes_lh!$A$11:$ZZ$200,126,FALSE)=0,"",VLOOKUP($A70,parlvotes_lh!$A$11:$ZZ$200,126,FALSE)))</f>
        <v/>
      </c>
      <c r="Q70" s="195" t="str">
        <f>IF(ISERROR(VLOOKUP($A70,parlvotes_lh!$A$11:$ZZ$200,146,FALSE))=TRUE,"",IF(VLOOKUP($A70,parlvotes_lh!$A$11:$ZZ$200,146,FALSE)=0,"",VLOOKUP($A70,parlvotes_lh!$A$11:$ZZ$200,146,FALSE)))</f>
        <v/>
      </c>
      <c r="R70" s="195" t="str">
        <f>IF(ISERROR(VLOOKUP($A70,parlvotes_lh!$A$11:$ZZ$200,166,FALSE))=TRUE,"",IF(VLOOKUP($A70,parlvotes_lh!$A$11:$ZZ$200,166,FALSE)=0,"",VLOOKUP($A70,parlvotes_lh!$A$11:$ZZ$200,166,FALSE)))</f>
        <v/>
      </c>
      <c r="S70" s="195" t="str">
        <f>IF(ISERROR(VLOOKUP($A70,parlvotes_lh!$A$11:$ZZ$200,186,FALSE))=TRUE,"",IF(VLOOKUP($A70,parlvotes_lh!$A$11:$ZZ$200,186,FALSE)=0,"",VLOOKUP($A70,parlvotes_lh!$A$11:$ZZ$200,186,FALSE)))</f>
        <v/>
      </c>
      <c r="T70" s="195" t="str">
        <f>IF(ISERROR(VLOOKUP($A70,parlvotes_lh!$A$11:$ZZ$200,206,FALSE))=TRUE,"",IF(VLOOKUP($A70,parlvotes_lh!$A$11:$ZZ$200,206,FALSE)=0,"",VLOOKUP($A70,parlvotes_lh!$A$11:$ZZ$200,206,FALSE)))</f>
        <v/>
      </c>
      <c r="U70" s="195" t="str">
        <f>IF(ISERROR(VLOOKUP($A70,parlvotes_lh!$A$11:$ZZ$200,226,FALSE))=TRUE,"",IF(VLOOKUP($A70,parlvotes_lh!$A$11:$ZZ$200,226,FALSE)=0,"",VLOOKUP($A70,parlvotes_lh!$A$11:$ZZ$200,226,FALSE)))</f>
        <v/>
      </c>
      <c r="V70" s="195" t="str">
        <f>IF(ISERROR(VLOOKUP($A70,parlvotes_lh!$A$11:$ZZ$200,246,FALSE))=TRUE,"",IF(VLOOKUP($A70,parlvotes_lh!$A$11:$ZZ$200,246,FALSE)=0,"",VLOOKUP($A70,parlvotes_lh!$A$11:$ZZ$200,246,FALSE)))</f>
        <v/>
      </c>
      <c r="W70" s="195" t="str">
        <f>IF(ISERROR(VLOOKUP($A70,parlvotes_lh!$A$11:$ZZ$200,266,FALSE))=TRUE,"",IF(VLOOKUP($A70,parlvotes_lh!$A$11:$ZZ$200,266,FALSE)=0,"",VLOOKUP($A70,parlvotes_lh!$A$11:$ZZ$200,266,FALSE)))</f>
        <v/>
      </c>
      <c r="X70" s="195" t="str">
        <f>IF(ISERROR(VLOOKUP($A70,parlvotes_lh!$A$11:$ZZ$200,286,FALSE))=TRUE,"",IF(VLOOKUP($A70,parlvotes_lh!$A$11:$ZZ$200,286,FALSE)=0,"",VLOOKUP($A70,parlvotes_lh!$A$11:$ZZ$200,286,FALSE)))</f>
        <v/>
      </c>
      <c r="Y70" s="195" t="str">
        <f>IF(ISERROR(VLOOKUP($A70,parlvotes_lh!$A$11:$ZZ$200,306,FALSE))=TRUE,"",IF(VLOOKUP($A70,parlvotes_lh!$A$11:$ZZ$200,306,FALSE)=0,"",VLOOKUP($A70,parlvotes_lh!$A$11:$ZZ$200,306,FALSE)))</f>
        <v/>
      </c>
      <c r="Z70" s="195" t="str">
        <f>IF(ISERROR(VLOOKUP($A70,parlvotes_lh!$A$11:$ZZ$200,326,FALSE))=TRUE,"",IF(VLOOKUP($A70,parlvotes_lh!$A$11:$ZZ$200,326,FALSE)=0,"",VLOOKUP($A70,parlvotes_lh!$A$11:$ZZ$200,326,FALSE)))</f>
        <v/>
      </c>
      <c r="AA70" s="195" t="str">
        <f>IF(ISERROR(VLOOKUP($A70,parlvotes_lh!$A$11:$ZZ$200,346,FALSE))=TRUE,"",IF(VLOOKUP($A70,parlvotes_lh!$A$11:$ZZ$200,346,FALSE)=0,"",VLOOKUP($A70,parlvotes_lh!$A$11:$ZZ$200,346,FALSE)))</f>
        <v/>
      </c>
      <c r="AB70" s="195" t="str">
        <f>IF(ISERROR(VLOOKUP($A70,parlvotes_lh!$A$11:$ZZ$200,366,FALSE))=TRUE,"",IF(VLOOKUP($A70,parlvotes_lh!$A$11:$ZZ$200,366,FALSE)=0,"",VLOOKUP($A70,parlvotes_lh!$A$11:$ZZ$200,366,FALSE)))</f>
        <v/>
      </c>
      <c r="AC70" s="195" t="str">
        <f>IF(ISERROR(VLOOKUP($A70,parlvotes_lh!$A$11:$ZZ$200,386,FALSE))=TRUE,"",IF(VLOOKUP($A70,parlvotes_lh!$A$11:$ZZ$200,386,FALSE)=0,"",VLOOKUP($A70,parlvotes_lh!$A$11:$ZZ$200,386,FALSE)))</f>
        <v/>
      </c>
    </row>
    <row r="71" spans="1:29" ht="13.5" customHeight="1">
      <c r="A71" s="189" t="str">
        <f>IF(info_parties!A71="","",info_parties!A71)</f>
        <v/>
      </c>
      <c r="B71" s="101" t="str">
        <f>IF(A71="","",MID(info_weblinks!$C$3,32,3))</f>
        <v/>
      </c>
      <c r="C71" s="101" t="str">
        <f>IF(info_parties!G71="","",info_parties!G71)</f>
        <v/>
      </c>
      <c r="D71" s="101" t="str">
        <f>IF(info_parties!K71="","",info_parties!K71)</f>
        <v/>
      </c>
      <c r="E71" s="101" t="str">
        <f>IF(info_parties!H71="","",info_parties!H71)</f>
        <v/>
      </c>
      <c r="F71" s="190" t="str">
        <f t="shared" si="8"/>
        <v/>
      </c>
      <c r="G71" s="191" t="str">
        <f t="shared" si="9"/>
        <v/>
      </c>
      <c r="H71" s="192" t="str">
        <f t="shared" si="10"/>
        <v/>
      </c>
      <c r="I71" s="193" t="str">
        <f t="shared" si="11"/>
        <v/>
      </c>
      <c r="J71" s="194" t="str">
        <f>IF(ISERROR(VLOOKUP($A71,parlvotes_lh!$A$11:$ZZ$200,6,FALSE))=TRUE,"",IF(VLOOKUP($A71,parlvotes_lh!$A$11:$ZZ$200,6,FALSE)=0,"",VLOOKUP($A71,parlvotes_lh!$A$11:$ZZ$200,6,FALSE)))</f>
        <v/>
      </c>
      <c r="K71" s="194" t="str">
        <f>IF(ISERROR(VLOOKUP($A71,parlvotes_lh!$A$11:$ZZ$200,26,FALSE))=TRUE,"",IF(VLOOKUP($A71,parlvotes_lh!$A$11:$ZZ$200,26,FALSE)=0,"",VLOOKUP($A71,parlvotes_lh!$A$11:$ZZ$200,26,FALSE)))</f>
        <v/>
      </c>
      <c r="L71" s="194" t="str">
        <f>IF(ISERROR(VLOOKUP($A71,parlvotes_lh!$A$11:$ZZ$200,46,FALSE))=TRUE,"",IF(VLOOKUP($A71,parlvotes_lh!$A$11:$ZZ$200,46,FALSE)=0,"",VLOOKUP($A71,parlvotes_lh!$A$11:$ZZ$200,46,FALSE)))</f>
        <v/>
      </c>
      <c r="M71" s="194" t="str">
        <f>IF(ISERROR(VLOOKUP($A71,parlvotes_lh!$A$11:$ZZ$200,66,FALSE))=TRUE,"",IF(VLOOKUP($A71,parlvotes_lh!$A$11:$ZZ$200,66,FALSE)=0,"",VLOOKUP($A71,parlvotes_lh!$A$11:$ZZ$200,66,FALSE)))</f>
        <v/>
      </c>
      <c r="N71" s="194" t="str">
        <f>IF(ISERROR(VLOOKUP($A71,parlvotes_lh!$A$11:$ZZ$200,86,FALSE))=TRUE,"",IF(VLOOKUP($A71,parlvotes_lh!$A$11:$ZZ$200,86,FALSE)=0,"",VLOOKUP($A71,parlvotes_lh!$A$11:$ZZ$200,86,FALSE)))</f>
        <v/>
      </c>
      <c r="O71" s="194" t="str">
        <f>IF(ISERROR(VLOOKUP($A71,parlvotes_lh!$A$11:$ZZ$200,106,FALSE))=TRUE,"",IF(VLOOKUP($A71,parlvotes_lh!$A$11:$ZZ$200,106,FALSE)=0,"",VLOOKUP($A71,parlvotes_lh!$A$11:$ZZ$200,106,FALSE)))</f>
        <v/>
      </c>
      <c r="P71" s="194" t="str">
        <f>IF(ISERROR(VLOOKUP($A71,parlvotes_lh!$A$11:$ZZ$200,126,FALSE))=TRUE,"",IF(VLOOKUP($A71,parlvotes_lh!$A$11:$ZZ$200,126,FALSE)=0,"",VLOOKUP($A71,parlvotes_lh!$A$11:$ZZ$200,126,FALSE)))</f>
        <v/>
      </c>
      <c r="Q71" s="195" t="str">
        <f>IF(ISERROR(VLOOKUP($A71,parlvotes_lh!$A$11:$ZZ$200,146,FALSE))=TRUE,"",IF(VLOOKUP($A71,parlvotes_lh!$A$11:$ZZ$200,146,FALSE)=0,"",VLOOKUP($A71,parlvotes_lh!$A$11:$ZZ$200,146,FALSE)))</f>
        <v/>
      </c>
      <c r="R71" s="195" t="str">
        <f>IF(ISERROR(VLOOKUP($A71,parlvotes_lh!$A$11:$ZZ$200,166,FALSE))=TRUE,"",IF(VLOOKUP($A71,parlvotes_lh!$A$11:$ZZ$200,166,FALSE)=0,"",VLOOKUP($A71,parlvotes_lh!$A$11:$ZZ$200,166,FALSE)))</f>
        <v/>
      </c>
      <c r="S71" s="195" t="str">
        <f>IF(ISERROR(VLOOKUP($A71,parlvotes_lh!$A$11:$ZZ$200,186,FALSE))=TRUE,"",IF(VLOOKUP($A71,parlvotes_lh!$A$11:$ZZ$200,186,FALSE)=0,"",VLOOKUP($A71,parlvotes_lh!$A$11:$ZZ$200,186,FALSE)))</f>
        <v/>
      </c>
      <c r="T71" s="195" t="str">
        <f>IF(ISERROR(VLOOKUP($A71,parlvotes_lh!$A$11:$ZZ$200,206,FALSE))=TRUE,"",IF(VLOOKUP($A71,parlvotes_lh!$A$11:$ZZ$200,206,FALSE)=0,"",VLOOKUP($A71,parlvotes_lh!$A$11:$ZZ$200,206,FALSE)))</f>
        <v/>
      </c>
      <c r="U71" s="195" t="str">
        <f>IF(ISERROR(VLOOKUP($A71,parlvotes_lh!$A$11:$ZZ$200,226,FALSE))=TRUE,"",IF(VLOOKUP($A71,parlvotes_lh!$A$11:$ZZ$200,226,FALSE)=0,"",VLOOKUP($A71,parlvotes_lh!$A$11:$ZZ$200,226,FALSE)))</f>
        <v/>
      </c>
      <c r="V71" s="195" t="str">
        <f>IF(ISERROR(VLOOKUP($A71,parlvotes_lh!$A$11:$ZZ$200,246,FALSE))=TRUE,"",IF(VLOOKUP($A71,parlvotes_lh!$A$11:$ZZ$200,246,FALSE)=0,"",VLOOKUP($A71,parlvotes_lh!$A$11:$ZZ$200,246,FALSE)))</f>
        <v/>
      </c>
      <c r="W71" s="195" t="str">
        <f>IF(ISERROR(VLOOKUP($A71,parlvotes_lh!$A$11:$ZZ$200,266,FALSE))=TRUE,"",IF(VLOOKUP($A71,parlvotes_lh!$A$11:$ZZ$200,266,FALSE)=0,"",VLOOKUP($A71,parlvotes_lh!$A$11:$ZZ$200,266,FALSE)))</f>
        <v/>
      </c>
      <c r="X71" s="195" t="str">
        <f>IF(ISERROR(VLOOKUP($A71,parlvotes_lh!$A$11:$ZZ$200,286,FALSE))=TRUE,"",IF(VLOOKUP($A71,parlvotes_lh!$A$11:$ZZ$200,286,FALSE)=0,"",VLOOKUP($A71,parlvotes_lh!$A$11:$ZZ$200,286,FALSE)))</f>
        <v/>
      </c>
      <c r="Y71" s="195" t="str">
        <f>IF(ISERROR(VLOOKUP($A71,parlvotes_lh!$A$11:$ZZ$200,306,FALSE))=TRUE,"",IF(VLOOKUP($A71,parlvotes_lh!$A$11:$ZZ$200,306,FALSE)=0,"",VLOOKUP($A71,parlvotes_lh!$A$11:$ZZ$200,306,FALSE)))</f>
        <v/>
      </c>
      <c r="Z71" s="195" t="str">
        <f>IF(ISERROR(VLOOKUP($A71,parlvotes_lh!$A$11:$ZZ$200,326,FALSE))=TRUE,"",IF(VLOOKUP($A71,parlvotes_lh!$A$11:$ZZ$200,326,FALSE)=0,"",VLOOKUP($A71,parlvotes_lh!$A$11:$ZZ$200,326,FALSE)))</f>
        <v/>
      </c>
      <c r="AA71" s="195" t="str">
        <f>IF(ISERROR(VLOOKUP($A71,parlvotes_lh!$A$11:$ZZ$200,346,FALSE))=TRUE,"",IF(VLOOKUP($A71,parlvotes_lh!$A$11:$ZZ$200,346,FALSE)=0,"",VLOOKUP($A71,parlvotes_lh!$A$11:$ZZ$200,346,FALSE)))</f>
        <v/>
      </c>
      <c r="AB71" s="195" t="str">
        <f>IF(ISERROR(VLOOKUP($A71,parlvotes_lh!$A$11:$ZZ$200,366,FALSE))=TRUE,"",IF(VLOOKUP($A71,parlvotes_lh!$A$11:$ZZ$200,366,FALSE)=0,"",VLOOKUP($A71,parlvotes_lh!$A$11:$ZZ$200,366,FALSE)))</f>
        <v/>
      </c>
      <c r="AC71" s="195" t="str">
        <f>IF(ISERROR(VLOOKUP($A71,parlvotes_lh!$A$11:$ZZ$200,386,FALSE))=TRUE,"",IF(VLOOKUP($A71,parlvotes_lh!$A$11:$ZZ$200,386,FALSE)=0,"",VLOOKUP($A71,parlvotes_lh!$A$11:$ZZ$200,386,FALSE)))</f>
        <v/>
      </c>
    </row>
    <row r="72" spans="1:29" ht="13.5" customHeight="1">
      <c r="A72" s="189" t="str">
        <f>IF(info_parties!A72="","",info_parties!A72)</f>
        <v/>
      </c>
      <c r="B72" s="101" t="str">
        <f>IF(A72="","",MID(info_weblinks!$C$3,32,3))</f>
        <v/>
      </c>
      <c r="C72" s="101" t="str">
        <f>IF(info_parties!G72="","",info_parties!G72)</f>
        <v/>
      </c>
      <c r="D72" s="101" t="str">
        <f>IF(info_parties!K72="","",info_parties!K72)</f>
        <v/>
      </c>
      <c r="E72" s="101" t="str">
        <f>IF(info_parties!H72="","",info_parties!H72)</f>
        <v/>
      </c>
      <c r="F72" s="190" t="str">
        <f t="shared" si="8"/>
        <v/>
      </c>
      <c r="G72" s="191" t="str">
        <f t="shared" si="9"/>
        <v/>
      </c>
      <c r="H72" s="192" t="str">
        <f t="shared" si="10"/>
        <v/>
      </c>
      <c r="I72" s="193" t="str">
        <f t="shared" si="11"/>
        <v/>
      </c>
      <c r="J72" s="194" t="str">
        <f>IF(ISERROR(VLOOKUP($A72,parlvotes_lh!$A$11:$ZZ$200,6,FALSE))=TRUE,"",IF(VLOOKUP($A72,parlvotes_lh!$A$11:$ZZ$200,6,FALSE)=0,"",VLOOKUP($A72,parlvotes_lh!$A$11:$ZZ$200,6,FALSE)))</f>
        <v/>
      </c>
      <c r="K72" s="194" t="str">
        <f>IF(ISERROR(VLOOKUP($A72,parlvotes_lh!$A$11:$ZZ$200,26,FALSE))=TRUE,"",IF(VLOOKUP($A72,parlvotes_lh!$A$11:$ZZ$200,26,FALSE)=0,"",VLOOKUP($A72,parlvotes_lh!$A$11:$ZZ$200,26,FALSE)))</f>
        <v/>
      </c>
      <c r="L72" s="194" t="str">
        <f>IF(ISERROR(VLOOKUP($A72,parlvotes_lh!$A$11:$ZZ$200,46,FALSE))=TRUE,"",IF(VLOOKUP($A72,parlvotes_lh!$A$11:$ZZ$200,46,FALSE)=0,"",VLOOKUP($A72,parlvotes_lh!$A$11:$ZZ$200,46,FALSE)))</f>
        <v/>
      </c>
      <c r="M72" s="194" t="str">
        <f>IF(ISERROR(VLOOKUP($A72,parlvotes_lh!$A$11:$ZZ$200,66,FALSE))=TRUE,"",IF(VLOOKUP($A72,parlvotes_lh!$A$11:$ZZ$200,66,FALSE)=0,"",VLOOKUP($A72,parlvotes_lh!$A$11:$ZZ$200,66,FALSE)))</f>
        <v/>
      </c>
      <c r="N72" s="194" t="str">
        <f>IF(ISERROR(VLOOKUP($A72,parlvotes_lh!$A$11:$ZZ$200,86,FALSE))=TRUE,"",IF(VLOOKUP($A72,parlvotes_lh!$A$11:$ZZ$200,86,FALSE)=0,"",VLOOKUP($A72,parlvotes_lh!$A$11:$ZZ$200,86,FALSE)))</f>
        <v/>
      </c>
      <c r="O72" s="194" t="str">
        <f>IF(ISERROR(VLOOKUP($A72,parlvotes_lh!$A$11:$ZZ$200,106,FALSE))=TRUE,"",IF(VLOOKUP($A72,parlvotes_lh!$A$11:$ZZ$200,106,FALSE)=0,"",VLOOKUP($A72,parlvotes_lh!$A$11:$ZZ$200,106,FALSE)))</f>
        <v/>
      </c>
      <c r="P72" s="194" t="str">
        <f>IF(ISERROR(VLOOKUP($A72,parlvotes_lh!$A$11:$ZZ$200,126,FALSE))=TRUE,"",IF(VLOOKUP($A72,parlvotes_lh!$A$11:$ZZ$200,126,FALSE)=0,"",VLOOKUP($A72,parlvotes_lh!$A$11:$ZZ$200,126,FALSE)))</f>
        <v/>
      </c>
      <c r="Q72" s="195" t="str">
        <f>IF(ISERROR(VLOOKUP($A72,parlvotes_lh!$A$11:$ZZ$200,146,FALSE))=TRUE,"",IF(VLOOKUP($A72,parlvotes_lh!$A$11:$ZZ$200,146,FALSE)=0,"",VLOOKUP($A72,parlvotes_lh!$A$11:$ZZ$200,146,FALSE)))</f>
        <v/>
      </c>
      <c r="R72" s="195" t="str">
        <f>IF(ISERROR(VLOOKUP($A72,parlvotes_lh!$A$11:$ZZ$200,166,FALSE))=TRUE,"",IF(VLOOKUP($A72,parlvotes_lh!$A$11:$ZZ$200,166,FALSE)=0,"",VLOOKUP($A72,parlvotes_lh!$A$11:$ZZ$200,166,FALSE)))</f>
        <v/>
      </c>
      <c r="S72" s="195" t="str">
        <f>IF(ISERROR(VLOOKUP($A72,parlvotes_lh!$A$11:$ZZ$200,186,FALSE))=TRUE,"",IF(VLOOKUP($A72,parlvotes_lh!$A$11:$ZZ$200,186,FALSE)=0,"",VLOOKUP($A72,parlvotes_lh!$A$11:$ZZ$200,186,FALSE)))</f>
        <v/>
      </c>
      <c r="T72" s="195" t="str">
        <f>IF(ISERROR(VLOOKUP($A72,parlvotes_lh!$A$11:$ZZ$200,206,FALSE))=TRUE,"",IF(VLOOKUP($A72,parlvotes_lh!$A$11:$ZZ$200,206,FALSE)=0,"",VLOOKUP($A72,parlvotes_lh!$A$11:$ZZ$200,206,FALSE)))</f>
        <v/>
      </c>
      <c r="U72" s="195" t="str">
        <f>IF(ISERROR(VLOOKUP($A72,parlvotes_lh!$A$11:$ZZ$200,226,FALSE))=TRUE,"",IF(VLOOKUP($A72,parlvotes_lh!$A$11:$ZZ$200,226,FALSE)=0,"",VLOOKUP($A72,parlvotes_lh!$A$11:$ZZ$200,226,FALSE)))</f>
        <v/>
      </c>
      <c r="V72" s="195" t="str">
        <f>IF(ISERROR(VLOOKUP($A72,parlvotes_lh!$A$11:$ZZ$200,246,FALSE))=TRUE,"",IF(VLOOKUP($A72,parlvotes_lh!$A$11:$ZZ$200,246,FALSE)=0,"",VLOOKUP($A72,parlvotes_lh!$A$11:$ZZ$200,246,FALSE)))</f>
        <v/>
      </c>
      <c r="W72" s="195" t="str">
        <f>IF(ISERROR(VLOOKUP($A72,parlvotes_lh!$A$11:$ZZ$200,266,FALSE))=TRUE,"",IF(VLOOKUP($A72,parlvotes_lh!$A$11:$ZZ$200,266,FALSE)=0,"",VLOOKUP($A72,parlvotes_lh!$A$11:$ZZ$200,266,FALSE)))</f>
        <v/>
      </c>
      <c r="X72" s="195" t="str">
        <f>IF(ISERROR(VLOOKUP($A72,parlvotes_lh!$A$11:$ZZ$200,286,FALSE))=TRUE,"",IF(VLOOKUP($A72,parlvotes_lh!$A$11:$ZZ$200,286,FALSE)=0,"",VLOOKUP($A72,parlvotes_lh!$A$11:$ZZ$200,286,FALSE)))</f>
        <v/>
      </c>
      <c r="Y72" s="195" t="str">
        <f>IF(ISERROR(VLOOKUP($A72,parlvotes_lh!$A$11:$ZZ$200,306,FALSE))=TRUE,"",IF(VLOOKUP($A72,parlvotes_lh!$A$11:$ZZ$200,306,FALSE)=0,"",VLOOKUP($A72,parlvotes_lh!$A$11:$ZZ$200,306,FALSE)))</f>
        <v/>
      </c>
      <c r="Z72" s="195" t="str">
        <f>IF(ISERROR(VLOOKUP($A72,parlvotes_lh!$A$11:$ZZ$200,326,FALSE))=TRUE,"",IF(VLOOKUP($A72,parlvotes_lh!$A$11:$ZZ$200,326,FALSE)=0,"",VLOOKUP($A72,parlvotes_lh!$A$11:$ZZ$200,326,FALSE)))</f>
        <v/>
      </c>
      <c r="AA72" s="195" t="str">
        <f>IF(ISERROR(VLOOKUP($A72,parlvotes_lh!$A$11:$ZZ$200,346,FALSE))=TRUE,"",IF(VLOOKUP($A72,parlvotes_lh!$A$11:$ZZ$200,346,FALSE)=0,"",VLOOKUP($A72,parlvotes_lh!$A$11:$ZZ$200,346,FALSE)))</f>
        <v/>
      </c>
      <c r="AB72" s="195" t="str">
        <f>IF(ISERROR(VLOOKUP($A72,parlvotes_lh!$A$11:$ZZ$200,366,FALSE))=TRUE,"",IF(VLOOKUP($A72,parlvotes_lh!$A$11:$ZZ$200,366,FALSE)=0,"",VLOOKUP($A72,parlvotes_lh!$A$11:$ZZ$200,366,FALSE)))</f>
        <v/>
      </c>
      <c r="AC72" s="195" t="str">
        <f>IF(ISERROR(VLOOKUP($A72,parlvotes_lh!$A$11:$ZZ$200,386,FALSE))=TRUE,"",IF(VLOOKUP($A72,parlvotes_lh!$A$11:$ZZ$200,386,FALSE)=0,"",VLOOKUP($A72,parlvotes_lh!$A$11:$ZZ$200,386,FALSE)))</f>
        <v/>
      </c>
    </row>
    <row r="73" spans="1:29" ht="13.5" customHeight="1">
      <c r="A73" s="189" t="str">
        <f>IF(info_parties!A73="","",info_parties!A73)</f>
        <v/>
      </c>
      <c r="B73" s="101" t="str">
        <f>IF(A73="","",MID(info_weblinks!$C$3,32,3))</f>
        <v/>
      </c>
      <c r="C73" s="101" t="str">
        <f>IF(info_parties!G73="","",info_parties!G73)</f>
        <v/>
      </c>
      <c r="D73" s="101" t="str">
        <f>IF(info_parties!K73="","",info_parties!K73)</f>
        <v/>
      </c>
      <c r="E73" s="101" t="str">
        <f>IF(info_parties!H73="","",info_parties!H73)</f>
        <v/>
      </c>
      <c r="F73" s="190" t="str">
        <f t="shared" si="8"/>
        <v/>
      </c>
      <c r="G73" s="191" t="str">
        <f t="shared" si="9"/>
        <v/>
      </c>
      <c r="H73" s="192" t="str">
        <f t="shared" si="10"/>
        <v/>
      </c>
      <c r="I73" s="193" t="str">
        <f t="shared" si="11"/>
        <v/>
      </c>
      <c r="J73" s="194" t="str">
        <f>IF(ISERROR(VLOOKUP($A73,parlvotes_lh!$A$11:$ZZ$200,6,FALSE))=TRUE,"",IF(VLOOKUP($A73,parlvotes_lh!$A$11:$ZZ$200,6,FALSE)=0,"",VLOOKUP($A73,parlvotes_lh!$A$11:$ZZ$200,6,FALSE)))</f>
        <v/>
      </c>
      <c r="K73" s="194" t="str">
        <f>IF(ISERROR(VLOOKUP($A73,parlvotes_lh!$A$11:$ZZ$200,26,FALSE))=TRUE,"",IF(VLOOKUP($A73,parlvotes_lh!$A$11:$ZZ$200,26,FALSE)=0,"",VLOOKUP($A73,parlvotes_lh!$A$11:$ZZ$200,26,FALSE)))</f>
        <v/>
      </c>
      <c r="L73" s="194" t="str">
        <f>IF(ISERROR(VLOOKUP($A73,parlvotes_lh!$A$11:$ZZ$200,46,FALSE))=TRUE,"",IF(VLOOKUP($A73,parlvotes_lh!$A$11:$ZZ$200,46,FALSE)=0,"",VLOOKUP($A73,parlvotes_lh!$A$11:$ZZ$200,46,FALSE)))</f>
        <v/>
      </c>
      <c r="M73" s="194" t="str">
        <f>IF(ISERROR(VLOOKUP($A73,parlvotes_lh!$A$11:$ZZ$200,66,FALSE))=TRUE,"",IF(VLOOKUP($A73,parlvotes_lh!$A$11:$ZZ$200,66,FALSE)=0,"",VLOOKUP($A73,parlvotes_lh!$A$11:$ZZ$200,66,FALSE)))</f>
        <v/>
      </c>
      <c r="N73" s="194" t="str">
        <f>IF(ISERROR(VLOOKUP($A73,parlvotes_lh!$A$11:$ZZ$200,86,FALSE))=TRUE,"",IF(VLOOKUP($A73,parlvotes_lh!$A$11:$ZZ$200,86,FALSE)=0,"",VLOOKUP($A73,parlvotes_lh!$A$11:$ZZ$200,86,FALSE)))</f>
        <v/>
      </c>
      <c r="O73" s="194" t="str">
        <f>IF(ISERROR(VLOOKUP($A73,parlvotes_lh!$A$11:$ZZ$200,106,FALSE))=TRUE,"",IF(VLOOKUP($A73,parlvotes_lh!$A$11:$ZZ$200,106,FALSE)=0,"",VLOOKUP($A73,parlvotes_lh!$A$11:$ZZ$200,106,FALSE)))</f>
        <v/>
      </c>
      <c r="P73" s="194" t="str">
        <f>IF(ISERROR(VLOOKUP($A73,parlvotes_lh!$A$11:$ZZ$200,126,FALSE))=TRUE,"",IF(VLOOKUP($A73,parlvotes_lh!$A$11:$ZZ$200,126,FALSE)=0,"",VLOOKUP($A73,parlvotes_lh!$A$11:$ZZ$200,126,FALSE)))</f>
        <v/>
      </c>
      <c r="Q73" s="195" t="str">
        <f>IF(ISERROR(VLOOKUP($A73,parlvotes_lh!$A$11:$ZZ$200,146,FALSE))=TRUE,"",IF(VLOOKUP($A73,parlvotes_lh!$A$11:$ZZ$200,146,FALSE)=0,"",VLOOKUP($A73,parlvotes_lh!$A$11:$ZZ$200,146,FALSE)))</f>
        <v/>
      </c>
      <c r="R73" s="195" t="str">
        <f>IF(ISERROR(VLOOKUP($A73,parlvotes_lh!$A$11:$ZZ$200,166,FALSE))=TRUE,"",IF(VLOOKUP($A73,parlvotes_lh!$A$11:$ZZ$200,166,FALSE)=0,"",VLOOKUP($A73,parlvotes_lh!$A$11:$ZZ$200,166,FALSE)))</f>
        <v/>
      </c>
      <c r="S73" s="195" t="str">
        <f>IF(ISERROR(VLOOKUP($A73,parlvotes_lh!$A$11:$ZZ$200,186,FALSE))=TRUE,"",IF(VLOOKUP($A73,parlvotes_lh!$A$11:$ZZ$200,186,FALSE)=0,"",VLOOKUP($A73,parlvotes_lh!$A$11:$ZZ$200,186,FALSE)))</f>
        <v/>
      </c>
      <c r="T73" s="195" t="str">
        <f>IF(ISERROR(VLOOKUP($A73,parlvotes_lh!$A$11:$ZZ$200,206,FALSE))=TRUE,"",IF(VLOOKUP($A73,parlvotes_lh!$A$11:$ZZ$200,206,FALSE)=0,"",VLOOKUP($A73,parlvotes_lh!$A$11:$ZZ$200,206,FALSE)))</f>
        <v/>
      </c>
      <c r="U73" s="195" t="str">
        <f>IF(ISERROR(VLOOKUP($A73,parlvotes_lh!$A$11:$ZZ$200,226,FALSE))=TRUE,"",IF(VLOOKUP($A73,parlvotes_lh!$A$11:$ZZ$200,226,FALSE)=0,"",VLOOKUP($A73,parlvotes_lh!$A$11:$ZZ$200,226,FALSE)))</f>
        <v/>
      </c>
      <c r="V73" s="195" t="str">
        <f>IF(ISERROR(VLOOKUP($A73,parlvotes_lh!$A$11:$ZZ$200,246,FALSE))=TRUE,"",IF(VLOOKUP($A73,parlvotes_lh!$A$11:$ZZ$200,246,FALSE)=0,"",VLOOKUP($A73,parlvotes_lh!$A$11:$ZZ$200,246,FALSE)))</f>
        <v/>
      </c>
      <c r="W73" s="195" t="str">
        <f>IF(ISERROR(VLOOKUP($A73,parlvotes_lh!$A$11:$ZZ$200,266,FALSE))=TRUE,"",IF(VLOOKUP($A73,parlvotes_lh!$A$11:$ZZ$200,266,FALSE)=0,"",VLOOKUP($A73,parlvotes_lh!$A$11:$ZZ$200,266,FALSE)))</f>
        <v/>
      </c>
      <c r="X73" s="195" t="str">
        <f>IF(ISERROR(VLOOKUP($A73,parlvotes_lh!$A$11:$ZZ$200,286,FALSE))=TRUE,"",IF(VLOOKUP($A73,parlvotes_lh!$A$11:$ZZ$200,286,FALSE)=0,"",VLOOKUP($A73,parlvotes_lh!$A$11:$ZZ$200,286,FALSE)))</f>
        <v/>
      </c>
      <c r="Y73" s="195" t="str">
        <f>IF(ISERROR(VLOOKUP($A73,parlvotes_lh!$A$11:$ZZ$200,306,FALSE))=TRUE,"",IF(VLOOKUP($A73,parlvotes_lh!$A$11:$ZZ$200,306,FALSE)=0,"",VLOOKUP($A73,parlvotes_lh!$A$11:$ZZ$200,306,FALSE)))</f>
        <v/>
      </c>
      <c r="Z73" s="195" t="str">
        <f>IF(ISERROR(VLOOKUP($A73,parlvotes_lh!$A$11:$ZZ$200,326,FALSE))=TRUE,"",IF(VLOOKUP($A73,parlvotes_lh!$A$11:$ZZ$200,326,FALSE)=0,"",VLOOKUP($A73,parlvotes_lh!$A$11:$ZZ$200,326,FALSE)))</f>
        <v/>
      </c>
      <c r="AA73" s="195" t="str">
        <f>IF(ISERROR(VLOOKUP($A73,parlvotes_lh!$A$11:$ZZ$200,346,FALSE))=TRUE,"",IF(VLOOKUP($A73,parlvotes_lh!$A$11:$ZZ$200,346,FALSE)=0,"",VLOOKUP($A73,parlvotes_lh!$A$11:$ZZ$200,346,FALSE)))</f>
        <v/>
      </c>
      <c r="AB73" s="195" t="str">
        <f>IF(ISERROR(VLOOKUP($A73,parlvotes_lh!$A$11:$ZZ$200,366,FALSE))=TRUE,"",IF(VLOOKUP($A73,parlvotes_lh!$A$11:$ZZ$200,366,FALSE)=0,"",VLOOKUP($A73,parlvotes_lh!$A$11:$ZZ$200,366,FALSE)))</f>
        <v/>
      </c>
      <c r="AC73" s="195" t="str">
        <f>IF(ISERROR(VLOOKUP($A73,parlvotes_lh!$A$11:$ZZ$200,386,FALSE))=TRUE,"",IF(VLOOKUP($A73,parlvotes_lh!$A$11:$ZZ$200,386,FALSE)=0,"",VLOOKUP($A73,parlvotes_lh!$A$11:$ZZ$200,386,FALSE)))</f>
        <v/>
      </c>
    </row>
    <row r="74" spans="1:29" ht="13.5" customHeight="1">
      <c r="A74" s="189" t="str">
        <f>IF(info_parties!A74="","",info_parties!A74)</f>
        <v/>
      </c>
      <c r="B74" s="101" t="str">
        <f>IF(A74="","",MID(info_weblinks!$C$3,32,3))</f>
        <v/>
      </c>
      <c r="C74" s="101" t="str">
        <f>IF(info_parties!G74="","",info_parties!G74)</f>
        <v/>
      </c>
      <c r="D74" s="101" t="str">
        <f>IF(info_parties!K74="","",info_parties!K74)</f>
        <v/>
      </c>
      <c r="E74" s="101" t="str">
        <f>IF(info_parties!H74="","",info_parties!H74)</f>
        <v/>
      </c>
      <c r="F74" s="190" t="str">
        <f t="shared" si="8"/>
        <v/>
      </c>
      <c r="G74" s="191" t="str">
        <f t="shared" si="9"/>
        <v/>
      </c>
      <c r="H74" s="192" t="str">
        <f t="shared" si="10"/>
        <v/>
      </c>
      <c r="I74" s="193" t="str">
        <f t="shared" si="11"/>
        <v/>
      </c>
      <c r="J74" s="194" t="str">
        <f>IF(ISERROR(VLOOKUP($A74,parlvotes_lh!$A$11:$ZZ$200,6,FALSE))=TRUE,"",IF(VLOOKUP($A74,parlvotes_lh!$A$11:$ZZ$200,6,FALSE)=0,"",VLOOKUP($A74,parlvotes_lh!$A$11:$ZZ$200,6,FALSE)))</f>
        <v/>
      </c>
      <c r="K74" s="194" t="str">
        <f>IF(ISERROR(VLOOKUP($A74,parlvotes_lh!$A$11:$ZZ$200,26,FALSE))=TRUE,"",IF(VLOOKUP($A74,parlvotes_lh!$A$11:$ZZ$200,26,FALSE)=0,"",VLOOKUP($A74,parlvotes_lh!$A$11:$ZZ$200,26,FALSE)))</f>
        <v/>
      </c>
      <c r="L74" s="194" t="str">
        <f>IF(ISERROR(VLOOKUP($A74,parlvotes_lh!$A$11:$ZZ$200,46,FALSE))=TRUE,"",IF(VLOOKUP($A74,parlvotes_lh!$A$11:$ZZ$200,46,FALSE)=0,"",VLOOKUP($A74,parlvotes_lh!$A$11:$ZZ$200,46,FALSE)))</f>
        <v/>
      </c>
      <c r="M74" s="194" t="str">
        <f>IF(ISERROR(VLOOKUP($A74,parlvotes_lh!$A$11:$ZZ$200,66,FALSE))=TRUE,"",IF(VLOOKUP($A74,parlvotes_lh!$A$11:$ZZ$200,66,FALSE)=0,"",VLOOKUP($A74,parlvotes_lh!$A$11:$ZZ$200,66,FALSE)))</f>
        <v/>
      </c>
      <c r="N74" s="194" t="str">
        <f>IF(ISERROR(VLOOKUP($A74,parlvotes_lh!$A$11:$ZZ$200,86,FALSE))=TRUE,"",IF(VLOOKUP($A74,parlvotes_lh!$A$11:$ZZ$200,86,FALSE)=0,"",VLOOKUP($A74,parlvotes_lh!$A$11:$ZZ$200,86,FALSE)))</f>
        <v/>
      </c>
      <c r="O74" s="194" t="str">
        <f>IF(ISERROR(VLOOKUP($A74,parlvotes_lh!$A$11:$ZZ$200,106,FALSE))=TRUE,"",IF(VLOOKUP($A74,parlvotes_lh!$A$11:$ZZ$200,106,FALSE)=0,"",VLOOKUP($A74,parlvotes_lh!$A$11:$ZZ$200,106,FALSE)))</f>
        <v/>
      </c>
      <c r="P74" s="194" t="str">
        <f>IF(ISERROR(VLOOKUP($A74,parlvotes_lh!$A$11:$ZZ$200,126,FALSE))=TRUE,"",IF(VLOOKUP($A74,parlvotes_lh!$A$11:$ZZ$200,126,FALSE)=0,"",VLOOKUP($A74,parlvotes_lh!$A$11:$ZZ$200,126,FALSE)))</f>
        <v/>
      </c>
      <c r="Q74" s="195" t="str">
        <f>IF(ISERROR(VLOOKUP($A74,parlvotes_lh!$A$11:$ZZ$200,146,FALSE))=TRUE,"",IF(VLOOKUP($A74,parlvotes_lh!$A$11:$ZZ$200,146,FALSE)=0,"",VLOOKUP($A74,parlvotes_lh!$A$11:$ZZ$200,146,FALSE)))</f>
        <v/>
      </c>
      <c r="R74" s="195" t="str">
        <f>IF(ISERROR(VLOOKUP($A74,parlvotes_lh!$A$11:$ZZ$200,166,FALSE))=TRUE,"",IF(VLOOKUP($A74,parlvotes_lh!$A$11:$ZZ$200,166,FALSE)=0,"",VLOOKUP($A74,parlvotes_lh!$A$11:$ZZ$200,166,FALSE)))</f>
        <v/>
      </c>
      <c r="S74" s="195" t="str">
        <f>IF(ISERROR(VLOOKUP($A74,parlvotes_lh!$A$11:$ZZ$200,186,FALSE))=TRUE,"",IF(VLOOKUP($A74,parlvotes_lh!$A$11:$ZZ$200,186,FALSE)=0,"",VLOOKUP($A74,parlvotes_lh!$A$11:$ZZ$200,186,FALSE)))</f>
        <v/>
      </c>
      <c r="T74" s="195" t="str">
        <f>IF(ISERROR(VLOOKUP($A74,parlvotes_lh!$A$11:$ZZ$200,206,FALSE))=TRUE,"",IF(VLOOKUP($A74,parlvotes_lh!$A$11:$ZZ$200,206,FALSE)=0,"",VLOOKUP($A74,parlvotes_lh!$A$11:$ZZ$200,206,FALSE)))</f>
        <v/>
      </c>
      <c r="U74" s="195" t="str">
        <f>IF(ISERROR(VLOOKUP($A74,parlvotes_lh!$A$11:$ZZ$200,226,FALSE))=TRUE,"",IF(VLOOKUP($A74,parlvotes_lh!$A$11:$ZZ$200,226,FALSE)=0,"",VLOOKUP($A74,parlvotes_lh!$A$11:$ZZ$200,226,FALSE)))</f>
        <v/>
      </c>
      <c r="V74" s="195" t="str">
        <f>IF(ISERROR(VLOOKUP($A74,parlvotes_lh!$A$11:$ZZ$200,246,FALSE))=TRUE,"",IF(VLOOKUP($A74,parlvotes_lh!$A$11:$ZZ$200,246,FALSE)=0,"",VLOOKUP($A74,parlvotes_lh!$A$11:$ZZ$200,246,FALSE)))</f>
        <v/>
      </c>
      <c r="W74" s="195" t="str">
        <f>IF(ISERROR(VLOOKUP($A74,parlvotes_lh!$A$11:$ZZ$200,266,FALSE))=TRUE,"",IF(VLOOKUP($A74,parlvotes_lh!$A$11:$ZZ$200,266,FALSE)=0,"",VLOOKUP($A74,parlvotes_lh!$A$11:$ZZ$200,266,FALSE)))</f>
        <v/>
      </c>
      <c r="X74" s="195" t="str">
        <f>IF(ISERROR(VLOOKUP($A74,parlvotes_lh!$A$11:$ZZ$200,286,FALSE))=TRUE,"",IF(VLOOKUP($A74,parlvotes_lh!$A$11:$ZZ$200,286,FALSE)=0,"",VLOOKUP($A74,parlvotes_lh!$A$11:$ZZ$200,286,FALSE)))</f>
        <v/>
      </c>
      <c r="Y74" s="195" t="str">
        <f>IF(ISERROR(VLOOKUP($A74,parlvotes_lh!$A$11:$ZZ$200,306,FALSE))=TRUE,"",IF(VLOOKUP($A74,parlvotes_lh!$A$11:$ZZ$200,306,FALSE)=0,"",VLOOKUP($A74,parlvotes_lh!$A$11:$ZZ$200,306,FALSE)))</f>
        <v/>
      </c>
      <c r="Z74" s="195" t="str">
        <f>IF(ISERROR(VLOOKUP($A74,parlvotes_lh!$A$11:$ZZ$200,326,FALSE))=TRUE,"",IF(VLOOKUP($A74,parlvotes_lh!$A$11:$ZZ$200,326,FALSE)=0,"",VLOOKUP($A74,parlvotes_lh!$A$11:$ZZ$200,326,FALSE)))</f>
        <v/>
      </c>
      <c r="AA74" s="195" t="str">
        <f>IF(ISERROR(VLOOKUP($A74,parlvotes_lh!$A$11:$ZZ$200,346,FALSE))=TRUE,"",IF(VLOOKUP($A74,parlvotes_lh!$A$11:$ZZ$200,346,FALSE)=0,"",VLOOKUP($A74,parlvotes_lh!$A$11:$ZZ$200,346,FALSE)))</f>
        <v/>
      </c>
      <c r="AB74" s="195" t="str">
        <f>IF(ISERROR(VLOOKUP($A74,parlvotes_lh!$A$11:$ZZ$200,366,FALSE))=TRUE,"",IF(VLOOKUP($A74,parlvotes_lh!$A$11:$ZZ$200,366,FALSE)=0,"",VLOOKUP($A74,parlvotes_lh!$A$11:$ZZ$200,366,FALSE)))</f>
        <v/>
      </c>
      <c r="AC74" s="195" t="str">
        <f>IF(ISERROR(VLOOKUP($A74,parlvotes_lh!$A$11:$ZZ$200,386,FALSE))=TRUE,"",IF(VLOOKUP($A74,parlvotes_lh!$A$11:$ZZ$200,386,FALSE)=0,"",VLOOKUP($A74,parlvotes_lh!$A$11:$ZZ$200,386,FALSE)))</f>
        <v/>
      </c>
    </row>
    <row r="75" spans="1:29" ht="13.5" customHeight="1">
      <c r="A75" s="189" t="str">
        <f>IF(info_parties!A75="","",info_parties!A75)</f>
        <v/>
      </c>
      <c r="B75" s="101" t="str">
        <f>IF(A75="","",MID(info_weblinks!$C$3,32,3))</f>
        <v/>
      </c>
      <c r="C75" s="101" t="str">
        <f>IF(info_parties!G75="","",info_parties!G75)</f>
        <v/>
      </c>
      <c r="D75" s="101" t="str">
        <f>IF(info_parties!K75="","",info_parties!K75)</f>
        <v/>
      </c>
      <c r="E75" s="101" t="str">
        <f>IF(info_parties!H75="","",info_parties!H75)</f>
        <v/>
      </c>
      <c r="F75" s="190" t="str">
        <f t="shared" si="8"/>
        <v/>
      </c>
      <c r="G75" s="191" t="str">
        <f t="shared" si="9"/>
        <v/>
      </c>
      <c r="H75" s="192" t="str">
        <f t="shared" si="10"/>
        <v/>
      </c>
      <c r="I75" s="193" t="str">
        <f t="shared" si="11"/>
        <v/>
      </c>
      <c r="J75" s="194" t="str">
        <f>IF(ISERROR(VLOOKUP($A75,parlvotes_lh!$A$11:$ZZ$200,6,FALSE))=TRUE,"",IF(VLOOKUP($A75,parlvotes_lh!$A$11:$ZZ$200,6,FALSE)=0,"",VLOOKUP($A75,parlvotes_lh!$A$11:$ZZ$200,6,FALSE)))</f>
        <v/>
      </c>
      <c r="K75" s="194" t="str">
        <f>IF(ISERROR(VLOOKUP($A75,parlvotes_lh!$A$11:$ZZ$200,26,FALSE))=TRUE,"",IF(VLOOKUP($A75,parlvotes_lh!$A$11:$ZZ$200,26,FALSE)=0,"",VLOOKUP($A75,parlvotes_lh!$A$11:$ZZ$200,26,FALSE)))</f>
        <v/>
      </c>
      <c r="L75" s="194" t="str">
        <f>IF(ISERROR(VLOOKUP($A75,parlvotes_lh!$A$11:$ZZ$200,46,FALSE))=TRUE,"",IF(VLOOKUP($A75,parlvotes_lh!$A$11:$ZZ$200,46,FALSE)=0,"",VLOOKUP($A75,parlvotes_lh!$A$11:$ZZ$200,46,FALSE)))</f>
        <v/>
      </c>
      <c r="M75" s="194" t="str">
        <f>IF(ISERROR(VLOOKUP($A75,parlvotes_lh!$A$11:$ZZ$200,66,FALSE))=TRUE,"",IF(VLOOKUP($A75,parlvotes_lh!$A$11:$ZZ$200,66,FALSE)=0,"",VLOOKUP($A75,parlvotes_lh!$A$11:$ZZ$200,66,FALSE)))</f>
        <v/>
      </c>
      <c r="N75" s="194" t="str">
        <f>IF(ISERROR(VLOOKUP($A75,parlvotes_lh!$A$11:$ZZ$200,86,FALSE))=TRUE,"",IF(VLOOKUP($A75,parlvotes_lh!$A$11:$ZZ$200,86,FALSE)=0,"",VLOOKUP($A75,parlvotes_lh!$A$11:$ZZ$200,86,FALSE)))</f>
        <v/>
      </c>
      <c r="O75" s="194" t="str">
        <f>IF(ISERROR(VLOOKUP($A75,parlvotes_lh!$A$11:$ZZ$200,106,FALSE))=TRUE,"",IF(VLOOKUP($A75,parlvotes_lh!$A$11:$ZZ$200,106,FALSE)=0,"",VLOOKUP($A75,parlvotes_lh!$A$11:$ZZ$200,106,FALSE)))</f>
        <v/>
      </c>
      <c r="P75" s="194" t="str">
        <f>IF(ISERROR(VLOOKUP($A75,parlvotes_lh!$A$11:$ZZ$200,126,FALSE))=TRUE,"",IF(VLOOKUP($A75,parlvotes_lh!$A$11:$ZZ$200,126,FALSE)=0,"",VLOOKUP($A75,parlvotes_lh!$A$11:$ZZ$200,126,FALSE)))</f>
        <v/>
      </c>
      <c r="Q75" s="195" t="str">
        <f>IF(ISERROR(VLOOKUP($A75,parlvotes_lh!$A$11:$ZZ$200,146,FALSE))=TRUE,"",IF(VLOOKUP($A75,parlvotes_lh!$A$11:$ZZ$200,146,FALSE)=0,"",VLOOKUP($A75,parlvotes_lh!$A$11:$ZZ$200,146,FALSE)))</f>
        <v/>
      </c>
      <c r="R75" s="195" t="str">
        <f>IF(ISERROR(VLOOKUP($A75,parlvotes_lh!$A$11:$ZZ$200,166,FALSE))=TRUE,"",IF(VLOOKUP($A75,parlvotes_lh!$A$11:$ZZ$200,166,FALSE)=0,"",VLOOKUP($A75,parlvotes_lh!$A$11:$ZZ$200,166,FALSE)))</f>
        <v/>
      </c>
      <c r="S75" s="195" t="str">
        <f>IF(ISERROR(VLOOKUP($A75,parlvotes_lh!$A$11:$ZZ$200,186,FALSE))=TRUE,"",IF(VLOOKUP($A75,parlvotes_lh!$A$11:$ZZ$200,186,FALSE)=0,"",VLOOKUP($A75,parlvotes_lh!$A$11:$ZZ$200,186,FALSE)))</f>
        <v/>
      </c>
      <c r="T75" s="195" t="str">
        <f>IF(ISERROR(VLOOKUP($A75,parlvotes_lh!$A$11:$ZZ$200,206,FALSE))=TRUE,"",IF(VLOOKUP($A75,parlvotes_lh!$A$11:$ZZ$200,206,FALSE)=0,"",VLOOKUP($A75,parlvotes_lh!$A$11:$ZZ$200,206,FALSE)))</f>
        <v/>
      </c>
      <c r="U75" s="195" t="str">
        <f>IF(ISERROR(VLOOKUP($A75,parlvotes_lh!$A$11:$ZZ$200,226,FALSE))=TRUE,"",IF(VLOOKUP($A75,parlvotes_lh!$A$11:$ZZ$200,226,FALSE)=0,"",VLOOKUP($A75,parlvotes_lh!$A$11:$ZZ$200,226,FALSE)))</f>
        <v/>
      </c>
      <c r="V75" s="195" t="str">
        <f>IF(ISERROR(VLOOKUP($A75,parlvotes_lh!$A$11:$ZZ$200,246,FALSE))=TRUE,"",IF(VLOOKUP($A75,parlvotes_lh!$A$11:$ZZ$200,246,FALSE)=0,"",VLOOKUP($A75,parlvotes_lh!$A$11:$ZZ$200,246,FALSE)))</f>
        <v/>
      </c>
      <c r="W75" s="195" t="str">
        <f>IF(ISERROR(VLOOKUP($A75,parlvotes_lh!$A$11:$ZZ$200,266,FALSE))=TRUE,"",IF(VLOOKUP($A75,parlvotes_lh!$A$11:$ZZ$200,266,FALSE)=0,"",VLOOKUP($A75,parlvotes_lh!$A$11:$ZZ$200,266,FALSE)))</f>
        <v/>
      </c>
      <c r="X75" s="195" t="str">
        <f>IF(ISERROR(VLOOKUP($A75,parlvotes_lh!$A$11:$ZZ$200,286,FALSE))=TRUE,"",IF(VLOOKUP($A75,parlvotes_lh!$A$11:$ZZ$200,286,FALSE)=0,"",VLOOKUP($A75,parlvotes_lh!$A$11:$ZZ$200,286,FALSE)))</f>
        <v/>
      </c>
      <c r="Y75" s="195" t="str">
        <f>IF(ISERROR(VLOOKUP($A75,parlvotes_lh!$A$11:$ZZ$200,306,FALSE))=TRUE,"",IF(VLOOKUP($A75,parlvotes_lh!$A$11:$ZZ$200,306,FALSE)=0,"",VLOOKUP($A75,parlvotes_lh!$A$11:$ZZ$200,306,FALSE)))</f>
        <v/>
      </c>
      <c r="Z75" s="195" t="str">
        <f>IF(ISERROR(VLOOKUP($A75,parlvotes_lh!$A$11:$ZZ$200,326,FALSE))=TRUE,"",IF(VLOOKUP($A75,parlvotes_lh!$A$11:$ZZ$200,326,FALSE)=0,"",VLOOKUP($A75,parlvotes_lh!$A$11:$ZZ$200,326,FALSE)))</f>
        <v/>
      </c>
      <c r="AA75" s="195" t="str">
        <f>IF(ISERROR(VLOOKUP($A75,parlvotes_lh!$A$11:$ZZ$200,346,FALSE))=TRUE,"",IF(VLOOKUP($A75,parlvotes_lh!$A$11:$ZZ$200,346,FALSE)=0,"",VLOOKUP($A75,parlvotes_lh!$A$11:$ZZ$200,346,FALSE)))</f>
        <v/>
      </c>
      <c r="AB75" s="195" t="str">
        <f>IF(ISERROR(VLOOKUP($A75,parlvotes_lh!$A$11:$ZZ$200,366,FALSE))=TRUE,"",IF(VLOOKUP($A75,parlvotes_lh!$A$11:$ZZ$200,366,FALSE)=0,"",VLOOKUP($A75,parlvotes_lh!$A$11:$ZZ$200,366,FALSE)))</f>
        <v/>
      </c>
      <c r="AC75" s="195" t="str">
        <f>IF(ISERROR(VLOOKUP($A75,parlvotes_lh!$A$11:$ZZ$200,386,FALSE))=TRUE,"",IF(VLOOKUP($A75,parlvotes_lh!$A$11:$ZZ$200,386,FALSE)=0,"",VLOOKUP($A75,parlvotes_lh!$A$11:$ZZ$200,386,FALSE)))</f>
        <v/>
      </c>
    </row>
    <row r="76" spans="1:29" ht="13.5" customHeight="1">
      <c r="A76" s="189" t="str">
        <f>IF(info_parties!A76="","",info_parties!A76)</f>
        <v/>
      </c>
      <c r="B76" s="101" t="str">
        <f>IF(A76="","",MID(info_weblinks!$C$3,32,3))</f>
        <v/>
      </c>
      <c r="C76" s="101" t="str">
        <f>IF(info_parties!G76="","",info_parties!G76)</f>
        <v/>
      </c>
      <c r="D76" s="101" t="str">
        <f>IF(info_parties!K76="","",info_parties!K76)</f>
        <v/>
      </c>
      <c r="E76" s="101" t="str">
        <f>IF(info_parties!H76="","",info_parties!H76)</f>
        <v/>
      </c>
      <c r="F76" s="190" t="str">
        <f t="shared" si="8"/>
        <v/>
      </c>
      <c r="G76" s="191" t="str">
        <f t="shared" si="9"/>
        <v/>
      </c>
      <c r="H76" s="192" t="str">
        <f t="shared" si="10"/>
        <v/>
      </c>
      <c r="I76" s="193" t="str">
        <f t="shared" si="11"/>
        <v/>
      </c>
      <c r="J76" s="194" t="str">
        <f>IF(ISERROR(VLOOKUP($A76,parlvotes_lh!$A$11:$ZZ$200,6,FALSE))=TRUE,"",IF(VLOOKUP($A76,parlvotes_lh!$A$11:$ZZ$200,6,FALSE)=0,"",VLOOKUP($A76,parlvotes_lh!$A$11:$ZZ$200,6,FALSE)))</f>
        <v/>
      </c>
      <c r="K76" s="194" t="str">
        <f>IF(ISERROR(VLOOKUP($A76,parlvotes_lh!$A$11:$ZZ$200,26,FALSE))=TRUE,"",IF(VLOOKUP($A76,parlvotes_lh!$A$11:$ZZ$200,26,FALSE)=0,"",VLOOKUP($A76,parlvotes_lh!$A$11:$ZZ$200,26,FALSE)))</f>
        <v/>
      </c>
      <c r="L76" s="194" t="str">
        <f>IF(ISERROR(VLOOKUP($A76,parlvotes_lh!$A$11:$ZZ$200,46,FALSE))=TRUE,"",IF(VLOOKUP($A76,parlvotes_lh!$A$11:$ZZ$200,46,FALSE)=0,"",VLOOKUP($A76,parlvotes_lh!$A$11:$ZZ$200,46,FALSE)))</f>
        <v/>
      </c>
      <c r="M76" s="194" t="str">
        <f>IF(ISERROR(VLOOKUP($A76,parlvotes_lh!$A$11:$ZZ$200,66,FALSE))=TRUE,"",IF(VLOOKUP($A76,parlvotes_lh!$A$11:$ZZ$200,66,FALSE)=0,"",VLOOKUP($A76,parlvotes_lh!$A$11:$ZZ$200,66,FALSE)))</f>
        <v/>
      </c>
      <c r="N76" s="194" t="str">
        <f>IF(ISERROR(VLOOKUP($A76,parlvotes_lh!$A$11:$ZZ$200,86,FALSE))=TRUE,"",IF(VLOOKUP($A76,parlvotes_lh!$A$11:$ZZ$200,86,FALSE)=0,"",VLOOKUP($A76,parlvotes_lh!$A$11:$ZZ$200,86,FALSE)))</f>
        <v/>
      </c>
      <c r="O76" s="194" t="str">
        <f>IF(ISERROR(VLOOKUP($A76,parlvotes_lh!$A$11:$ZZ$200,106,FALSE))=TRUE,"",IF(VLOOKUP($A76,parlvotes_lh!$A$11:$ZZ$200,106,FALSE)=0,"",VLOOKUP($A76,parlvotes_lh!$A$11:$ZZ$200,106,FALSE)))</f>
        <v/>
      </c>
      <c r="P76" s="194" t="str">
        <f>IF(ISERROR(VLOOKUP($A76,parlvotes_lh!$A$11:$ZZ$200,126,FALSE))=TRUE,"",IF(VLOOKUP($A76,parlvotes_lh!$A$11:$ZZ$200,126,FALSE)=0,"",VLOOKUP($A76,parlvotes_lh!$A$11:$ZZ$200,126,FALSE)))</f>
        <v/>
      </c>
      <c r="Q76" s="195" t="str">
        <f>IF(ISERROR(VLOOKUP($A76,parlvotes_lh!$A$11:$ZZ$200,146,FALSE))=TRUE,"",IF(VLOOKUP($A76,parlvotes_lh!$A$11:$ZZ$200,146,FALSE)=0,"",VLOOKUP($A76,parlvotes_lh!$A$11:$ZZ$200,146,FALSE)))</f>
        <v/>
      </c>
      <c r="R76" s="195" t="str">
        <f>IF(ISERROR(VLOOKUP($A76,parlvotes_lh!$A$11:$ZZ$200,166,FALSE))=TRUE,"",IF(VLOOKUP($A76,parlvotes_lh!$A$11:$ZZ$200,166,FALSE)=0,"",VLOOKUP($A76,parlvotes_lh!$A$11:$ZZ$200,166,FALSE)))</f>
        <v/>
      </c>
      <c r="S76" s="195" t="str">
        <f>IF(ISERROR(VLOOKUP($A76,parlvotes_lh!$A$11:$ZZ$200,186,FALSE))=TRUE,"",IF(VLOOKUP($A76,parlvotes_lh!$A$11:$ZZ$200,186,FALSE)=0,"",VLOOKUP($A76,parlvotes_lh!$A$11:$ZZ$200,186,FALSE)))</f>
        <v/>
      </c>
      <c r="T76" s="195" t="str">
        <f>IF(ISERROR(VLOOKUP($A76,parlvotes_lh!$A$11:$ZZ$200,206,FALSE))=TRUE,"",IF(VLOOKUP($A76,parlvotes_lh!$A$11:$ZZ$200,206,FALSE)=0,"",VLOOKUP($A76,parlvotes_lh!$A$11:$ZZ$200,206,FALSE)))</f>
        <v/>
      </c>
      <c r="U76" s="195" t="str">
        <f>IF(ISERROR(VLOOKUP($A76,parlvotes_lh!$A$11:$ZZ$200,226,FALSE))=TRUE,"",IF(VLOOKUP($A76,parlvotes_lh!$A$11:$ZZ$200,226,FALSE)=0,"",VLOOKUP($A76,parlvotes_lh!$A$11:$ZZ$200,226,FALSE)))</f>
        <v/>
      </c>
      <c r="V76" s="195" t="str">
        <f>IF(ISERROR(VLOOKUP($A76,parlvotes_lh!$A$11:$ZZ$200,246,FALSE))=TRUE,"",IF(VLOOKUP($A76,parlvotes_lh!$A$11:$ZZ$200,246,FALSE)=0,"",VLOOKUP($A76,parlvotes_lh!$A$11:$ZZ$200,246,FALSE)))</f>
        <v/>
      </c>
      <c r="W76" s="195" t="str">
        <f>IF(ISERROR(VLOOKUP($A76,parlvotes_lh!$A$11:$ZZ$200,266,FALSE))=TRUE,"",IF(VLOOKUP($A76,parlvotes_lh!$A$11:$ZZ$200,266,FALSE)=0,"",VLOOKUP($A76,parlvotes_lh!$A$11:$ZZ$200,266,FALSE)))</f>
        <v/>
      </c>
      <c r="X76" s="195" t="str">
        <f>IF(ISERROR(VLOOKUP($A76,parlvotes_lh!$A$11:$ZZ$200,286,FALSE))=TRUE,"",IF(VLOOKUP($A76,parlvotes_lh!$A$11:$ZZ$200,286,FALSE)=0,"",VLOOKUP($A76,parlvotes_lh!$A$11:$ZZ$200,286,FALSE)))</f>
        <v/>
      </c>
      <c r="Y76" s="195" t="str">
        <f>IF(ISERROR(VLOOKUP($A76,parlvotes_lh!$A$11:$ZZ$200,306,FALSE))=TRUE,"",IF(VLOOKUP($A76,parlvotes_lh!$A$11:$ZZ$200,306,FALSE)=0,"",VLOOKUP($A76,parlvotes_lh!$A$11:$ZZ$200,306,FALSE)))</f>
        <v/>
      </c>
      <c r="Z76" s="195" t="str">
        <f>IF(ISERROR(VLOOKUP($A76,parlvotes_lh!$A$11:$ZZ$200,326,FALSE))=TRUE,"",IF(VLOOKUP($A76,parlvotes_lh!$A$11:$ZZ$200,326,FALSE)=0,"",VLOOKUP($A76,parlvotes_lh!$A$11:$ZZ$200,326,FALSE)))</f>
        <v/>
      </c>
      <c r="AA76" s="195" t="str">
        <f>IF(ISERROR(VLOOKUP($A76,parlvotes_lh!$A$11:$ZZ$200,346,FALSE))=TRUE,"",IF(VLOOKUP($A76,parlvotes_lh!$A$11:$ZZ$200,346,FALSE)=0,"",VLOOKUP($A76,parlvotes_lh!$A$11:$ZZ$200,346,FALSE)))</f>
        <v/>
      </c>
      <c r="AB76" s="195" t="str">
        <f>IF(ISERROR(VLOOKUP($A76,parlvotes_lh!$A$11:$ZZ$200,366,FALSE))=TRUE,"",IF(VLOOKUP($A76,parlvotes_lh!$A$11:$ZZ$200,366,FALSE)=0,"",VLOOKUP($A76,parlvotes_lh!$A$11:$ZZ$200,366,FALSE)))</f>
        <v/>
      </c>
      <c r="AC76" s="195" t="str">
        <f>IF(ISERROR(VLOOKUP($A76,parlvotes_lh!$A$11:$ZZ$200,386,FALSE))=TRUE,"",IF(VLOOKUP($A76,parlvotes_lh!$A$11:$ZZ$200,386,FALSE)=0,"",VLOOKUP($A76,parlvotes_lh!$A$11:$ZZ$200,386,FALSE)))</f>
        <v/>
      </c>
    </row>
    <row r="77" spans="1:29" ht="13.5" customHeight="1">
      <c r="A77" s="189" t="str">
        <f>IF(info_parties!A77="","",info_parties!A77)</f>
        <v/>
      </c>
      <c r="B77" s="101" t="str">
        <f>IF(A77="","",MID(info_weblinks!$C$3,32,3))</f>
        <v/>
      </c>
      <c r="C77" s="101" t="str">
        <f>IF(info_parties!G77="","",info_parties!G77)</f>
        <v/>
      </c>
      <c r="D77" s="101" t="str">
        <f>IF(info_parties!K77="","",info_parties!K77)</f>
        <v/>
      </c>
      <c r="E77" s="101" t="str">
        <f>IF(info_parties!H77="","",info_parties!H77)</f>
        <v/>
      </c>
      <c r="F77" s="190" t="str">
        <f t="shared" si="8"/>
        <v/>
      </c>
      <c r="G77" s="191" t="str">
        <f t="shared" si="9"/>
        <v/>
      </c>
      <c r="H77" s="192" t="str">
        <f t="shared" si="10"/>
        <v/>
      </c>
      <c r="I77" s="193" t="str">
        <f t="shared" si="11"/>
        <v/>
      </c>
      <c r="J77" s="194" t="str">
        <f>IF(ISERROR(VLOOKUP($A77,parlvotes_lh!$A$11:$ZZ$200,6,FALSE))=TRUE,"",IF(VLOOKUP($A77,parlvotes_lh!$A$11:$ZZ$200,6,FALSE)=0,"",VLOOKUP($A77,parlvotes_lh!$A$11:$ZZ$200,6,FALSE)))</f>
        <v/>
      </c>
      <c r="K77" s="194" t="str">
        <f>IF(ISERROR(VLOOKUP($A77,parlvotes_lh!$A$11:$ZZ$200,26,FALSE))=TRUE,"",IF(VLOOKUP($A77,parlvotes_lh!$A$11:$ZZ$200,26,FALSE)=0,"",VLOOKUP($A77,parlvotes_lh!$A$11:$ZZ$200,26,FALSE)))</f>
        <v/>
      </c>
      <c r="L77" s="194" t="str">
        <f>IF(ISERROR(VLOOKUP($A77,parlvotes_lh!$A$11:$ZZ$200,46,FALSE))=TRUE,"",IF(VLOOKUP($A77,parlvotes_lh!$A$11:$ZZ$200,46,FALSE)=0,"",VLOOKUP($A77,parlvotes_lh!$A$11:$ZZ$200,46,FALSE)))</f>
        <v/>
      </c>
      <c r="M77" s="194" t="str">
        <f>IF(ISERROR(VLOOKUP($A77,parlvotes_lh!$A$11:$ZZ$200,66,FALSE))=TRUE,"",IF(VLOOKUP($A77,parlvotes_lh!$A$11:$ZZ$200,66,FALSE)=0,"",VLOOKUP($A77,parlvotes_lh!$A$11:$ZZ$200,66,FALSE)))</f>
        <v/>
      </c>
      <c r="N77" s="194" t="str">
        <f>IF(ISERROR(VLOOKUP($A77,parlvotes_lh!$A$11:$ZZ$200,86,FALSE))=TRUE,"",IF(VLOOKUP($A77,parlvotes_lh!$A$11:$ZZ$200,86,FALSE)=0,"",VLOOKUP($A77,parlvotes_lh!$A$11:$ZZ$200,86,FALSE)))</f>
        <v/>
      </c>
      <c r="O77" s="194" t="str">
        <f>IF(ISERROR(VLOOKUP($A77,parlvotes_lh!$A$11:$ZZ$200,106,FALSE))=TRUE,"",IF(VLOOKUP($A77,parlvotes_lh!$A$11:$ZZ$200,106,FALSE)=0,"",VLOOKUP($A77,parlvotes_lh!$A$11:$ZZ$200,106,FALSE)))</f>
        <v/>
      </c>
      <c r="P77" s="194" t="str">
        <f>IF(ISERROR(VLOOKUP($A77,parlvotes_lh!$A$11:$ZZ$200,126,FALSE))=TRUE,"",IF(VLOOKUP($A77,parlvotes_lh!$A$11:$ZZ$200,126,FALSE)=0,"",VLOOKUP($A77,parlvotes_lh!$A$11:$ZZ$200,126,FALSE)))</f>
        <v/>
      </c>
      <c r="Q77" s="195" t="str">
        <f>IF(ISERROR(VLOOKUP($A77,parlvotes_lh!$A$11:$ZZ$200,146,FALSE))=TRUE,"",IF(VLOOKUP($A77,parlvotes_lh!$A$11:$ZZ$200,146,FALSE)=0,"",VLOOKUP($A77,parlvotes_lh!$A$11:$ZZ$200,146,FALSE)))</f>
        <v/>
      </c>
      <c r="R77" s="195" t="str">
        <f>IF(ISERROR(VLOOKUP($A77,parlvotes_lh!$A$11:$ZZ$200,166,FALSE))=TRUE,"",IF(VLOOKUP($A77,parlvotes_lh!$A$11:$ZZ$200,166,FALSE)=0,"",VLOOKUP($A77,parlvotes_lh!$A$11:$ZZ$200,166,FALSE)))</f>
        <v/>
      </c>
      <c r="S77" s="195" t="str">
        <f>IF(ISERROR(VLOOKUP($A77,parlvotes_lh!$A$11:$ZZ$200,186,FALSE))=TRUE,"",IF(VLOOKUP($A77,parlvotes_lh!$A$11:$ZZ$200,186,FALSE)=0,"",VLOOKUP($A77,parlvotes_lh!$A$11:$ZZ$200,186,FALSE)))</f>
        <v/>
      </c>
      <c r="T77" s="195" t="str">
        <f>IF(ISERROR(VLOOKUP($A77,parlvotes_lh!$A$11:$ZZ$200,206,FALSE))=TRUE,"",IF(VLOOKUP($A77,parlvotes_lh!$A$11:$ZZ$200,206,FALSE)=0,"",VLOOKUP($A77,parlvotes_lh!$A$11:$ZZ$200,206,FALSE)))</f>
        <v/>
      </c>
      <c r="U77" s="195" t="str">
        <f>IF(ISERROR(VLOOKUP($A77,parlvotes_lh!$A$11:$ZZ$200,226,FALSE))=TRUE,"",IF(VLOOKUP($A77,parlvotes_lh!$A$11:$ZZ$200,226,FALSE)=0,"",VLOOKUP($A77,parlvotes_lh!$A$11:$ZZ$200,226,FALSE)))</f>
        <v/>
      </c>
      <c r="V77" s="195" t="str">
        <f>IF(ISERROR(VLOOKUP($A77,parlvotes_lh!$A$11:$ZZ$200,246,FALSE))=TRUE,"",IF(VLOOKUP($A77,parlvotes_lh!$A$11:$ZZ$200,246,FALSE)=0,"",VLOOKUP($A77,parlvotes_lh!$A$11:$ZZ$200,246,FALSE)))</f>
        <v/>
      </c>
      <c r="W77" s="195" t="str">
        <f>IF(ISERROR(VLOOKUP($A77,parlvotes_lh!$A$11:$ZZ$200,266,FALSE))=TRUE,"",IF(VLOOKUP($A77,parlvotes_lh!$A$11:$ZZ$200,266,FALSE)=0,"",VLOOKUP($A77,parlvotes_lh!$A$11:$ZZ$200,266,FALSE)))</f>
        <v/>
      </c>
      <c r="X77" s="195" t="str">
        <f>IF(ISERROR(VLOOKUP($A77,parlvotes_lh!$A$11:$ZZ$200,286,FALSE))=TRUE,"",IF(VLOOKUP($A77,parlvotes_lh!$A$11:$ZZ$200,286,FALSE)=0,"",VLOOKUP($A77,parlvotes_lh!$A$11:$ZZ$200,286,FALSE)))</f>
        <v/>
      </c>
      <c r="Y77" s="195" t="str">
        <f>IF(ISERROR(VLOOKUP($A77,parlvotes_lh!$A$11:$ZZ$200,306,FALSE))=TRUE,"",IF(VLOOKUP($A77,parlvotes_lh!$A$11:$ZZ$200,306,FALSE)=0,"",VLOOKUP($A77,parlvotes_lh!$A$11:$ZZ$200,306,FALSE)))</f>
        <v/>
      </c>
      <c r="Z77" s="195" t="str">
        <f>IF(ISERROR(VLOOKUP($A77,parlvotes_lh!$A$11:$ZZ$200,326,FALSE))=TRUE,"",IF(VLOOKUP($A77,parlvotes_lh!$A$11:$ZZ$200,326,FALSE)=0,"",VLOOKUP($A77,parlvotes_lh!$A$11:$ZZ$200,326,FALSE)))</f>
        <v/>
      </c>
      <c r="AA77" s="195" t="str">
        <f>IF(ISERROR(VLOOKUP($A77,parlvotes_lh!$A$11:$ZZ$200,346,FALSE))=TRUE,"",IF(VLOOKUP($A77,parlvotes_lh!$A$11:$ZZ$200,346,FALSE)=0,"",VLOOKUP($A77,parlvotes_lh!$A$11:$ZZ$200,346,FALSE)))</f>
        <v/>
      </c>
      <c r="AB77" s="195" t="str">
        <f>IF(ISERROR(VLOOKUP($A77,parlvotes_lh!$A$11:$ZZ$200,366,FALSE))=TRUE,"",IF(VLOOKUP($A77,parlvotes_lh!$A$11:$ZZ$200,366,FALSE)=0,"",VLOOKUP($A77,parlvotes_lh!$A$11:$ZZ$200,366,FALSE)))</f>
        <v/>
      </c>
      <c r="AC77" s="195" t="str">
        <f>IF(ISERROR(VLOOKUP($A77,parlvotes_lh!$A$11:$ZZ$200,386,FALSE))=TRUE,"",IF(VLOOKUP($A77,parlvotes_lh!$A$11:$ZZ$200,386,FALSE)=0,"",VLOOKUP($A77,parlvotes_lh!$A$11:$ZZ$200,386,FALSE)))</f>
        <v/>
      </c>
    </row>
    <row r="78" spans="1:29" ht="13.5" customHeight="1">
      <c r="A78" s="189" t="str">
        <f>IF(info_parties!A78="","",info_parties!A78)</f>
        <v/>
      </c>
      <c r="B78" s="101" t="str">
        <f>IF(A78="","",MID(info_weblinks!$C$3,32,3))</f>
        <v/>
      </c>
      <c r="C78" s="101" t="str">
        <f>IF(info_parties!G78="","",info_parties!G78)</f>
        <v/>
      </c>
      <c r="D78" s="101" t="str">
        <f>IF(info_parties!K78="","",info_parties!K78)</f>
        <v/>
      </c>
      <c r="E78" s="101" t="str">
        <f>IF(info_parties!H78="","",info_parties!H78)</f>
        <v/>
      </c>
      <c r="F78" s="190" t="str">
        <f t="shared" si="8"/>
        <v/>
      </c>
      <c r="G78" s="191" t="str">
        <f t="shared" si="9"/>
        <v/>
      </c>
      <c r="H78" s="192" t="str">
        <f t="shared" si="10"/>
        <v/>
      </c>
      <c r="I78" s="193" t="str">
        <f t="shared" si="11"/>
        <v/>
      </c>
      <c r="J78" s="194" t="str">
        <f>IF(ISERROR(VLOOKUP($A78,parlvotes_lh!$A$11:$ZZ$200,6,FALSE))=TRUE,"",IF(VLOOKUP($A78,parlvotes_lh!$A$11:$ZZ$200,6,FALSE)=0,"",VLOOKUP($A78,parlvotes_lh!$A$11:$ZZ$200,6,FALSE)))</f>
        <v/>
      </c>
      <c r="K78" s="194" t="str">
        <f>IF(ISERROR(VLOOKUP($A78,parlvotes_lh!$A$11:$ZZ$200,26,FALSE))=TRUE,"",IF(VLOOKUP($A78,parlvotes_lh!$A$11:$ZZ$200,26,FALSE)=0,"",VLOOKUP($A78,parlvotes_lh!$A$11:$ZZ$200,26,FALSE)))</f>
        <v/>
      </c>
      <c r="L78" s="194" t="str">
        <f>IF(ISERROR(VLOOKUP($A78,parlvotes_lh!$A$11:$ZZ$200,46,FALSE))=TRUE,"",IF(VLOOKUP($A78,parlvotes_lh!$A$11:$ZZ$200,46,FALSE)=0,"",VLOOKUP($A78,parlvotes_lh!$A$11:$ZZ$200,46,FALSE)))</f>
        <v/>
      </c>
      <c r="M78" s="194" t="str">
        <f>IF(ISERROR(VLOOKUP($A78,parlvotes_lh!$A$11:$ZZ$200,66,FALSE))=TRUE,"",IF(VLOOKUP($A78,parlvotes_lh!$A$11:$ZZ$200,66,FALSE)=0,"",VLOOKUP($A78,parlvotes_lh!$A$11:$ZZ$200,66,FALSE)))</f>
        <v/>
      </c>
      <c r="N78" s="194" t="str">
        <f>IF(ISERROR(VLOOKUP($A78,parlvotes_lh!$A$11:$ZZ$200,86,FALSE))=TRUE,"",IF(VLOOKUP($A78,parlvotes_lh!$A$11:$ZZ$200,86,FALSE)=0,"",VLOOKUP($A78,parlvotes_lh!$A$11:$ZZ$200,86,FALSE)))</f>
        <v/>
      </c>
      <c r="O78" s="194" t="str">
        <f>IF(ISERROR(VLOOKUP($A78,parlvotes_lh!$A$11:$ZZ$200,106,FALSE))=TRUE,"",IF(VLOOKUP($A78,parlvotes_lh!$A$11:$ZZ$200,106,FALSE)=0,"",VLOOKUP($A78,parlvotes_lh!$A$11:$ZZ$200,106,FALSE)))</f>
        <v/>
      </c>
      <c r="P78" s="194" t="str">
        <f>IF(ISERROR(VLOOKUP($A78,parlvotes_lh!$A$11:$ZZ$200,126,FALSE))=TRUE,"",IF(VLOOKUP($A78,parlvotes_lh!$A$11:$ZZ$200,126,FALSE)=0,"",VLOOKUP($A78,parlvotes_lh!$A$11:$ZZ$200,126,FALSE)))</f>
        <v/>
      </c>
      <c r="Q78" s="195" t="str">
        <f>IF(ISERROR(VLOOKUP($A78,parlvotes_lh!$A$11:$ZZ$200,146,FALSE))=TRUE,"",IF(VLOOKUP($A78,parlvotes_lh!$A$11:$ZZ$200,146,FALSE)=0,"",VLOOKUP($A78,parlvotes_lh!$A$11:$ZZ$200,146,FALSE)))</f>
        <v/>
      </c>
      <c r="R78" s="195" t="str">
        <f>IF(ISERROR(VLOOKUP($A78,parlvotes_lh!$A$11:$ZZ$200,166,FALSE))=TRUE,"",IF(VLOOKUP($A78,parlvotes_lh!$A$11:$ZZ$200,166,FALSE)=0,"",VLOOKUP($A78,parlvotes_lh!$A$11:$ZZ$200,166,FALSE)))</f>
        <v/>
      </c>
      <c r="S78" s="195" t="str">
        <f>IF(ISERROR(VLOOKUP($A78,parlvotes_lh!$A$11:$ZZ$200,186,FALSE))=TRUE,"",IF(VLOOKUP($A78,parlvotes_lh!$A$11:$ZZ$200,186,FALSE)=0,"",VLOOKUP($A78,parlvotes_lh!$A$11:$ZZ$200,186,FALSE)))</f>
        <v/>
      </c>
      <c r="T78" s="195" t="str">
        <f>IF(ISERROR(VLOOKUP($A78,parlvotes_lh!$A$11:$ZZ$200,206,FALSE))=TRUE,"",IF(VLOOKUP($A78,parlvotes_lh!$A$11:$ZZ$200,206,FALSE)=0,"",VLOOKUP($A78,parlvotes_lh!$A$11:$ZZ$200,206,FALSE)))</f>
        <v/>
      </c>
      <c r="U78" s="195" t="str">
        <f>IF(ISERROR(VLOOKUP($A78,parlvotes_lh!$A$11:$ZZ$200,226,FALSE))=TRUE,"",IF(VLOOKUP($A78,parlvotes_lh!$A$11:$ZZ$200,226,FALSE)=0,"",VLOOKUP($A78,parlvotes_lh!$A$11:$ZZ$200,226,FALSE)))</f>
        <v/>
      </c>
      <c r="V78" s="195" t="str">
        <f>IF(ISERROR(VLOOKUP($A78,parlvotes_lh!$A$11:$ZZ$200,246,FALSE))=TRUE,"",IF(VLOOKUP($A78,parlvotes_lh!$A$11:$ZZ$200,246,FALSE)=0,"",VLOOKUP($A78,parlvotes_lh!$A$11:$ZZ$200,246,FALSE)))</f>
        <v/>
      </c>
      <c r="W78" s="195" t="str">
        <f>IF(ISERROR(VLOOKUP($A78,parlvotes_lh!$A$11:$ZZ$200,266,FALSE))=TRUE,"",IF(VLOOKUP($A78,parlvotes_lh!$A$11:$ZZ$200,266,FALSE)=0,"",VLOOKUP($A78,parlvotes_lh!$A$11:$ZZ$200,266,FALSE)))</f>
        <v/>
      </c>
      <c r="X78" s="195" t="str">
        <f>IF(ISERROR(VLOOKUP($A78,parlvotes_lh!$A$11:$ZZ$200,286,FALSE))=TRUE,"",IF(VLOOKUP($A78,parlvotes_lh!$A$11:$ZZ$200,286,FALSE)=0,"",VLOOKUP($A78,parlvotes_lh!$A$11:$ZZ$200,286,FALSE)))</f>
        <v/>
      </c>
      <c r="Y78" s="195" t="str">
        <f>IF(ISERROR(VLOOKUP($A78,parlvotes_lh!$A$11:$ZZ$200,306,FALSE))=TRUE,"",IF(VLOOKUP($A78,parlvotes_lh!$A$11:$ZZ$200,306,FALSE)=0,"",VLOOKUP($A78,parlvotes_lh!$A$11:$ZZ$200,306,FALSE)))</f>
        <v/>
      </c>
      <c r="Z78" s="195" t="str">
        <f>IF(ISERROR(VLOOKUP($A78,parlvotes_lh!$A$11:$ZZ$200,326,FALSE))=TRUE,"",IF(VLOOKUP($A78,parlvotes_lh!$A$11:$ZZ$200,326,FALSE)=0,"",VLOOKUP($A78,parlvotes_lh!$A$11:$ZZ$200,326,FALSE)))</f>
        <v/>
      </c>
      <c r="AA78" s="195" t="str">
        <f>IF(ISERROR(VLOOKUP($A78,parlvotes_lh!$A$11:$ZZ$200,346,FALSE))=TRUE,"",IF(VLOOKUP($A78,parlvotes_lh!$A$11:$ZZ$200,346,FALSE)=0,"",VLOOKUP($A78,parlvotes_lh!$A$11:$ZZ$200,346,FALSE)))</f>
        <v/>
      </c>
      <c r="AB78" s="195" t="str">
        <f>IF(ISERROR(VLOOKUP($A78,parlvotes_lh!$A$11:$ZZ$200,366,FALSE))=TRUE,"",IF(VLOOKUP($A78,parlvotes_lh!$A$11:$ZZ$200,366,FALSE)=0,"",VLOOKUP($A78,parlvotes_lh!$A$11:$ZZ$200,366,FALSE)))</f>
        <v/>
      </c>
      <c r="AC78" s="195" t="str">
        <f>IF(ISERROR(VLOOKUP($A78,parlvotes_lh!$A$11:$ZZ$200,386,FALSE))=TRUE,"",IF(VLOOKUP($A78,parlvotes_lh!$A$11:$ZZ$200,386,FALSE)=0,"",VLOOKUP($A78,parlvotes_lh!$A$11:$ZZ$200,386,FALSE)))</f>
        <v/>
      </c>
    </row>
    <row r="79" spans="1:29" ht="13.5" customHeight="1">
      <c r="A79" s="189" t="str">
        <f>IF(info_parties!A79="","",info_parties!A79)</f>
        <v/>
      </c>
      <c r="B79" s="101" t="str">
        <f>IF(A79="","",MID(info_weblinks!$C$3,32,3))</f>
        <v/>
      </c>
      <c r="C79" s="101" t="str">
        <f>IF(info_parties!G79="","",info_parties!G79)</f>
        <v/>
      </c>
      <c r="D79" s="101" t="str">
        <f>IF(info_parties!K79="","",info_parties!K79)</f>
        <v/>
      </c>
      <c r="E79" s="101" t="str">
        <f>IF(info_parties!H79="","",info_parties!H79)</f>
        <v/>
      </c>
      <c r="F79" s="190" t="str">
        <f t="shared" si="8"/>
        <v/>
      </c>
      <c r="G79" s="191" t="str">
        <f t="shared" si="9"/>
        <v/>
      </c>
      <c r="H79" s="192" t="str">
        <f t="shared" si="10"/>
        <v/>
      </c>
      <c r="I79" s="193" t="str">
        <f t="shared" si="11"/>
        <v/>
      </c>
      <c r="J79" s="194" t="str">
        <f>IF(ISERROR(VLOOKUP($A79,parlvotes_lh!$A$11:$ZZ$200,6,FALSE))=TRUE,"",IF(VLOOKUP($A79,parlvotes_lh!$A$11:$ZZ$200,6,FALSE)=0,"",VLOOKUP($A79,parlvotes_lh!$A$11:$ZZ$200,6,FALSE)))</f>
        <v/>
      </c>
      <c r="K79" s="194" t="str">
        <f>IF(ISERROR(VLOOKUP($A79,parlvotes_lh!$A$11:$ZZ$200,26,FALSE))=TRUE,"",IF(VLOOKUP($A79,parlvotes_lh!$A$11:$ZZ$200,26,FALSE)=0,"",VLOOKUP($A79,parlvotes_lh!$A$11:$ZZ$200,26,FALSE)))</f>
        <v/>
      </c>
      <c r="L79" s="194" t="str">
        <f>IF(ISERROR(VLOOKUP($A79,parlvotes_lh!$A$11:$ZZ$200,46,FALSE))=TRUE,"",IF(VLOOKUP($A79,parlvotes_lh!$A$11:$ZZ$200,46,FALSE)=0,"",VLOOKUP($A79,parlvotes_lh!$A$11:$ZZ$200,46,FALSE)))</f>
        <v/>
      </c>
      <c r="M79" s="194" t="str">
        <f>IF(ISERROR(VLOOKUP($A79,parlvotes_lh!$A$11:$ZZ$200,66,FALSE))=TRUE,"",IF(VLOOKUP($A79,parlvotes_lh!$A$11:$ZZ$200,66,FALSE)=0,"",VLOOKUP($A79,parlvotes_lh!$A$11:$ZZ$200,66,FALSE)))</f>
        <v/>
      </c>
      <c r="N79" s="194" t="str">
        <f>IF(ISERROR(VLOOKUP($A79,parlvotes_lh!$A$11:$ZZ$200,86,FALSE))=TRUE,"",IF(VLOOKUP($A79,parlvotes_lh!$A$11:$ZZ$200,86,FALSE)=0,"",VLOOKUP($A79,parlvotes_lh!$A$11:$ZZ$200,86,FALSE)))</f>
        <v/>
      </c>
      <c r="O79" s="194" t="str">
        <f>IF(ISERROR(VLOOKUP($A79,parlvotes_lh!$A$11:$ZZ$200,106,FALSE))=TRUE,"",IF(VLOOKUP($A79,parlvotes_lh!$A$11:$ZZ$200,106,FALSE)=0,"",VLOOKUP($A79,parlvotes_lh!$A$11:$ZZ$200,106,FALSE)))</f>
        <v/>
      </c>
      <c r="P79" s="194" t="str">
        <f>IF(ISERROR(VLOOKUP($A79,parlvotes_lh!$A$11:$ZZ$200,126,FALSE))=TRUE,"",IF(VLOOKUP($A79,parlvotes_lh!$A$11:$ZZ$200,126,FALSE)=0,"",VLOOKUP($A79,parlvotes_lh!$A$11:$ZZ$200,126,FALSE)))</f>
        <v/>
      </c>
      <c r="Q79" s="195" t="str">
        <f>IF(ISERROR(VLOOKUP($A79,parlvotes_lh!$A$11:$ZZ$200,146,FALSE))=TRUE,"",IF(VLOOKUP($A79,parlvotes_lh!$A$11:$ZZ$200,146,FALSE)=0,"",VLOOKUP($A79,parlvotes_lh!$A$11:$ZZ$200,146,FALSE)))</f>
        <v/>
      </c>
      <c r="R79" s="195" t="str">
        <f>IF(ISERROR(VLOOKUP($A79,parlvotes_lh!$A$11:$ZZ$200,166,FALSE))=TRUE,"",IF(VLOOKUP($A79,parlvotes_lh!$A$11:$ZZ$200,166,FALSE)=0,"",VLOOKUP($A79,parlvotes_lh!$A$11:$ZZ$200,166,FALSE)))</f>
        <v/>
      </c>
      <c r="S79" s="195" t="str">
        <f>IF(ISERROR(VLOOKUP($A79,parlvotes_lh!$A$11:$ZZ$200,186,FALSE))=TRUE,"",IF(VLOOKUP($A79,parlvotes_lh!$A$11:$ZZ$200,186,FALSE)=0,"",VLOOKUP($A79,parlvotes_lh!$A$11:$ZZ$200,186,FALSE)))</f>
        <v/>
      </c>
      <c r="T79" s="195" t="str">
        <f>IF(ISERROR(VLOOKUP($A79,parlvotes_lh!$A$11:$ZZ$200,206,FALSE))=TRUE,"",IF(VLOOKUP($A79,parlvotes_lh!$A$11:$ZZ$200,206,FALSE)=0,"",VLOOKUP($A79,parlvotes_lh!$A$11:$ZZ$200,206,FALSE)))</f>
        <v/>
      </c>
      <c r="U79" s="195" t="str">
        <f>IF(ISERROR(VLOOKUP($A79,parlvotes_lh!$A$11:$ZZ$200,226,FALSE))=TRUE,"",IF(VLOOKUP($A79,parlvotes_lh!$A$11:$ZZ$200,226,FALSE)=0,"",VLOOKUP($A79,parlvotes_lh!$A$11:$ZZ$200,226,FALSE)))</f>
        <v/>
      </c>
      <c r="V79" s="195" t="str">
        <f>IF(ISERROR(VLOOKUP($A79,parlvotes_lh!$A$11:$ZZ$200,246,FALSE))=TRUE,"",IF(VLOOKUP($A79,parlvotes_lh!$A$11:$ZZ$200,246,FALSE)=0,"",VLOOKUP($A79,parlvotes_lh!$A$11:$ZZ$200,246,FALSE)))</f>
        <v/>
      </c>
      <c r="W79" s="195" t="str">
        <f>IF(ISERROR(VLOOKUP($A79,parlvotes_lh!$A$11:$ZZ$200,266,FALSE))=TRUE,"",IF(VLOOKUP($A79,parlvotes_lh!$A$11:$ZZ$200,266,FALSE)=0,"",VLOOKUP($A79,parlvotes_lh!$A$11:$ZZ$200,266,FALSE)))</f>
        <v/>
      </c>
      <c r="X79" s="195" t="str">
        <f>IF(ISERROR(VLOOKUP($A79,parlvotes_lh!$A$11:$ZZ$200,286,FALSE))=TRUE,"",IF(VLOOKUP($A79,parlvotes_lh!$A$11:$ZZ$200,286,FALSE)=0,"",VLOOKUP($A79,parlvotes_lh!$A$11:$ZZ$200,286,FALSE)))</f>
        <v/>
      </c>
      <c r="Y79" s="195" t="str">
        <f>IF(ISERROR(VLOOKUP($A79,parlvotes_lh!$A$11:$ZZ$200,306,FALSE))=TRUE,"",IF(VLOOKUP($A79,parlvotes_lh!$A$11:$ZZ$200,306,FALSE)=0,"",VLOOKUP($A79,parlvotes_lh!$A$11:$ZZ$200,306,FALSE)))</f>
        <v/>
      </c>
      <c r="Z79" s="195" t="str">
        <f>IF(ISERROR(VLOOKUP($A79,parlvotes_lh!$A$11:$ZZ$200,326,FALSE))=TRUE,"",IF(VLOOKUP($A79,parlvotes_lh!$A$11:$ZZ$200,326,FALSE)=0,"",VLOOKUP($A79,parlvotes_lh!$A$11:$ZZ$200,326,FALSE)))</f>
        <v/>
      </c>
      <c r="AA79" s="195" t="str">
        <f>IF(ISERROR(VLOOKUP($A79,parlvotes_lh!$A$11:$ZZ$200,346,FALSE))=TRUE,"",IF(VLOOKUP($A79,parlvotes_lh!$A$11:$ZZ$200,346,FALSE)=0,"",VLOOKUP($A79,parlvotes_lh!$A$11:$ZZ$200,346,FALSE)))</f>
        <v/>
      </c>
      <c r="AB79" s="195" t="str">
        <f>IF(ISERROR(VLOOKUP($A79,parlvotes_lh!$A$11:$ZZ$200,366,FALSE))=TRUE,"",IF(VLOOKUP($A79,parlvotes_lh!$A$11:$ZZ$200,366,FALSE)=0,"",VLOOKUP($A79,parlvotes_lh!$A$11:$ZZ$200,366,FALSE)))</f>
        <v/>
      </c>
      <c r="AC79" s="195" t="str">
        <f>IF(ISERROR(VLOOKUP($A79,parlvotes_lh!$A$11:$ZZ$200,386,FALSE))=TRUE,"",IF(VLOOKUP($A79,parlvotes_lh!$A$11:$ZZ$200,386,FALSE)=0,"",VLOOKUP($A79,parlvotes_lh!$A$11:$ZZ$200,386,FALSE)))</f>
        <v/>
      </c>
    </row>
    <row r="80" spans="1:29" ht="13.5" customHeight="1">
      <c r="A80" s="189" t="str">
        <f>IF(info_parties!A80="","",info_parties!A80)</f>
        <v/>
      </c>
      <c r="B80" s="101" t="str">
        <f>IF(A80="","",MID(info_weblinks!$C$3,32,3))</f>
        <v/>
      </c>
      <c r="C80" s="101" t="str">
        <f>IF(info_parties!G80="","",info_parties!G80)</f>
        <v/>
      </c>
      <c r="D80" s="101" t="str">
        <f>IF(info_parties!K80="","",info_parties!K80)</f>
        <v/>
      </c>
      <c r="E80" s="101" t="str">
        <f>IF(info_parties!H80="","",info_parties!H80)</f>
        <v/>
      </c>
      <c r="F80" s="190" t="str">
        <f t="shared" si="8"/>
        <v/>
      </c>
      <c r="G80" s="191" t="str">
        <f t="shared" si="9"/>
        <v/>
      </c>
      <c r="H80" s="192" t="str">
        <f t="shared" si="10"/>
        <v/>
      </c>
      <c r="I80" s="193" t="str">
        <f t="shared" si="11"/>
        <v/>
      </c>
      <c r="J80" s="194" t="str">
        <f>IF(ISERROR(VLOOKUP($A80,parlvotes_lh!$A$11:$ZZ$200,6,FALSE))=TRUE,"",IF(VLOOKUP($A80,parlvotes_lh!$A$11:$ZZ$200,6,FALSE)=0,"",VLOOKUP($A80,parlvotes_lh!$A$11:$ZZ$200,6,FALSE)))</f>
        <v/>
      </c>
      <c r="K80" s="194" t="str">
        <f>IF(ISERROR(VLOOKUP($A80,parlvotes_lh!$A$11:$ZZ$200,26,FALSE))=TRUE,"",IF(VLOOKUP($A80,parlvotes_lh!$A$11:$ZZ$200,26,FALSE)=0,"",VLOOKUP($A80,parlvotes_lh!$A$11:$ZZ$200,26,FALSE)))</f>
        <v/>
      </c>
      <c r="L80" s="194" t="str">
        <f>IF(ISERROR(VLOOKUP($A80,parlvotes_lh!$A$11:$ZZ$200,46,FALSE))=TRUE,"",IF(VLOOKUP($A80,parlvotes_lh!$A$11:$ZZ$200,46,FALSE)=0,"",VLOOKUP($A80,parlvotes_lh!$A$11:$ZZ$200,46,FALSE)))</f>
        <v/>
      </c>
      <c r="M80" s="194" t="str">
        <f>IF(ISERROR(VLOOKUP($A80,parlvotes_lh!$A$11:$ZZ$200,66,FALSE))=TRUE,"",IF(VLOOKUP($A80,parlvotes_lh!$A$11:$ZZ$200,66,FALSE)=0,"",VLOOKUP($A80,parlvotes_lh!$A$11:$ZZ$200,66,FALSE)))</f>
        <v/>
      </c>
      <c r="N80" s="194" t="str">
        <f>IF(ISERROR(VLOOKUP($A80,parlvotes_lh!$A$11:$ZZ$200,86,FALSE))=TRUE,"",IF(VLOOKUP($A80,parlvotes_lh!$A$11:$ZZ$200,86,FALSE)=0,"",VLOOKUP($A80,parlvotes_lh!$A$11:$ZZ$200,86,FALSE)))</f>
        <v/>
      </c>
      <c r="O80" s="194" t="str">
        <f>IF(ISERROR(VLOOKUP($A80,parlvotes_lh!$A$11:$ZZ$200,106,FALSE))=TRUE,"",IF(VLOOKUP($A80,parlvotes_lh!$A$11:$ZZ$200,106,FALSE)=0,"",VLOOKUP($A80,parlvotes_lh!$A$11:$ZZ$200,106,FALSE)))</f>
        <v/>
      </c>
      <c r="P80" s="194" t="str">
        <f>IF(ISERROR(VLOOKUP($A80,parlvotes_lh!$A$11:$ZZ$200,126,FALSE))=TRUE,"",IF(VLOOKUP($A80,parlvotes_lh!$A$11:$ZZ$200,126,FALSE)=0,"",VLOOKUP($A80,parlvotes_lh!$A$11:$ZZ$200,126,FALSE)))</f>
        <v/>
      </c>
      <c r="Q80" s="195" t="str">
        <f>IF(ISERROR(VLOOKUP($A80,parlvotes_lh!$A$11:$ZZ$200,146,FALSE))=TRUE,"",IF(VLOOKUP($A80,parlvotes_lh!$A$11:$ZZ$200,146,FALSE)=0,"",VLOOKUP($A80,parlvotes_lh!$A$11:$ZZ$200,146,FALSE)))</f>
        <v/>
      </c>
      <c r="R80" s="195" t="str">
        <f>IF(ISERROR(VLOOKUP($A80,parlvotes_lh!$A$11:$ZZ$200,166,FALSE))=TRUE,"",IF(VLOOKUP($A80,parlvotes_lh!$A$11:$ZZ$200,166,FALSE)=0,"",VLOOKUP($A80,parlvotes_lh!$A$11:$ZZ$200,166,FALSE)))</f>
        <v/>
      </c>
      <c r="S80" s="195" t="str">
        <f>IF(ISERROR(VLOOKUP($A80,parlvotes_lh!$A$11:$ZZ$200,186,FALSE))=TRUE,"",IF(VLOOKUP($A80,parlvotes_lh!$A$11:$ZZ$200,186,FALSE)=0,"",VLOOKUP($A80,parlvotes_lh!$A$11:$ZZ$200,186,FALSE)))</f>
        <v/>
      </c>
      <c r="T80" s="195" t="str">
        <f>IF(ISERROR(VLOOKUP($A80,parlvotes_lh!$A$11:$ZZ$200,206,FALSE))=TRUE,"",IF(VLOOKUP($A80,parlvotes_lh!$A$11:$ZZ$200,206,FALSE)=0,"",VLOOKUP($A80,parlvotes_lh!$A$11:$ZZ$200,206,FALSE)))</f>
        <v/>
      </c>
      <c r="U80" s="195" t="str">
        <f>IF(ISERROR(VLOOKUP($A80,parlvotes_lh!$A$11:$ZZ$200,226,FALSE))=TRUE,"",IF(VLOOKUP($A80,parlvotes_lh!$A$11:$ZZ$200,226,FALSE)=0,"",VLOOKUP($A80,parlvotes_lh!$A$11:$ZZ$200,226,FALSE)))</f>
        <v/>
      </c>
      <c r="V80" s="195" t="str">
        <f>IF(ISERROR(VLOOKUP($A80,parlvotes_lh!$A$11:$ZZ$200,246,FALSE))=TRUE,"",IF(VLOOKUP($A80,parlvotes_lh!$A$11:$ZZ$200,246,FALSE)=0,"",VLOOKUP($A80,parlvotes_lh!$A$11:$ZZ$200,246,FALSE)))</f>
        <v/>
      </c>
      <c r="W80" s="195" t="str">
        <f>IF(ISERROR(VLOOKUP($A80,parlvotes_lh!$A$11:$ZZ$200,266,FALSE))=TRUE,"",IF(VLOOKUP($A80,parlvotes_lh!$A$11:$ZZ$200,266,FALSE)=0,"",VLOOKUP($A80,parlvotes_lh!$A$11:$ZZ$200,266,FALSE)))</f>
        <v/>
      </c>
      <c r="X80" s="195" t="str">
        <f>IF(ISERROR(VLOOKUP($A80,parlvotes_lh!$A$11:$ZZ$200,286,FALSE))=TRUE,"",IF(VLOOKUP($A80,parlvotes_lh!$A$11:$ZZ$200,286,FALSE)=0,"",VLOOKUP($A80,parlvotes_lh!$A$11:$ZZ$200,286,FALSE)))</f>
        <v/>
      </c>
      <c r="Y80" s="195" t="str">
        <f>IF(ISERROR(VLOOKUP($A80,parlvotes_lh!$A$11:$ZZ$200,306,FALSE))=TRUE,"",IF(VLOOKUP($A80,parlvotes_lh!$A$11:$ZZ$200,306,FALSE)=0,"",VLOOKUP($A80,parlvotes_lh!$A$11:$ZZ$200,306,FALSE)))</f>
        <v/>
      </c>
      <c r="Z80" s="195" t="str">
        <f>IF(ISERROR(VLOOKUP($A80,parlvotes_lh!$A$11:$ZZ$200,326,FALSE))=TRUE,"",IF(VLOOKUP($A80,parlvotes_lh!$A$11:$ZZ$200,326,FALSE)=0,"",VLOOKUP($A80,parlvotes_lh!$A$11:$ZZ$200,326,FALSE)))</f>
        <v/>
      </c>
      <c r="AA80" s="195" t="str">
        <f>IF(ISERROR(VLOOKUP($A80,parlvotes_lh!$A$11:$ZZ$200,346,FALSE))=TRUE,"",IF(VLOOKUP($A80,parlvotes_lh!$A$11:$ZZ$200,346,FALSE)=0,"",VLOOKUP($A80,parlvotes_lh!$A$11:$ZZ$200,346,FALSE)))</f>
        <v/>
      </c>
      <c r="AB80" s="195" t="str">
        <f>IF(ISERROR(VLOOKUP($A80,parlvotes_lh!$A$11:$ZZ$200,366,FALSE))=TRUE,"",IF(VLOOKUP($A80,parlvotes_lh!$A$11:$ZZ$200,366,FALSE)=0,"",VLOOKUP($A80,parlvotes_lh!$A$11:$ZZ$200,366,FALSE)))</f>
        <v/>
      </c>
      <c r="AC80" s="195" t="str">
        <f>IF(ISERROR(VLOOKUP($A80,parlvotes_lh!$A$11:$ZZ$200,386,FALSE))=TRUE,"",IF(VLOOKUP($A80,parlvotes_lh!$A$11:$ZZ$200,386,FALSE)=0,"",VLOOKUP($A80,parlvotes_lh!$A$11:$ZZ$200,386,FALSE)))</f>
        <v/>
      </c>
    </row>
    <row r="81" spans="1:29" ht="13.5" customHeight="1">
      <c r="A81" s="189" t="str">
        <f>IF(info_parties!A81="","",info_parties!A81)</f>
        <v/>
      </c>
      <c r="B81" s="101" t="str">
        <f>IF(A81="","",MID(info_weblinks!$C$3,32,3))</f>
        <v/>
      </c>
      <c r="C81" s="101" t="str">
        <f>IF(info_parties!G81="","",info_parties!G81)</f>
        <v/>
      </c>
      <c r="D81" s="101" t="str">
        <f>IF(info_parties!K81="","",info_parties!K81)</f>
        <v/>
      </c>
      <c r="E81" s="101" t="str">
        <f>IF(info_parties!H81="","",info_parties!H81)</f>
        <v/>
      </c>
      <c r="F81" s="190" t="str">
        <f t="shared" si="8"/>
        <v/>
      </c>
      <c r="G81" s="191" t="str">
        <f t="shared" si="9"/>
        <v/>
      </c>
      <c r="H81" s="192" t="str">
        <f t="shared" si="10"/>
        <v/>
      </c>
      <c r="I81" s="193" t="str">
        <f t="shared" si="11"/>
        <v/>
      </c>
      <c r="J81" s="194" t="str">
        <f>IF(ISERROR(VLOOKUP($A81,parlvotes_lh!$A$11:$ZZ$200,6,FALSE))=TRUE,"",IF(VLOOKUP($A81,parlvotes_lh!$A$11:$ZZ$200,6,FALSE)=0,"",VLOOKUP($A81,parlvotes_lh!$A$11:$ZZ$200,6,FALSE)))</f>
        <v/>
      </c>
      <c r="K81" s="194" t="str">
        <f>IF(ISERROR(VLOOKUP($A81,parlvotes_lh!$A$11:$ZZ$200,26,FALSE))=TRUE,"",IF(VLOOKUP($A81,parlvotes_lh!$A$11:$ZZ$200,26,FALSE)=0,"",VLOOKUP($A81,parlvotes_lh!$A$11:$ZZ$200,26,FALSE)))</f>
        <v/>
      </c>
      <c r="L81" s="194" t="str">
        <f>IF(ISERROR(VLOOKUP($A81,parlvotes_lh!$A$11:$ZZ$200,46,FALSE))=TRUE,"",IF(VLOOKUP($A81,parlvotes_lh!$A$11:$ZZ$200,46,FALSE)=0,"",VLOOKUP($A81,parlvotes_lh!$A$11:$ZZ$200,46,FALSE)))</f>
        <v/>
      </c>
      <c r="M81" s="194" t="str">
        <f>IF(ISERROR(VLOOKUP($A81,parlvotes_lh!$A$11:$ZZ$200,66,FALSE))=TRUE,"",IF(VLOOKUP($A81,parlvotes_lh!$A$11:$ZZ$200,66,FALSE)=0,"",VLOOKUP($A81,parlvotes_lh!$A$11:$ZZ$200,66,FALSE)))</f>
        <v/>
      </c>
      <c r="N81" s="194" t="str">
        <f>IF(ISERROR(VLOOKUP($A81,parlvotes_lh!$A$11:$ZZ$200,86,FALSE))=TRUE,"",IF(VLOOKUP($A81,parlvotes_lh!$A$11:$ZZ$200,86,FALSE)=0,"",VLOOKUP($A81,parlvotes_lh!$A$11:$ZZ$200,86,FALSE)))</f>
        <v/>
      </c>
      <c r="O81" s="194" t="str">
        <f>IF(ISERROR(VLOOKUP($A81,parlvotes_lh!$A$11:$ZZ$200,106,FALSE))=TRUE,"",IF(VLOOKUP($A81,parlvotes_lh!$A$11:$ZZ$200,106,FALSE)=0,"",VLOOKUP($A81,parlvotes_lh!$A$11:$ZZ$200,106,FALSE)))</f>
        <v/>
      </c>
      <c r="P81" s="194" t="str">
        <f>IF(ISERROR(VLOOKUP($A81,parlvotes_lh!$A$11:$ZZ$200,126,FALSE))=TRUE,"",IF(VLOOKUP($A81,parlvotes_lh!$A$11:$ZZ$200,126,FALSE)=0,"",VLOOKUP($A81,parlvotes_lh!$A$11:$ZZ$200,126,FALSE)))</f>
        <v/>
      </c>
      <c r="Q81" s="195" t="str">
        <f>IF(ISERROR(VLOOKUP($A81,parlvotes_lh!$A$11:$ZZ$200,146,FALSE))=TRUE,"",IF(VLOOKUP($A81,parlvotes_lh!$A$11:$ZZ$200,146,FALSE)=0,"",VLOOKUP($A81,parlvotes_lh!$A$11:$ZZ$200,146,FALSE)))</f>
        <v/>
      </c>
      <c r="R81" s="195" t="str">
        <f>IF(ISERROR(VLOOKUP($A81,parlvotes_lh!$A$11:$ZZ$200,166,FALSE))=TRUE,"",IF(VLOOKUP($A81,parlvotes_lh!$A$11:$ZZ$200,166,FALSE)=0,"",VLOOKUP($A81,parlvotes_lh!$A$11:$ZZ$200,166,FALSE)))</f>
        <v/>
      </c>
      <c r="S81" s="195" t="str">
        <f>IF(ISERROR(VLOOKUP($A81,parlvotes_lh!$A$11:$ZZ$200,186,FALSE))=TRUE,"",IF(VLOOKUP($A81,parlvotes_lh!$A$11:$ZZ$200,186,FALSE)=0,"",VLOOKUP($A81,parlvotes_lh!$A$11:$ZZ$200,186,FALSE)))</f>
        <v/>
      </c>
      <c r="T81" s="195" t="str">
        <f>IF(ISERROR(VLOOKUP($A81,parlvotes_lh!$A$11:$ZZ$200,206,FALSE))=TRUE,"",IF(VLOOKUP($A81,parlvotes_lh!$A$11:$ZZ$200,206,FALSE)=0,"",VLOOKUP($A81,parlvotes_lh!$A$11:$ZZ$200,206,FALSE)))</f>
        <v/>
      </c>
      <c r="U81" s="195" t="str">
        <f>IF(ISERROR(VLOOKUP($A81,parlvotes_lh!$A$11:$ZZ$200,226,FALSE))=TRUE,"",IF(VLOOKUP($A81,parlvotes_lh!$A$11:$ZZ$200,226,FALSE)=0,"",VLOOKUP($A81,parlvotes_lh!$A$11:$ZZ$200,226,FALSE)))</f>
        <v/>
      </c>
      <c r="V81" s="195" t="str">
        <f>IF(ISERROR(VLOOKUP($A81,parlvotes_lh!$A$11:$ZZ$200,246,FALSE))=TRUE,"",IF(VLOOKUP($A81,parlvotes_lh!$A$11:$ZZ$200,246,FALSE)=0,"",VLOOKUP($A81,parlvotes_lh!$A$11:$ZZ$200,246,FALSE)))</f>
        <v/>
      </c>
      <c r="W81" s="195" t="str">
        <f>IF(ISERROR(VLOOKUP($A81,parlvotes_lh!$A$11:$ZZ$200,266,FALSE))=TRUE,"",IF(VLOOKUP($A81,parlvotes_lh!$A$11:$ZZ$200,266,FALSE)=0,"",VLOOKUP($A81,parlvotes_lh!$A$11:$ZZ$200,266,FALSE)))</f>
        <v/>
      </c>
      <c r="X81" s="195" t="str">
        <f>IF(ISERROR(VLOOKUP($A81,parlvotes_lh!$A$11:$ZZ$200,286,FALSE))=TRUE,"",IF(VLOOKUP($A81,parlvotes_lh!$A$11:$ZZ$200,286,FALSE)=0,"",VLOOKUP($A81,parlvotes_lh!$A$11:$ZZ$200,286,FALSE)))</f>
        <v/>
      </c>
      <c r="Y81" s="195" t="str">
        <f>IF(ISERROR(VLOOKUP($A81,parlvotes_lh!$A$11:$ZZ$200,306,FALSE))=TRUE,"",IF(VLOOKUP($A81,parlvotes_lh!$A$11:$ZZ$200,306,FALSE)=0,"",VLOOKUP($A81,parlvotes_lh!$A$11:$ZZ$200,306,FALSE)))</f>
        <v/>
      </c>
      <c r="Z81" s="195" t="str">
        <f>IF(ISERROR(VLOOKUP($A81,parlvotes_lh!$A$11:$ZZ$200,326,FALSE))=TRUE,"",IF(VLOOKUP($A81,parlvotes_lh!$A$11:$ZZ$200,326,FALSE)=0,"",VLOOKUP($A81,parlvotes_lh!$A$11:$ZZ$200,326,FALSE)))</f>
        <v/>
      </c>
      <c r="AA81" s="195" t="str">
        <f>IF(ISERROR(VLOOKUP($A81,parlvotes_lh!$A$11:$ZZ$200,346,FALSE))=TRUE,"",IF(VLOOKUP($A81,parlvotes_lh!$A$11:$ZZ$200,346,FALSE)=0,"",VLOOKUP($A81,parlvotes_lh!$A$11:$ZZ$200,346,FALSE)))</f>
        <v/>
      </c>
      <c r="AB81" s="195" t="str">
        <f>IF(ISERROR(VLOOKUP($A81,parlvotes_lh!$A$11:$ZZ$200,366,FALSE))=TRUE,"",IF(VLOOKUP($A81,parlvotes_lh!$A$11:$ZZ$200,366,FALSE)=0,"",VLOOKUP($A81,parlvotes_lh!$A$11:$ZZ$200,366,FALSE)))</f>
        <v/>
      </c>
      <c r="AC81" s="195" t="str">
        <f>IF(ISERROR(VLOOKUP($A81,parlvotes_lh!$A$11:$ZZ$200,386,FALSE))=TRUE,"",IF(VLOOKUP($A81,parlvotes_lh!$A$11:$ZZ$200,386,FALSE)=0,"",VLOOKUP($A81,parlvotes_lh!$A$11:$ZZ$200,386,FALSE)))</f>
        <v/>
      </c>
    </row>
    <row r="82" spans="1:29" ht="13.5" customHeight="1">
      <c r="A82" s="189" t="str">
        <f>IF(info_parties!A82="","",info_parties!A82)</f>
        <v/>
      </c>
      <c r="B82" s="101" t="str">
        <f>IF(A82="","",MID(info_weblinks!$C$3,32,3))</f>
        <v/>
      </c>
      <c r="C82" s="101" t="str">
        <f>IF(info_parties!G82="","",info_parties!G82)</f>
        <v/>
      </c>
      <c r="D82" s="101" t="str">
        <f>IF(info_parties!K82="","",info_parties!K82)</f>
        <v/>
      </c>
      <c r="E82" s="101" t="str">
        <f>IF(info_parties!H82="","",info_parties!H82)</f>
        <v/>
      </c>
      <c r="F82" s="190" t="str">
        <f t="shared" si="8"/>
        <v/>
      </c>
      <c r="G82" s="191" t="str">
        <f t="shared" si="9"/>
        <v/>
      </c>
      <c r="H82" s="192" t="str">
        <f t="shared" si="10"/>
        <v/>
      </c>
      <c r="I82" s="193" t="str">
        <f t="shared" si="11"/>
        <v/>
      </c>
      <c r="J82" s="194" t="str">
        <f>IF(ISERROR(VLOOKUP($A82,parlvotes_lh!$A$11:$ZZ$200,6,FALSE))=TRUE,"",IF(VLOOKUP($A82,parlvotes_lh!$A$11:$ZZ$200,6,FALSE)=0,"",VLOOKUP($A82,parlvotes_lh!$A$11:$ZZ$200,6,FALSE)))</f>
        <v/>
      </c>
      <c r="K82" s="194" t="str">
        <f>IF(ISERROR(VLOOKUP($A82,parlvotes_lh!$A$11:$ZZ$200,26,FALSE))=TRUE,"",IF(VLOOKUP($A82,parlvotes_lh!$A$11:$ZZ$200,26,FALSE)=0,"",VLOOKUP($A82,parlvotes_lh!$A$11:$ZZ$200,26,FALSE)))</f>
        <v/>
      </c>
      <c r="L82" s="194" t="str">
        <f>IF(ISERROR(VLOOKUP($A82,parlvotes_lh!$A$11:$ZZ$200,46,FALSE))=TRUE,"",IF(VLOOKUP($A82,parlvotes_lh!$A$11:$ZZ$200,46,FALSE)=0,"",VLOOKUP($A82,parlvotes_lh!$A$11:$ZZ$200,46,FALSE)))</f>
        <v/>
      </c>
      <c r="M82" s="194" t="str">
        <f>IF(ISERROR(VLOOKUP($A82,parlvotes_lh!$A$11:$ZZ$200,66,FALSE))=TRUE,"",IF(VLOOKUP($A82,parlvotes_lh!$A$11:$ZZ$200,66,FALSE)=0,"",VLOOKUP($A82,parlvotes_lh!$A$11:$ZZ$200,66,FALSE)))</f>
        <v/>
      </c>
      <c r="N82" s="194" t="str">
        <f>IF(ISERROR(VLOOKUP($A82,parlvotes_lh!$A$11:$ZZ$200,86,FALSE))=TRUE,"",IF(VLOOKUP($A82,parlvotes_lh!$A$11:$ZZ$200,86,FALSE)=0,"",VLOOKUP($A82,parlvotes_lh!$A$11:$ZZ$200,86,FALSE)))</f>
        <v/>
      </c>
      <c r="O82" s="194" t="str">
        <f>IF(ISERROR(VLOOKUP($A82,parlvotes_lh!$A$11:$ZZ$200,106,FALSE))=TRUE,"",IF(VLOOKUP($A82,parlvotes_lh!$A$11:$ZZ$200,106,FALSE)=0,"",VLOOKUP($A82,parlvotes_lh!$A$11:$ZZ$200,106,FALSE)))</f>
        <v/>
      </c>
      <c r="P82" s="194" t="str">
        <f>IF(ISERROR(VLOOKUP($A82,parlvotes_lh!$A$11:$ZZ$200,126,FALSE))=TRUE,"",IF(VLOOKUP($A82,parlvotes_lh!$A$11:$ZZ$200,126,FALSE)=0,"",VLOOKUP($A82,parlvotes_lh!$A$11:$ZZ$200,126,FALSE)))</f>
        <v/>
      </c>
      <c r="Q82" s="195" t="str">
        <f>IF(ISERROR(VLOOKUP($A82,parlvotes_lh!$A$11:$ZZ$200,146,FALSE))=TRUE,"",IF(VLOOKUP($A82,parlvotes_lh!$A$11:$ZZ$200,146,FALSE)=0,"",VLOOKUP($A82,parlvotes_lh!$A$11:$ZZ$200,146,FALSE)))</f>
        <v/>
      </c>
      <c r="R82" s="195" t="str">
        <f>IF(ISERROR(VLOOKUP($A82,parlvotes_lh!$A$11:$ZZ$200,166,FALSE))=TRUE,"",IF(VLOOKUP($A82,parlvotes_lh!$A$11:$ZZ$200,166,FALSE)=0,"",VLOOKUP($A82,parlvotes_lh!$A$11:$ZZ$200,166,FALSE)))</f>
        <v/>
      </c>
      <c r="S82" s="195" t="str">
        <f>IF(ISERROR(VLOOKUP($A82,parlvotes_lh!$A$11:$ZZ$200,186,FALSE))=TRUE,"",IF(VLOOKUP($A82,parlvotes_lh!$A$11:$ZZ$200,186,FALSE)=0,"",VLOOKUP($A82,parlvotes_lh!$A$11:$ZZ$200,186,FALSE)))</f>
        <v/>
      </c>
      <c r="T82" s="195" t="str">
        <f>IF(ISERROR(VLOOKUP($A82,parlvotes_lh!$A$11:$ZZ$200,206,FALSE))=TRUE,"",IF(VLOOKUP($A82,parlvotes_lh!$A$11:$ZZ$200,206,FALSE)=0,"",VLOOKUP($A82,parlvotes_lh!$A$11:$ZZ$200,206,FALSE)))</f>
        <v/>
      </c>
      <c r="U82" s="195" t="str">
        <f>IF(ISERROR(VLOOKUP($A82,parlvotes_lh!$A$11:$ZZ$200,226,FALSE))=TRUE,"",IF(VLOOKUP($A82,parlvotes_lh!$A$11:$ZZ$200,226,FALSE)=0,"",VLOOKUP($A82,parlvotes_lh!$A$11:$ZZ$200,226,FALSE)))</f>
        <v/>
      </c>
      <c r="V82" s="195" t="str">
        <f>IF(ISERROR(VLOOKUP($A82,parlvotes_lh!$A$11:$ZZ$200,246,FALSE))=TRUE,"",IF(VLOOKUP($A82,parlvotes_lh!$A$11:$ZZ$200,246,FALSE)=0,"",VLOOKUP($A82,parlvotes_lh!$A$11:$ZZ$200,246,FALSE)))</f>
        <v/>
      </c>
      <c r="W82" s="195" t="str">
        <f>IF(ISERROR(VLOOKUP($A82,parlvotes_lh!$A$11:$ZZ$200,266,FALSE))=TRUE,"",IF(VLOOKUP($A82,parlvotes_lh!$A$11:$ZZ$200,266,FALSE)=0,"",VLOOKUP($A82,parlvotes_lh!$A$11:$ZZ$200,266,FALSE)))</f>
        <v/>
      </c>
      <c r="X82" s="195" t="str">
        <f>IF(ISERROR(VLOOKUP($A82,parlvotes_lh!$A$11:$ZZ$200,286,FALSE))=TRUE,"",IF(VLOOKUP($A82,parlvotes_lh!$A$11:$ZZ$200,286,FALSE)=0,"",VLOOKUP($A82,parlvotes_lh!$A$11:$ZZ$200,286,FALSE)))</f>
        <v/>
      </c>
      <c r="Y82" s="195" t="str">
        <f>IF(ISERROR(VLOOKUP($A82,parlvotes_lh!$A$11:$ZZ$200,306,FALSE))=TRUE,"",IF(VLOOKUP($A82,parlvotes_lh!$A$11:$ZZ$200,306,FALSE)=0,"",VLOOKUP($A82,parlvotes_lh!$A$11:$ZZ$200,306,FALSE)))</f>
        <v/>
      </c>
      <c r="Z82" s="195" t="str">
        <f>IF(ISERROR(VLOOKUP($A82,parlvotes_lh!$A$11:$ZZ$200,326,FALSE))=TRUE,"",IF(VLOOKUP($A82,parlvotes_lh!$A$11:$ZZ$200,326,FALSE)=0,"",VLOOKUP($A82,parlvotes_lh!$A$11:$ZZ$200,326,FALSE)))</f>
        <v/>
      </c>
      <c r="AA82" s="195" t="str">
        <f>IF(ISERROR(VLOOKUP($A82,parlvotes_lh!$A$11:$ZZ$200,346,FALSE))=TRUE,"",IF(VLOOKUP($A82,parlvotes_lh!$A$11:$ZZ$200,346,FALSE)=0,"",VLOOKUP($A82,parlvotes_lh!$A$11:$ZZ$200,346,FALSE)))</f>
        <v/>
      </c>
      <c r="AB82" s="195" t="str">
        <f>IF(ISERROR(VLOOKUP($A82,parlvotes_lh!$A$11:$ZZ$200,366,FALSE))=TRUE,"",IF(VLOOKUP($A82,parlvotes_lh!$A$11:$ZZ$200,366,FALSE)=0,"",VLOOKUP($A82,parlvotes_lh!$A$11:$ZZ$200,366,FALSE)))</f>
        <v/>
      </c>
      <c r="AC82" s="195" t="str">
        <f>IF(ISERROR(VLOOKUP($A82,parlvotes_lh!$A$11:$ZZ$200,386,FALSE))=TRUE,"",IF(VLOOKUP($A82,parlvotes_lh!$A$11:$ZZ$200,386,FALSE)=0,"",VLOOKUP($A82,parlvotes_lh!$A$11:$ZZ$200,386,FALSE)))</f>
        <v/>
      </c>
    </row>
    <row r="83" spans="1:29" ht="13.5" customHeight="1">
      <c r="A83" s="189" t="str">
        <f>IF(info_parties!A83="","",info_parties!A83)</f>
        <v/>
      </c>
      <c r="B83" s="101" t="str">
        <f>IF(A83="","",MID(info_weblinks!$C$3,32,3))</f>
        <v/>
      </c>
      <c r="C83" s="101" t="str">
        <f>IF(info_parties!G83="","",info_parties!G83)</f>
        <v/>
      </c>
      <c r="D83" s="101" t="str">
        <f>IF(info_parties!K83="","",info_parties!K83)</f>
        <v/>
      </c>
      <c r="E83" s="101" t="str">
        <f>IF(info_parties!H83="","",info_parties!H83)</f>
        <v/>
      </c>
      <c r="F83" s="190" t="str">
        <f t="shared" si="8"/>
        <v/>
      </c>
      <c r="G83" s="191" t="str">
        <f t="shared" si="9"/>
        <v/>
      </c>
      <c r="H83" s="192" t="str">
        <f t="shared" si="10"/>
        <v/>
      </c>
      <c r="I83" s="193" t="str">
        <f t="shared" si="11"/>
        <v/>
      </c>
      <c r="J83" s="194" t="str">
        <f>IF(ISERROR(VLOOKUP($A83,parlvotes_lh!$A$11:$ZZ$200,6,FALSE))=TRUE,"",IF(VLOOKUP($A83,parlvotes_lh!$A$11:$ZZ$200,6,FALSE)=0,"",VLOOKUP($A83,parlvotes_lh!$A$11:$ZZ$200,6,FALSE)))</f>
        <v/>
      </c>
      <c r="K83" s="194" t="str">
        <f>IF(ISERROR(VLOOKUP($A83,parlvotes_lh!$A$11:$ZZ$200,26,FALSE))=TRUE,"",IF(VLOOKUP($A83,parlvotes_lh!$A$11:$ZZ$200,26,FALSE)=0,"",VLOOKUP($A83,parlvotes_lh!$A$11:$ZZ$200,26,FALSE)))</f>
        <v/>
      </c>
      <c r="L83" s="194" t="str">
        <f>IF(ISERROR(VLOOKUP($A83,parlvotes_lh!$A$11:$ZZ$200,46,FALSE))=TRUE,"",IF(VLOOKUP($A83,parlvotes_lh!$A$11:$ZZ$200,46,FALSE)=0,"",VLOOKUP($A83,parlvotes_lh!$A$11:$ZZ$200,46,FALSE)))</f>
        <v/>
      </c>
      <c r="M83" s="194" t="str">
        <f>IF(ISERROR(VLOOKUP($A83,parlvotes_lh!$A$11:$ZZ$200,66,FALSE))=TRUE,"",IF(VLOOKUP($A83,parlvotes_lh!$A$11:$ZZ$200,66,FALSE)=0,"",VLOOKUP($A83,parlvotes_lh!$A$11:$ZZ$200,66,FALSE)))</f>
        <v/>
      </c>
      <c r="N83" s="194" t="str">
        <f>IF(ISERROR(VLOOKUP($A83,parlvotes_lh!$A$11:$ZZ$200,86,FALSE))=TRUE,"",IF(VLOOKUP($A83,parlvotes_lh!$A$11:$ZZ$200,86,FALSE)=0,"",VLOOKUP($A83,parlvotes_lh!$A$11:$ZZ$200,86,FALSE)))</f>
        <v/>
      </c>
      <c r="O83" s="194" t="str">
        <f>IF(ISERROR(VLOOKUP($A83,parlvotes_lh!$A$11:$ZZ$200,106,FALSE))=TRUE,"",IF(VLOOKUP($A83,parlvotes_lh!$A$11:$ZZ$200,106,FALSE)=0,"",VLOOKUP($A83,parlvotes_lh!$A$11:$ZZ$200,106,FALSE)))</f>
        <v/>
      </c>
      <c r="P83" s="194" t="str">
        <f>IF(ISERROR(VLOOKUP($A83,parlvotes_lh!$A$11:$ZZ$200,126,FALSE))=TRUE,"",IF(VLOOKUP($A83,parlvotes_lh!$A$11:$ZZ$200,126,FALSE)=0,"",VLOOKUP($A83,parlvotes_lh!$A$11:$ZZ$200,126,FALSE)))</f>
        <v/>
      </c>
      <c r="Q83" s="195" t="str">
        <f>IF(ISERROR(VLOOKUP($A83,parlvotes_lh!$A$11:$ZZ$200,146,FALSE))=TRUE,"",IF(VLOOKUP($A83,parlvotes_lh!$A$11:$ZZ$200,146,FALSE)=0,"",VLOOKUP($A83,parlvotes_lh!$A$11:$ZZ$200,146,FALSE)))</f>
        <v/>
      </c>
      <c r="R83" s="195" t="str">
        <f>IF(ISERROR(VLOOKUP($A83,parlvotes_lh!$A$11:$ZZ$200,166,FALSE))=TRUE,"",IF(VLOOKUP($A83,parlvotes_lh!$A$11:$ZZ$200,166,FALSE)=0,"",VLOOKUP($A83,parlvotes_lh!$A$11:$ZZ$200,166,FALSE)))</f>
        <v/>
      </c>
      <c r="S83" s="195" t="str">
        <f>IF(ISERROR(VLOOKUP($A83,parlvotes_lh!$A$11:$ZZ$200,186,FALSE))=TRUE,"",IF(VLOOKUP($A83,parlvotes_lh!$A$11:$ZZ$200,186,FALSE)=0,"",VLOOKUP($A83,parlvotes_lh!$A$11:$ZZ$200,186,FALSE)))</f>
        <v/>
      </c>
      <c r="T83" s="195" t="str">
        <f>IF(ISERROR(VLOOKUP($A83,parlvotes_lh!$A$11:$ZZ$200,206,FALSE))=TRUE,"",IF(VLOOKUP($A83,parlvotes_lh!$A$11:$ZZ$200,206,FALSE)=0,"",VLOOKUP($A83,parlvotes_lh!$A$11:$ZZ$200,206,FALSE)))</f>
        <v/>
      </c>
      <c r="U83" s="195" t="str">
        <f>IF(ISERROR(VLOOKUP($A83,parlvotes_lh!$A$11:$ZZ$200,226,FALSE))=TRUE,"",IF(VLOOKUP($A83,parlvotes_lh!$A$11:$ZZ$200,226,FALSE)=0,"",VLOOKUP($A83,parlvotes_lh!$A$11:$ZZ$200,226,FALSE)))</f>
        <v/>
      </c>
      <c r="V83" s="195" t="str">
        <f>IF(ISERROR(VLOOKUP($A83,parlvotes_lh!$A$11:$ZZ$200,246,FALSE))=TRUE,"",IF(VLOOKUP($A83,parlvotes_lh!$A$11:$ZZ$200,246,FALSE)=0,"",VLOOKUP($A83,parlvotes_lh!$A$11:$ZZ$200,246,FALSE)))</f>
        <v/>
      </c>
      <c r="W83" s="195" t="str">
        <f>IF(ISERROR(VLOOKUP($A83,parlvotes_lh!$A$11:$ZZ$200,266,FALSE))=TRUE,"",IF(VLOOKUP($A83,parlvotes_lh!$A$11:$ZZ$200,266,FALSE)=0,"",VLOOKUP($A83,parlvotes_lh!$A$11:$ZZ$200,266,FALSE)))</f>
        <v/>
      </c>
      <c r="X83" s="195" t="str">
        <f>IF(ISERROR(VLOOKUP($A83,parlvotes_lh!$A$11:$ZZ$200,286,FALSE))=TRUE,"",IF(VLOOKUP($A83,parlvotes_lh!$A$11:$ZZ$200,286,FALSE)=0,"",VLOOKUP($A83,parlvotes_lh!$A$11:$ZZ$200,286,FALSE)))</f>
        <v/>
      </c>
      <c r="Y83" s="195" t="str">
        <f>IF(ISERROR(VLOOKUP($A83,parlvotes_lh!$A$11:$ZZ$200,306,FALSE))=TRUE,"",IF(VLOOKUP($A83,parlvotes_lh!$A$11:$ZZ$200,306,FALSE)=0,"",VLOOKUP($A83,parlvotes_lh!$A$11:$ZZ$200,306,FALSE)))</f>
        <v/>
      </c>
      <c r="Z83" s="195" t="str">
        <f>IF(ISERROR(VLOOKUP($A83,parlvotes_lh!$A$11:$ZZ$200,326,FALSE))=TRUE,"",IF(VLOOKUP($A83,parlvotes_lh!$A$11:$ZZ$200,326,FALSE)=0,"",VLOOKUP($A83,parlvotes_lh!$A$11:$ZZ$200,326,FALSE)))</f>
        <v/>
      </c>
      <c r="AA83" s="195" t="str">
        <f>IF(ISERROR(VLOOKUP($A83,parlvotes_lh!$A$11:$ZZ$200,346,FALSE))=TRUE,"",IF(VLOOKUP($A83,parlvotes_lh!$A$11:$ZZ$200,346,FALSE)=0,"",VLOOKUP($A83,parlvotes_lh!$A$11:$ZZ$200,346,FALSE)))</f>
        <v/>
      </c>
      <c r="AB83" s="195" t="str">
        <f>IF(ISERROR(VLOOKUP($A83,parlvotes_lh!$A$11:$ZZ$200,366,FALSE))=TRUE,"",IF(VLOOKUP($A83,parlvotes_lh!$A$11:$ZZ$200,366,FALSE)=0,"",VLOOKUP($A83,parlvotes_lh!$A$11:$ZZ$200,366,FALSE)))</f>
        <v/>
      </c>
      <c r="AC83" s="195" t="str">
        <f>IF(ISERROR(VLOOKUP($A83,parlvotes_lh!$A$11:$ZZ$200,386,FALSE))=TRUE,"",IF(VLOOKUP($A83,parlvotes_lh!$A$11:$ZZ$200,386,FALSE)=0,"",VLOOKUP($A83,parlvotes_lh!$A$11:$ZZ$200,386,FALSE)))</f>
        <v/>
      </c>
    </row>
    <row r="84" spans="1:29" ht="13.5" customHeight="1">
      <c r="A84" s="189" t="str">
        <f>IF(info_parties!A84="","",info_parties!A84)</f>
        <v/>
      </c>
      <c r="B84" s="101" t="str">
        <f>IF(A84="","",MID(info_weblinks!$C$3,32,3))</f>
        <v/>
      </c>
      <c r="C84" s="101" t="str">
        <f>IF(info_parties!G84="","",info_parties!G84)</f>
        <v/>
      </c>
      <c r="D84" s="101" t="str">
        <f>IF(info_parties!K84="","",info_parties!K84)</f>
        <v/>
      </c>
      <c r="E84" s="101" t="str">
        <f>IF(info_parties!H84="","",info_parties!H84)</f>
        <v/>
      </c>
      <c r="F84" s="190" t="str">
        <f t="shared" si="8"/>
        <v/>
      </c>
      <c r="G84" s="191" t="str">
        <f t="shared" si="9"/>
        <v/>
      </c>
      <c r="H84" s="192" t="str">
        <f t="shared" si="10"/>
        <v/>
      </c>
      <c r="I84" s="193" t="str">
        <f t="shared" si="11"/>
        <v/>
      </c>
      <c r="J84" s="194" t="str">
        <f>IF(ISERROR(VLOOKUP($A84,parlvotes_lh!$A$11:$ZZ$200,6,FALSE))=TRUE,"",IF(VLOOKUP($A84,parlvotes_lh!$A$11:$ZZ$200,6,FALSE)=0,"",VLOOKUP($A84,parlvotes_lh!$A$11:$ZZ$200,6,FALSE)))</f>
        <v/>
      </c>
      <c r="K84" s="194" t="str">
        <f>IF(ISERROR(VLOOKUP($A84,parlvotes_lh!$A$11:$ZZ$200,26,FALSE))=TRUE,"",IF(VLOOKUP($A84,parlvotes_lh!$A$11:$ZZ$200,26,FALSE)=0,"",VLOOKUP($A84,parlvotes_lh!$A$11:$ZZ$200,26,FALSE)))</f>
        <v/>
      </c>
      <c r="L84" s="194" t="str">
        <f>IF(ISERROR(VLOOKUP($A84,parlvotes_lh!$A$11:$ZZ$200,46,FALSE))=TRUE,"",IF(VLOOKUP($A84,parlvotes_lh!$A$11:$ZZ$200,46,FALSE)=0,"",VLOOKUP($A84,parlvotes_lh!$A$11:$ZZ$200,46,FALSE)))</f>
        <v/>
      </c>
      <c r="M84" s="194" t="str">
        <f>IF(ISERROR(VLOOKUP($A84,parlvotes_lh!$A$11:$ZZ$200,66,FALSE))=TRUE,"",IF(VLOOKUP($A84,parlvotes_lh!$A$11:$ZZ$200,66,FALSE)=0,"",VLOOKUP($A84,parlvotes_lh!$A$11:$ZZ$200,66,FALSE)))</f>
        <v/>
      </c>
      <c r="N84" s="194" t="str">
        <f>IF(ISERROR(VLOOKUP($A84,parlvotes_lh!$A$11:$ZZ$200,86,FALSE))=TRUE,"",IF(VLOOKUP($A84,parlvotes_lh!$A$11:$ZZ$200,86,FALSE)=0,"",VLOOKUP($A84,parlvotes_lh!$A$11:$ZZ$200,86,FALSE)))</f>
        <v/>
      </c>
      <c r="O84" s="194" t="str">
        <f>IF(ISERROR(VLOOKUP($A84,parlvotes_lh!$A$11:$ZZ$200,106,FALSE))=TRUE,"",IF(VLOOKUP($A84,parlvotes_lh!$A$11:$ZZ$200,106,FALSE)=0,"",VLOOKUP($A84,parlvotes_lh!$A$11:$ZZ$200,106,FALSE)))</f>
        <v/>
      </c>
      <c r="P84" s="194" t="str">
        <f>IF(ISERROR(VLOOKUP($A84,parlvotes_lh!$A$11:$ZZ$200,126,FALSE))=TRUE,"",IF(VLOOKUP($A84,parlvotes_lh!$A$11:$ZZ$200,126,FALSE)=0,"",VLOOKUP($A84,parlvotes_lh!$A$11:$ZZ$200,126,FALSE)))</f>
        <v/>
      </c>
      <c r="Q84" s="195" t="str">
        <f>IF(ISERROR(VLOOKUP($A84,parlvotes_lh!$A$11:$ZZ$200,146,FALSE))=TRUE,"",IF(VLOOKUP($A84,parlvotes_lh!$A$11:$ZZ$200,146,FALSE)=0,"",VLOOKUP($A84,parlvotes_lh!$A$11:$ZZ$200,146,FALSE)))</f>
        <v/>
      </c>
      <c r="R84" s="195" t="str">
        <f>IF(ISERROR(VLOOKUP($A84,parlvotes_lh!$A$11:$ZZ$200,166,FALSE))=TRUE,"",IF(VLOOKUP($A84,parlvotes_lh!$A$11:$ZZ$200,166,FALSE)=0,"",VLOOKUP($A84,parlvotes_lh!$A$11:$ZZ$200,166,FALSE)))</f>
        <v/>
      </c>
      <c r="S84" s="195" t="str">
        <f>IF(ISERROR(VLOOKUP($A84,parlvotes_lh!$A$11:$ZZ$200,186,FALSE))=TRUE,"",IF(VLOOKUP($A84,parlvotes_lh!$A$11:$ZZ$200,186,FALSE)=0,"",VLOOKUP($A84,parlvotes_lh!$A$11:$ZZ$200,186,FALSE)))</f>
        <v/>
      </c>
      <c r="T84" s="195" t="str">
        <f>IF(ISERROR(VLOOKUP($A84,parlvotes_lh!$A$11:$ZZ$200,206,FALSE))=TRUE,"",IF(VLOOKUP($A84,parlvotes_lh!$A$11:$ZZ$200,206,FALSE)=0,"",VLOOKUP($A84,parlvotes_lh!$A$11:$ZZ$200,206,FALSE)))</f>
        <v/>
      </c>
      <c r="U84" s="195" t="str">
        <f>IF(ISERROR(VLOOKUP($A84,parlvotes_lh!$A$11:$ZZ$200,226,FALSE))=TRUE,"",IF(VLOOKUP($A84,parlvotes_lh!$A$11:$ZZ$200,226,FALSE)=0,"",VLOOKUP($A84,parlvotes_lh!$A$11:$ZZ$200,226,FALSE)))</f>
        <v/>
      </c>
      <c r="V84" s="195" t="str">
        <f>IF(ISERROR(VLOOKUP($A84,parlvotes_lh!$A$11:$ZZ$200,246,FALSE))=TRUE,"",IF(VLOOKUP($A84,parlvotes_lh!$A$11:$ZZ$200,246,FALSE)=0,"",VLOOKUP($A84,parlvotes_lh!$A$11:$ZZ$200,246,FALSE)))</f>
        <v/>
      </c>
      <c r="W84" s="195" t="str">
        <f>IF(ISERROR(VLOOKUP($A84,parlvotes_lh!$A$11:$ZZ$200,266,FALSE))=TRUE,"",IF(VLOOKUP($A84,parlvotes_lh!$A$11:$ZZ$200,266,FALSE)=0,"",VLOOKUP($A84,parlvotes_lh!$A$11:$ZZ$200,266,FALSE)))</f>
        <v/>
      </c>
      <c r="X84" s="195" t="str">
        <f>IF(ISERROR(VLOOKUP($A84,parlvotes_lh!$A$11:$ZZ$200,286,FALSE))=TRUE,"",IF(VLOOKUP($A84,parlvotes_lh!$A$11:$ZZ$200,286,FALSE)=0,"",VLOOKUP($A84,parlvotes_lh!$A$11:$ZZ$200,286,FALSE)))</f>
        <v/>
      </c>
      <c r="Y84" s="195" t="str">
        <f>IF(ISERROR(VLOOKUP($A84,parlvotes_lh!$A$11:$ZZ$200,306,FALSE))=TRUE,"",IF(VLOOKUP($A84,parlvotes_lh!$A$11:$ZZ$200,306,FALSE)=0,"",VLOOKUP($A84,parlvotes_lh!$A$11:$ZZ$200,306,FALSE)))</f>
        <v/>
      </c>
      <c r="Z84" s="195" t="str">
        <f>IF(ISERROR(VLOOKUP($A84,parlvotes_lh!$A$11:$ZZ$200,326,FALSE))=TRUE,"",IF(VLOOKUP($A84,parlvotes_lh!$A$11:$ZZ$200,326,FALSE)=0,"",VLOOKUP($A84,parlvotes_lh!$A$11:$ZZ$200,326,FALSE)))</f>
        <v/>
      </c>
      <c r="AA84" s="195" t="str">
        <f>IF(ISERROR(VLOOKUP($A84,parlvotes_lh!$A$11:$ZZ$200,346,FALSE))=TRUE,"",IF(VLOOKUP($A84,parlvotes_lh!$A$11:$ZZ$200,346,FALSE)=0,"",VLOOKUP($A84,parlvotes_lh!$A$11:$ZZ$200,346,FALSE)))</f>
        <v/>
      </c>
      <c r="AB84" s="195" t="str">
        <f>IF(ISERROR(VLOOKUP($A84,parlvotes_lh!$A$11:$ZZ$200,366,FALSE))=TRUE,"",IF(VLOOKUP($A84,parlvotes_lh!$A$11:$ZZ$200,366,FALSE)=0,"",VLOOKUP($A84,parlvotes_lh!$A$11:$ZZ$200,366,FALSE)))</f>
        <v/>
      </c>
      <c r="AC84" s="195" t="str">
        <f>IF(ISERROR(VLOOKUP($A84,parlvotes_lh!$A$11:$ZZ$200,386,FALSE))=TRUE,"",IF(VLOOKUP($A84,parlvotes_lh!$A$11:$ZZ$200,386,FALSE)=0,"",VLOOKUP($A84,parlvotes_lh!$A$11:$ZZ$200,386,FALSE)))</f>
        <v/>
      </c>
    </row>
    <row r="85" spans="1:29" ht="13.5" customHeight="1">
      <c r="A85" s="189" t="str">
        <f>IF(info_parties!A85="","",info_parties!A85)</f>
        <v/>
      </c>
      <c r="B85" s="101" t="str">
        <f>IF(A85="","",MID(info_weblinks!$C$3,32,3))</f>
        <v/>
      </c>
      <c r="C85" s="101" t="str">
        <f>IF(info_parties!G85="","",info_parties!G85)</f>
        <v/>
      </c>
      <c r="D85" s="101" t="str">
        <f>IF(info_parties!K85="","",info_parties!K85)</f>
        <v/>
      </c>
      <c r="E85" s="101" t="str">
        <f>IF(info_parties!H85="","",info_parties!H85)</f>
        <v/>
      </c>
      <c r="F85" s="190" t="str">
        <f t="shared" si="8"/>
        <v/>
      </c>
      <c r="G85" s="191" t="str">
        <f t="shared" si="9"/>
        <v/>
      </c>
      <c r="H85" s="192" t="str">
        <f t="shared" si="10"/>
        <v/>
      </c>
      <c r="I85" s="193" t="str">
        <f t="shared" si="11"/>
        <v/>
      </c>
      <c r="J85" s="194" t="str">
        <f>IF(ISERROR(VLOOKUP($A85,parlvotes_lh!$A$11:$ZZ$200,6,FALSE))=TRUE,"",IF(VLOOKUP($A85,parlvotes_lh!$A$11:$ZZ$200,6,FALSE)=0,"",VLOOKUP($A85,parlvotes_lh!$A$11:$ZZ$200,6,FALSE)))</f>
        <v/>
      </c>
      <c r="K85" s="194" t="str">
        <f>IF(ISERROR(VLOOKUP($A85,parlvotes_lh!$A$11:$ZZ$200,26,FALSE))=TRUE,"",IF(VLOOKUP($A85,parlvotes_lh!$A$11:$ZZ$200,26,FALSE)=0,"",VLOOKUP($A85,parlvotes_lh!$A$11:$ZZ$200,26,FALSE)))</f>
        <v/>
      </c>
      <c r="L85" s="194" t="str">
        <f>IF(ISERROR(VLOOKUP($A85,parlvotes_lh!$A$11:$ZZ$200,46,FALSE))=TRUE,"",IF(VLOOKUP($A85,parlvotes_lh!$A$11:$ZZ$200,46,FALSE)=0,"",VLOOKUP($A85,parlvotes_lh!$A$11:$ZZ$200,46,FALSE)))</f>
        <v/>
      </c>
      <c r="M85" s="194" t="str">
        <f>IF(ISERROR(VLOOKUP($A85,parlvotes_lh!$A$11:$ZZ$200,66,FALSE))=TRUE,"",IF(VLOOKUP($A85,parlvotes_lh!$A$11:$ZZ$200,66,FALSE)=0,"",VLOOKUP($A85,parlvotes_lh!$A$11:$ZZ$200,66,FALSE)))</f>
        <v/>
      </c>
      <c r="N85" s="194" t="str">
        <f>IF(ISERROR(VLOOKUP($A85,parlvotes_lh!$A$11:$ZZ$200,86,FALSE))=TRUE,"",IF(VLOOKUP($A85,parlvotes_lh!$A$11:$ZZ$200,86,FALSE)=0,"",VLOOKUP($A85,parlvotes_lh!$A$11:$ZZ$200,86,FALSE)))</f>
        <v/>
      </c>
      <c r="O85" s="194" t="str">
        <f>IF(ISERROR(VLOOKUP($A85,parlvotes_lh!$A$11:$ZZ$200,106,FALSE))=TRUE,"",IF(VLOOKUP($A85,parlvotes_lh!$A$11:$ZZ$200,106,FALSE)=0,"",VLOOKUP($A85,parlvotes_lh!$A$11:$ZZ$200,106,FALSE)))</f>
        <v/>
      </c>
      <c r="P85" s="194" t="str">
        <f>IF(ISERROR(VLOOKUP($A85,parlvotes_lh!$A$11:$ZZ$200,126,FALSE))=TRUE,"",IF(VLOOKUP($A85,parlvotes_lh!$A$11:$ZZ$200,126,FALSE)=0,"",VLOOKUP($A85,parlvotes_lh!$A$11:$ZZ$200,126,FALSE)))</f>
        <v/>
      </c>
      <c r="Q85" s="195" t="str">
        <f>IF(ISERROR(VLOOKUP($A85,parlvotes_lh!$A$11:$ZZ$200,146,FALSE))=TRUE,"",IF(VLOOKUP($A85,parlvotes_lh!$A$11:$ZZ$200,146,FALSE)=0,"",VLOOKUP($A85,parlvotes_lh!$A$11:$ZZ$200,146,FALSE)))</f>
        <v/>
      </c>
      <c r="R85" s="195" t="str">
        <f>IF(ISERROR(VLOOKUP($A85,parlvotes_lh!$A$11:$ZZ$200,166,FALSE))=TRUE,"",IF(VLOOKUP($A85,parlvotes_lh!$A$11:$ZZ$200,166,FALSE)=0,"",VLOOKUP($A85,parlvotes_lh!$A$11:$ZZ$200,166,FALSE)))</f>
        <v/>
      </c>
      <c r="S85" s="195" t="str">
        <f>IF(ISERROR(VLOOKUP($A85,parlvotes_lh!$A$11:$ZZ$200,186,FALSE))=TRUE,"",IF(VLOOKUP($A85,parlvotes_lh!$A$11:$ZZ$200,186,FALSE)=0,"",VLOOKUP($A85,parlvotes_lh!$A$11:$ZZ$200,186,FALSE)))</f>
        <v/>
      </c>
      <c r="T85" s="195" t="str">
        <f>IF(ISERROR(VLOOKUP($A85,parlvotes_lh!$A$11:$ZZ$200,206,FALSE))=TRUE,"",IF(VLOOKUP($A85,parlvotes_lh!$A$11:$ZZ$200,206,FALSE)=0,"",VLOOKUP($A85,parlvotes_lh!$A$11:$ZZ$200,206,FALSE)))</f>
        <v/>
      </c>
      <c r="U85" s="195" t="str">
        <f>IF(ISERROR(VLOOKUP($A85,parlvotes_lh!$A$11:$ZZ$200,226,FALSE))=TRUE,"",IF(VLOOKUP($A85,parlvotes_lh!$A$11:$ZZ$200,226,FALSE)=0,"",VLOOKUP($A85,parlvotes_lh!$A$11:$ZZ$200,226,FALSE)))</f>
        <v/>
      </c>
      <c r="V85" s="195" t="str">
        <f>IF(ISERROR(VLOOKUP($A85,parlvotes_lh!$A$11:$ZZ$200,246,FALSE))=TRUE,"",IF(VLOOKUP($A85,parlvotes_lh!$A$11:$ZZ$200,246,FALSE)=0,"",VLOOKUP($A85,parlvotes_lh!$A$11:$ZZ$200,246,FALSE)))</f>
        <v/>
      </c>
      <c r="W85" s="195" t="str">
        <f>IF(ISERROR(VLOOKUP($A85,parlvotes_lh!$A$11:$ZZ$200,266,FALSE))=TRUE,"",IF(VLOOKUP($A85,parlvotes_lh!$A$11:$ZZ$200,266,FALSE)=0,"",VLOOKUP($A85,parlvotes_lh!$A$11:$ZZ$200,266,FALSE)))</f>
        <v/>
      </c>
      <c r="X85" s="195" t="str">
        <f>IF(ISERROR(VLOOKUP($A85,parlvotes_lh!$A$11:$ZZ$200,286,FALSE))=TRUE,"",IF(VLOOKUP($A85,parlvotes_lh!$A$11:$ZZ$200,286,FALSE)=0,"",VLOOKUP($A85,parlvotes_lh!$A$11:$ZZ$200,286,FALSE)))</f>
        <v/>
      </c>
      <c r="Y85" s="195" t="str">
        <f>IF(ISERROR(VLOOKUP($A85,parlvotes_lh!$A$11:$ZZ$200,306,FALSE))=TRUE,"",IF(VLOOKUP($A85,parlvotes_lh!$A$11:$ZZ$200,306,FALSE)=0,"",VLOOKUP($A85,parlvotes_lh!$A$11:$ZZ$200,306,FALSE)))</f>
        <v/>
      </c>
      <c r="Z85" s="195" t="str">
        <f>IF(ISERROR(VLOOKUP($A85,parlvotes_lh!$A$11:$ZZ$200,326,FALSE))=TRUE,"",IF(VLOOKUP($A85,parlvotes_lh!$A$11:$ZZ$200,326,FALSE)=0,"",VLOOKUP($A85,parlvotes_lh!$A$11:$ZZ$200,326,FALSE)))</f>
        <v/>
      </c>
      <c r="AA85" s="195" t="str">
        <f>IF(ISERROR(VLOOKUP($A85,parlvotes_lh!$A$11:$ZZ$200,346,FALSE))=TRUE,"",IF(VLOOKUP($A85,parlvotes_lh!$A$11:$ZZ$200,346,FALSE)=0,"",VLOOKUP($A85,parlvotes_lh!$A$11:$ZZ$200,346,FALSE)))</f>
        <v/>
      </c>
      <c r="AB85" s="195" t="str">
        <f>IF(ISERROR(VLOOKUP($A85,parlvotes_lh!$A$11:$ZZ$200,366,FALSE))=TRUE,"",IF(VLOOKUP($A85,parlvotes_lh!$A$11:$ZZ$200,366,FALSE)=0,"",VLOOKUP($A85,parlvotes_lh!$A$11:$ZZ$200,366,FALSE)))</f>
        <v/>
      </c>
      <c r="AC85" s="195" t="str">
        <f>IF(ISERROR(VLOOKUP($A85,parlvotes_lh!$A$11:$ZZ$200,386,FALSE))=TRUE,"",IF(VLOOKUP($A85,parlvotes_lh!$A$11:$ZZ$200,386,FALSE)=0,"",VLOOKUP($A85,parlvotes_lh!$A$11:$ZZ$200,386,FALSE)))</f>
        <v/>
      </c>
    </row>
    <row r="86" spans="1:29" ht="13.5" customHeight="1">
      <c r="A86" s="189" t="str">
        <f>IF(info_parties!A86="","",info_parties!A86)</f>
        <v/>
      </c>
      <c r="B86" s="101" t="str">
        <f>IF(A86="","",MID(info_weblinks!$C$3,32,3))</f>
        <v/>
      </c>
      <c r="C86" s="101" t="str">
        <f>IF(info_parties!G86="","",info_parties!G86)</f>
        <v/>
      </c>
      <c r="D86" s="101" t="str">
        <f>IF(info_parties!K86="","",info_parties!K86)</f>
        <v/>
      </c>
      <c r="E86" s="101" t="str">
        <f>IF(info_parties!H86="","",info_parties!H86)</f>
        <v/>
      </c>
      <c r="F86" s="190" t="str">
        <f t="shared" si="8"/>
        <v/>
      </c>
      <c r="G86" s="191" t="str">
        <f t="shared" si="9"/>
        <v/>
      </c>
      <c r="H86" s="192" t="str">
        <f t="shared" si="10"/>
        <v/>
      </c>
      <c r="I86" s="193" t="str">
        <f t="shared" si="11"/>
        <v/>
      </c>
      <c r="J86" s="194" t="str">
        <f>IF(ISERROR(VLOOKUP($A86,parlvotes_lh!$A$11:$ZZ$200,6,FALSE))=TRUE,"",IF(VLOOKUP($A86,parlvotes_lh!$A$11:$ZZ$200,6,FALSE)=0,"",VLOOKUP($A86,parlvotes_lh!$A$11:$ZZ$200,6,FALSE)))</f>
        <v/>
      </c>
      <c r="K86" s="194" t="str">
        <f>IF(ISERROR(VLOOKUP($A86,parlvotes_lh!$A$11:$ZZ$200,26,FALSE))=TRUE,"",IF(VLOOKUP($A86,parlvotes_lh!$A$11:$ZZ$200,26,FALSE)=0,"",VLOOKUP($A86,parlvotes_lh!$A$11:$ZZ$200,26,FALSE)))</f>
        <v/>
      </c>
      <c r="L86" s="194" t="str">
        <f>IF(ISERROR(VLOOKUP($A86,parlvotes_lh!$A$11:$ZZ$200,46,FALSE))=TRUE,"",IF(VLOOKUP($A86,parlvotes_lh!$A$11:$ZZ$200,46,FALSE)=0,"",VLOOKUP($A86,parlvotes_lh!$A$11:$ZZ$200,46,FALSE)))</f>
        <v/>
      </c>
      <c r="M86" s="194" t="str">
        <f>IF(ISERROR(VLOOKUP($A86,parlvotes_lh!$A$11:$ZZ$200,66,FALSE))=TRUE,"",IF(VLOOKUP($A86,parlvotes_lh!$A$11:$ZZ$200,66,FALSE)=0,"",VLOOKUP($A86,parlvotes_lh!$A$11:$ZZ$200,66,FALSE)))</f>
        <v/>
      </c>
      <c r="N86" s="194" t="str">
        <f>IF(ISERROR(VLOOKUP($A86,parlvotes_lh!$A$11:$ZZ$200,86,FALSE))=TRUE,"",IF(VLOOKUP($A86,parlvotes_lh!$A$11:$ZZ$200,86,FALSE)=0,"",VLOOKUP($A86,parlvotes_lh!$A$11:$ZZ$200,86,FALSE)))</f>
        <v/>
      </c>
      <c r="O86" s="194" t="str">
        <f>IF(ISERROR(VLOOKUP($A86,parlvotes_lh!$A$11:$ZZ$200,106,FALSE))=TRUE,"",IF(VLOOKUP($A86,parlvotes_lh!$A$11:$ZZ$200,106,FALSE)=0,"",VLOOKUP($A86,parlvotes_lh!$A$11:$ZZ$200,106,FALSE)))</f>
        <v/>
      </c>
      <c r="P86" s="194" t="str">
        <f>IF(ISERROR(VLOOKUP($A86,parlvotes_lh!$A$11:$ZZ$200,126,FALSE))=TRUE,"",IF(VLOOKUP($A86,parlvotes_lh!$A$11:$ZZ$200,126,FALSE)=0,"",VLOOKUP($A86,parlvotes_lh!$A$11:$ZZ$200,126,FALSE)))</f>
        <v/>
      </c>
      <c r="Q86" s="195" t="str">
        <f>IF(ISERROR(VLOOKUP($A86,parlvotes_lh!$A$11:$ZZ$200,146,FALSE))=TRUE,"",IF(VLOOKUP($A86,parlvotes_lh!$A$11:$ZZ$200,146,FALSE)=0,"",VLOOKUP($A86,parlvotes_lh!$A$11:$ZZ$200,146,FALSE)))</f>
        <v/>
      </c>
      <c r="R86" s="195" t="str">
        <f>IF(ISERROR(VLOOKUP($A86,parlvotes_lh!$A$11:$ZZ$200,166,FALSE))=TRUE,"",IF(VLOOKUP($A86,parlvotes_lh!$A$11:$ZZ$200,166,FALSE)=0,"",VLOOKUP($A86,parlvotes_lh!$A$11:$ZZ$200,166,FALSE)))</f>
        <v/>
      </c>
      <c r="S86" s="195" t="str">
        <f>IF(ISERROR(VLOOKUP($A86,parlvotes_lh!$A$11:$ZZ$200,186,FALSE))=TRUE,"",IF(VLOOKUP($A86,parlvotes_lh!$A$11:$ZZ$200,186,FALSE)=0,"",VLOOKUP($A86,parlvotes_lh!$A$11:$ZZ$200,186,FALSE)))</f>
        <v/>
      </c>
      <c r="T86" s="195" t="str">
        <f>IF(ISERROR(VLOOKUP($A86,parlvotes_lh!$A$11:$ZZ$200,206,FALSE))=TRUE,"",IF(VLOOKUP($A86,parlvotes_lh!$A$11:$ZZ$200,206,FALSE)=0,"",VLOOKUP($A86,parlvotes_lh!$A$11:$ZZ$200,206,FALSE)))</f>
        <v/>
      </c>
      <c r="U86" s="195" t="str">
        <f>IF(ISERROR(VLOOKUP($A86,parlvotes_lh!$A$11:$ZZ$200,226,FALSE))=TRUE,"",IF(VLOOKUP($A86,parlvotes_lh!$A$11:$ZZ$200,226,FALSE)=0,"",VLOOKUP($A86,parlvotes_lh!$A$11:$ZZ$200,226,FALSE)))</f>
        <v/>
      </c>
      <c r="V86" s="195" t="str">
        <f>IF(ISERROR(VLOOKUP($A86,parlvotes_lh!$A$11:$ZZ$200,246,FALSE))=TRUE,"",IF(VLOOKUP($A86,parlvotes_lh!$A$11:$ZZ$200,246,FALSE)=0,"",VLOOKUP($A86,parlvotes_lh!$A$11:$ZZ$200,246,FALSE)))</f>
        <v/>
      </c>
      <c r="W86" s="195" t="str">
        <f>IF(ISERROR(VLOOKUP($A86,parlvotes_lh!$A$11:$ZZ$200,266,FALSE))=TRUE,"",IF(VLOOKUP($A86,parlvotes_lh!$A$11:$ZZ$200,266,FALSE)=0,"",VLOOKUP($A86,parlvotes_lh!$A$11:$ZZ$200,266,FALSE)))</f>
        <v/>
      </c>
      <c r="X86" s="195" t="str">
        <f>IF(ISERROR(VLOOKUP($A86,parlvotes_lh!$A$11:$ZZ$200,286,FALSE))=TRUE,"",IF(VLOOKUP($A86,parlvotes_lh!$A$11:$ZZ$200,286,FALSE)=0,"",VLOOKUP($A86,parlvotes_lh!$A$11:$ZZ$200,286,FALSE)))</f>
        <v/>
      </c>
      <c r="Y86" s="195" t="str">
        <f>IF(ISERROR(VLOOKUP($A86,parlvotes_lh!$A$11:$ZZ$200,306,FALSE))=TRUE,"",IF(VLOOKUP($A86,parlvotes_lh!$A$11:$ZZ$200,306,FALSE)=0,"",VLOOKUP($A86,parlvotes_lh!$A$11:$ZZ$200,306,FALSE)))</f>
        <v/>
      </c>
      <c r="Z86" s="195" t="str">
        <f>IF(ISERROR(VLOOKUP($A86,parlvotes_lh!$A$11:$ZZ$200,326,FALSE))=TRUE,"",IF(VLOOKUP($A86,parlvotes_lh!$A$11:$ZZ$200,326,FALSE)=0,"",VLOOKUP($A86,parlvotes_lh!$A$11:$ZZ$200,326,FALSE)))</f>
        <v/>
      </c>
      <c r="AA86" s="195" t="str">
        <f>IF(ISERROR(VLOOKUP($A86,parlvotes_lh!$A$11:$ZZ$200,346,FALSE))=TRUE,"",IF(VLOOKUP($A86,parlvotes_lh!$A$11:$ZZ$200,346,FALSE)=0,"",VLOOKUP($A86,parlvotes_lh!$A$11:$ZZ$200,346,FALSE)))</f>
        <v/>
      </c>
      <c r="AB86" s="195" t="str">
        <f>IF(ISERROR(VLOOKUP($A86,parlvotes_lh!$A$11:$ZZ$200,366,FALSE))=TRUE,"",IF(VLOOKUP($A86,parlvotes_lh!$A$11:$ZZ$200,366,FALSE)=0,"",VLOOKUP($A86,parlvotes_lh!$A$11:$ZZ$200,366,FALSE)))</f>
        <v/>
      </c>
      <c r="AC86" s="195" t="str">
        <f>IF(ISERROR(VLOOKUP($A86,parlvotes_lh!$A$11:$ZZ$200,386,FALSE))=TRUE,"",IF(VLOOKUP($A86,parlvotes_lh!$A$11:$ZZ$200,386,FALSE)=0,"",VLOOKUP($A86,parlvotes_lh!$A$11:$ZZ$200,386,FALSE)))</f>
        <v/>
      </c>
    </row>
    <row r="87" spans="1:29" ht="13.5" customHeight="1">
      <c r="A87" s="189" t="str">
        <f>IF(info_parties!A87="","",info_parties!A87)</f>
        <v/>
      </c>
      <c r="B87" s="101" t="str">
        <f>IF(A87="","",MID(info_weblinks!$C$3,32,3))</f>
        <v/>
      </c>
      <c r="C87" s="101" t="str">
        <f>IF(info_parties!G87="","",info_parties!G87)</f>
        <v/>
      </c>
      <c r="D87" s="101" t="str">
        <f>IF(info_parties!K87="","",info_parties!K87)</f>
        <v/>
      </c>
      <c r="E87" s="101" t="str">
        <f>IF(info_parties!H87="","",info_parties!H87)</f>
        <v/>
      </c>
      <c r="F87" s="190" t="str">
        <f t="shared" si="8"/>
        <v/>
      </c>
      <c r="G87" s="191" t="str">
        <f t="shared" si="9"/>
        <v/>
      </c>
      <c r="H87" s="192" t="str">
        <f t="shared" si="10"/>
        <v/>
      </c>
      <c r="I87" s="193" t="str">
        <f t="shared" si="11"/>
        <v/>
      </c>
      <c r="J87" s="194" t="str">
        <f>IF(ISERROR(VLOOKUP($A87,parlvotes_lh!$A$11:$ZZ$200,6,FALSE))=TRUE,"",IF(VLOOKUP($A87,parlvotes_lh!$A$11:$ZZ$200,6,FALSE)=0,"",VLOOKUP($A87,parlvotes_lh!$A$11:$ZZ$200,6,FALSE)))</f>
        <v/>
      </c>
      <c r="K87" s="194" t="str">
        <f>IF(ISERROR(VLOOKUP($A87,parlvotes_lh!$A$11:$ZZ$200,26,FALSE))=TRUE,"",IF(VLOOKUP($A87,parlvotes_lh!$A$11:$ZZ$200,26,FALSE)=0,"",VLOOKUP($A87,parlvotes_lh!$A$11:$ZZ$200,26,FALSE)))</f>
        <v/>
      </c>
      <c r="L87" s="194" t="str">
        <f>IF(ISERROR(VLOOKUP($A87,parlvotes_lh!$A$11:$ZZ$200,46,FALSE))=TRUE,"",IF(VLOOKUP($A87,parlvotes_lh!$A$11:$ZZ$200,46,FALSE)=0,"",VLOOKUP($A87,parlvotes_lh!$A$11:$ZZ$200,46,FALSE)))</f>
        <v/>
      </c>
      <c r="M87" s="194" t="str">
        <f>IF(ISERROR(VLOOKUP($A87,parlvotes_lh!$A$11:$ZZ$200,66,FALSE))=TRUE,"",IF(VLOOKUP($A87,parlvotes_lh!$A$11:$ZZ$200,66,FALSE)=0,"",VLOOKUP($A87,parlvotes_lh!$A$11:$ZZ$200,66,FALSE)))</f>
        <v/>
      </c>
      <c r="N87" s="194" t="str">
        <f>IF(ISERROR(VLOOKUP($A87,parlvotes_lh!$A$11:$ZZ$200,86,FALSE))=TRUE,"",IF(VLOOKUP($A87,parlvotes_lh!$A$11:$ZZ$200,86,FALSE)=0,"",VLOOKUP($A87,parlvotes_lh!$A$11:$ZZ$200,86,FALSE)))</f>
        <v/>
      </c>
      <c r="O87" s="194" t="str">
        <f>IF(ISERROR(VLOOKUP($A87,parlvotes_lh!$A$11:$ZZ$200,106,FALSE))=TRUE,"",IF(VLOOKUP($A87,parlvotes_lh!$A$11:$ZZ$200,106,FALSE)=0,"",VLOOKUP($A87,parlvotes_lh!$A$11:$ZZ$200,106,FALSE)))</f>
        <v/>
      </c>
      <c r="P87" s="194" t="str">
        <f>IF(ISERROR(VLOOKUP($A87,parlvotes_lh!$A$11:$ZZ$200,126,FALSE))=TRUE,"",IF(VLOOKUP($A87,parlvotes_lh!$A$11:$ZZ$200,126,FALSE)=0,"",VLOOKUP($A87,parlvotes_lh!$A$11:$ZZ$200,126,FALSE)))</f>
        <v/>
      </c>
      <c r="Q87" s="195" t="str">
        <f>IF(ISERROR(VLOOKUP($A87,parlvotes_lh!$A$11:$ZZ$200,146,FALSE))=TRUE,"",IF(VLOOKUP($A87,parlvotes_lh!$A$11:$ZZ$200,146,FALSE)=0,"",VLOOKUP($A87,parlvotes_lh!$A$11:$ZZ$200,146,FALSE)))</f>
        <v/>
      </c>
      <c r="R87" s="195" t="str">
        <f>IF(ISERROR(VLOOKUP($A87,parlvotes_lh!$A$11:$ZZ$200,166,FALSE))=TRUE,"",IF(VLOOKUP($A87,parlvotes_lh!$A$11:$ZZ$200,166,FALSE)=0,"",VLOOKUP($A87,parlvotes_lh!$A$11:$ZZ$200,166,FALSE)))</f>
        <v/>
      </c>
      <c r="S87" s="195" t="str">
        <f>IF(ISERROR(VLOOKUP($A87,parlvotes_lh!$A$11:$ZZ$200,186,FALSE))=TRUE,"",IF(VLOOKUP($A87,parlvotes_lh!$A$11:$ZZ$200,186,FALSE)=0,"",VLOOKUP($A87,parlvotes_lh!$A$11:$ZZ$200,186,FALSE)))</f>
        <v/>
      </c>
      <c r="T87" s="195" t="str">
        <f>IF(ISERROR(VLOOKUP($A87,parlvotes_lh!$A$11:$ZZ$200,206,FALSE))=TRUE,"",IF(VLOOKUP($A87,parlvotes_lh!$A$11:$ZZ$200,206,FALSE)=0,"",VLOOKUP($A87,parlvotes_lh!$A$11:$ZZ$200,206,FALSE)))</f>
        <v/>
      </c>
      <c r="U87" s="195" t="str">
        <f>IF(ISERROR(VLOOKUP($A87,parlvotes_lh!$A$11:$ZZ$200,226,FALSE))=TRUE,"",IF(VLOOKUP($A87,parlvotes_lh!$A$11:$ZZ$200,226,FALSE)=0,"",VLOOKUP($A87,parlvotes_lh!$A$11:$ZZ$200,226,FALSE)))</f>
        <v/>
      </c>
      <c r="V87" s="195" t="str">
        <f>IF(ISERROR(VLOOKUP($A87,parlvotes_lh!$A$11:$ZZ$200,246,FALSE))=TRUE,"",IF(VLOOKUP($A87,parlvotes_lh!$A$11:$ZZ$200,246,FALSE)=0,"",VLOOKUP($A87,parlvotes_lh!$A$11:$ZZ$200,246,FALSE)))</f>
        <v/>
      </c>
      <c r="W87" s="195" t="str">
        <f>IF(ISERROR(VLOOKUP($A87,parlvotes_lh!$A$11:$ZZ$200,266,FALSE))=TRUE,"",IF(VLOOKUP($A87,parlvotes_lh!$A$11:$ZZ$200,266,FALSE)=0,"",VLOOKUP($A87,parlvotes_lh!$A$11:$ZZ$200,266,FALSE)))</f>
        <v/>
      </c>
      <c r="X87" s="195" t="str">
        <f>IF(ISERROR(VLOOKUP($A87,parlvotes_lh!$A$11:$ZZ$200,286,FALSE))=TRUE,"",IF(VLOOKUP($A87,parlvotes_lh!$A$11:$ZZ$200,286,FALSE)=0,"",VLOOKUP($A87,parlvotes_lh!$A$11:$ZZ$200,286,FALSE)))</f>
        <v/>
      </c>
      <c r="Y87" s="195" t="str">
        <f>IF(ISERROR(VLOOKUP($A87,parlvotes_lh!$A$11:$ZZ$200,306,FALSE))=TRUE,"",IF(VLOOKUP($A87,parlvotes_lh!$A$11:$ZZ$200,306,FALSE)=0,"",VLOOKUP($A87,parlvotes_lh!$A$11:$ZZ$200,306,FALSE)))</f>
        <v/>
      </c>
      <c r="Z87" s="195" t="str">
        <f>IF(ISERROR(VLOOKUP($A87,parlvotes_lh!$A$11:$ZZ$200,326,FALSE))=TRUE,"",IF(VLOOKUP($A87,parlvotes_lh!$A$11:$ZZ$200,326,FALSE)=0,"",VLOOKUP($A87,parlvotes_lh!$A$11:$ZZ$200,326,FALSE)))</f>
        <v/>
      </c>
      <c r="AA87" s="195" t="str">
        <f>IF(ISERROR(VLOOKUP($A87,parlvotes_lh!$A$11:$ZZ$200,346,FALSE))=TRUE,"",IF(VLOOKUP($A87,parlvotes_lh!$A$11:$ZZ$200,346,FALSE)=0,"",VLOOKUP($A87,parlvotes_lh!$A$11:$ZZ$200,346,FALSE)))</f>
        <v/>
      </c>
      <c r="AB87" s="195" t="str">
        <f>IF(ISERROR(VLOOKUP($A87,parlvotes_lh!$A$11:$ZZ$200,366,FALSE))=TRUE,"",IF(VLOOKUP($A87,parlvotes_lh!$A$11:$ZZ$200,366,FALSE)=0,"",VLOOKUP($A87,parlvotes_lh!$A$11:$ZZ$200,366,FALSE)))</f>
        <v/>
      </c>
      <c r="AC87" s="195" t="str">
        <f>IF(ISERROR(VLOOKUP($A87,parlvotes_lh!$A$11:$ZZ$200,386,FALSE))=TRUE,"",IF(VLOOKUP($A87,parlvotes_lh!$A$11:$ZZ$200,386,FALSE)=0,"",VLOOKUP($A87,parlvotes_lh!$A$11:$ZZ$200,386,FALSE)))</f>
        <v/>
      </c>
    </row>
    <row r="88" spans="1:29" ht="13.5" customHeight="1">
      <c r="A88" s="189" t="str">
        <f>IF(info_parties!A88="","",info_parties!A88)</f>
        <v/>
      </c>
      <c r="B88" s="101" t="str">
        <f>IF(A88="","",MID(info_weblinks!$C$3,32,3))</f>
        <v/>
      </c>
      <c r="C88" s="101" t="str">
        <f>IF(info_parties!G88="","",info_parties!G88)</f>
        <v/>
      </c>
      <c r="D88" s="101" t="str">
        <f>IF(info_parties!K88="","",info_parties!K88)</f>
        <v/>
      </c>
      <c r="E88" s="101" t="str">
        <f>IF(info_parties!H88="","",info_parties!H88)</f>
        <v/>
      </c>
      <c r="F88" s="190" t="str">
        <f t="shared" si="8"/>
        <v/>
      </c>
      <c r="G88" s="191" t="str">
        <f t="shared" si="9"/>
        <v/>
      </c>
      <c r="H88" s="192" t="str">
        <f t="shared" si="10"/>
        <v/>
      </c>
      <c r="I88" s="193" t="str">
        <f t="shared" si="11"/>
        <v/>
      </c>
      <c r="J88" s="194" t="str">
        <f>IF(ISERROR(VLOOKUP($A88,parlvotes_lh!$A$11:$ZZ$200,6,FALSE))=TRUE,"",IF(VLOOKUP($A88,parlvotes_lh!$A$11:$ZZ$200,6,FALSE)=0,"",VLOOKUP($A88,parlvotes_lh!$A$11:$ZZ$200,6,FALSE)))</f>
        <v/>
      </c>
      <c r="K88" s="194" t="str">
        <f>IF(ISERROR(VLOOKUP($A88,parlvotes_lh!$A$11:$ZZ$200,26,FALSE))=TRUE,"",IF(VLOOKUP($A88,parlvotes_lh!$A$11:$ZZ$200,26,FALSE)=0,"",VLOOKUP($A88,parlvotes_lh!$A$11:$ZZ$200,26,FALSE)))</f>
        <v/>
      </c>
      <c r="L88" s="194" t="str">
        <f>IF(ISERROR(VLOOKUP($A88,parlvotes_lh!$A$11:$ZZ$200,46,FALSE))=TRUE,"",IF(VLOOKUP($A88,parlvotes_lh!$A$11:$ZZ$200,46,FALSE)=0,"",VLOOKUP($A88,parlvotes_lh!$A$11:$ZZ$200,46,FALSE)))</f>
        <v/>
      </c>
      <c r="M88" s="194" t="str">
        <f>IF(ISERROR(VLOOKUP($A88,parlvotes_lh!$A$11:$ZZ$200,66,FALSE))=TRUE,"",IF(VLOOKUP($A88,parlvotes_lh!$A$11:$ZZ$200,66,FALSE)=0,"",VLOOKUP($A88,parlvotes_lh!$A$11:$ZZ$200,66,FALSE)))</f>
        <v/>
      </c>
      <c r="N88" s="194" t="str">
        <f>IF(ISERROR(VLOOKUP($A88,parlvotes_lh!$A$11:$ZZ$200,86,FALSE))=TRUE,"",IF(VLOOKUP($A88,parlvotes_lh!$A$11:$ZZ$200,86,FALSE)=0,"",VLOOKUP($A88,parlvotes_lh!$A$11:$ZZ$200,86,FALSE)))</f>
        <v/>
      </c>
      <c r="O88" s="194" t="str">
        <f>IF(ISERROR(VLOOKUP($A88,parlvotes_lh!$A$11:$ZZ$200,106,FALSE))=TRUE,"",IF(VLOOKUP($A88,parlvotes_lh!$A$11:$ZZ$200,106,FALSE)=0,"",VLOOKUP($A88,parlvotes_lh!$A$11:$ZZ$200,106,FALSE)))</f>
        <v/>
      </c>
      <c r="P88" s="194" t="str">
        <f>IF(ISERROR(VLOOKUP($A88,parlvotes_lh!$A$11:$ZZ$200,126,FALSE))=TRUE,"",IF(VLOOKUP($A88,parlvotes_lh!$A$11:$ZZ$200,126,FALSE)=0,"",VLOOKUP($A88,parlvotes_lh!$A$11:$ZZ$200,126,FALSE)))</f>
        <v/>
      </c>
      <c r="Q88" s="195" t="str">
        <f>IF(ISERROR(VLOOKUP($A88,parlvotes_lh!$A$11:$ZZ$200,146,FALSE))=TRUE,"",IF(VLOOKUP($A88,parlvotes_lh!$A$11:$ZZ$200,146,FALSE)=0,"",VLOOKUP($A88,parlvotes_lh!$A$11:$ZZ$200,146,FALSE)))</f>
        <v/>
      </c>
      <c r="R88" s="195" t="str">
        <f>IF(ISERROR(VLOOKUP($A88,parlvotes_lh!$A$11:$ZZ$200,166,FALSE))=TRUE,"",IF(VLOOKUP($A88,parlvotes_lh!$A$11:$ZZ$200,166,FALSE)=0,"",VLOOKUP($A88,parlvotes_lh!$A$11:$ZZ$200,166,FALSE)))</f>
        <v/>
      </c>
      <c r="S88" s="195" t="str">
        <f>IF(ISERROR(VLOOKUP($A88,parlvotes_lh!$A$11:$ZZ$200,186,FALSE))=TRUE,"",IF(VLOOKUP($A88,parlvotes_lh!$A$11:$ZZ$200,186,FALSE)=0,"",VLOOKUP($A88,parlvotes_lh!$A$11:$ZZ$200,186,FALSE)))</f>
        <v/>
      </c>
      <c r="T88" s="195" t="str">
        <f>IF(ISERROR(VLOOKUP($A88,parlvotes_lh!$A$11:$ZZ$200,206,FALSE))=TRUE,"",IF(VLOOKUP($A88,parlvotes_lh!$A$11:$ZZ$200,206,FALSE)=0,"",VLOOKUP($A88,parlvotes_lh!$A$11:$ZZ$200,206,FALSE)))</f>
        <v/>
      </c>
      <c r="U88" s="195" t="str">
        <f>IF(ISERROR(VLOOKUP($A88,parlvotes_lh!$A$11:$ZZ$200,226,FALSE))=TRUE,"",IF(VLOOKUP($A88,parlvotes_lh!$A$11:$ZZ$200,226,FALSE)=0,"",VLOOKUP($A88,parlvotes_lh!$A$11:$ZZ$200,226,FALSE)))</f>
        <v/>
      </c>
      <c r="V88" s="195" t="str">
        <f>IF(ISERROR(VLOOKUP($A88,parlvotes_lh!$A$11:$ZZ$200,246,FALSE))=TRUE,"",IF(VLOOKUP($A88,parlvotes_lh!$A$11:$ZZ$200,246,FALSE)=0,"",VLOOKUP($A88,parlvotes_lh!$A$11:$ZZ$200,246,FALSE)))</f>
        <v/>
      </c>
      <c r="W88" s="195" t="str">
        <f>IF(ISERROR(VLOOKUP($A88,parlvotes_lh!$A$11:$ZZ$200,266,FALSE))=TRUE,"",IF(VLOOKUP($A88,parlvotes_lh!$A$11:$ZZ$200,266,FALSE)=0,"",VLOOKUP($A88,parlvotes_lh!$A$11:$ZZ$200,266,FALSE)))</f>
        <v/>
      </c>
      <c r="X88" s="195" t="str">
        <f>IF(ISERROR(VLOOKUP($A88,parlvotes_lh!$A$11:$ZZ$200,286,FALSE))=TRUE,"",IF(VLOOKUP($A88,parlvotes_lh!$A$11:$ZZ$200,286,FALSE)=0,"",VLOOKUP($A88,parlvotes_lh!$A$11:$ZZ$200,286,FALSE)))</f>
        <v/>
      </c>
      <c r="Y88" s="195" t="str">
        <f>IF(ISERROR(VLOOKUP($A88,parlvotes_lh!$A$11:$ZZ$200,306,FALSE))=TRUE,"",IF(VLOOKUP($A88,parlvotes_lh!$A$11:$ZZ$200,306,FALSE)=0,"",VLOOKUP($A88,parlvotes_lh!$A$11:$ZZ$200,306,FALSE)))</f>
        <v/>
      </c>
      <c r="Z88" s="195" t="str">
        <f>IF(ISERROR(VLOOKUP($A88,parlvotes_lh!$A$11:$ZZ$200,326,FALSE))=TRUE,"",IF(VLOOKUP($A88,parlvotes_lh!$A$11:$ZZ$200,326,FALSE)=0,"",VLOOKUP($A88,parlvotes_lh!$A$11:$ZZ$200,326,FALSE)))</f>
        <v/>
      </c>
      <c r="AA88" s="195" t="str">
        <f>IF(ISERROR(VLOOKUP($A88,parlvotes_lh!$A$11:$ZZ$200,346,FALSE))=TRUE,"",IF(VLOOKUP($A88,parlvotes_lh!$A$11:$ZZ$200,346,FALSE)=0,"",VLOOKUP($A88,parlvotes_lh!$A$11:$ZZ$200,346,FALSE)))</f>
        <v/>
      </c>
      <c r="AB88" s="195" t="str">
        <f>IF(ISERROR(VLOOKUP($A88,parlvotes_lh!$A$11:$ZZ$200,366,FALSE))=TRUE,"",IF(VLOOKUP($A88,parlvotes_lh!$A$11:$ZZ$200,366,FALSE)=0,"",VLOOKUP($A88,parlvotes_lh!$A$11:$ZZ$200,366,FALSE)))</f>
        <v/>
      </c>
      <c r="AC88" s="195" t="str">
        <f>IF(ISERROR(VLOOKUP($A88,parlvotes_lh!$A$11:$ZZ$200,386,FALSE))=TRUE,"",IF(VLOOKUP($A88,parlvotes_lh!$A$11:$ZZ$200,386,FALSE)=0,"",VLOOKUP($A88,parlvotes_lh!$A$11:$ZZ$200,386,FALSE)))</f>
        <v/>
      </c>
    </row>
    <row r="89" spans="1:29" ht="13.5" customHeight="1">
      <c r="A89" s="189" t="str">
        <f>IF(info_parties!A89="","",info_parties!A89)</f>
        <v/>
      </c>
      <c r="B89" s="101" t="str">
        <f>IF(A89="","",MID(info_weblinks!$C$3,32,3))</f>
        <v/>
      </c>
      <c r="C89" s="101" t="str">
        <f>IF(info_parties!G89="","",info_parties!G89)</f>
        <v/>
      </c>
      <c r="D89" s="101" t="str">
        <f>IF(info_parties!K89="","",info_parties!K89)</f>
        <v/>
      </c>
      <c r="E89" s="101" t="str">
        <f>IF(info_parties!H89="","",info_parties!H89)</f>
        <v/>
      </c>
      <c r="F89" s="190" t="str">
        <f t="shared" si="8"/>
        <v/>
      </c>
      <c r="G89" s="191" t="str">
        <f t="shared" si="9"/>
        <v/>
      </c>
      <c r="H89" s="192" t="str">
        <f t="shared" si="10"/>
        <v/>
      </c>
      <c r="I89" s="193" t="str">
        <f t="shared" si="11"/>
        <v/>
      </c>
      <c r="J89" s="194" t="str">
        <f>IF(ISERROR(VLOOKUP($A89,parlvotes_lh!$A$11:$ZZ$200,6,FALSE))=TRUE,"",IF(VLOOKUP($A89,parlvotes_lh!$A$11:$ZZ$200,6,FALSE)=0,"",VLOOKUP($A89,parlvotes_lh!$A$11:$ZZ$200,6,FALSE)))</f>
        <v/>
      </c>
      <c r="K89" s="194" t="str">
        <f>IF(ISERROR(VLOOKUP($A89,parlvotes_lh!$A$11:$ZZ$200,26,FALSE))=TRUE,"",IF(VLOOKUP($A89,parlvotes_lh!$A$11:$ZZ$200,26,FALSE)=0,"",VLOOKUP($A89,parlvotes_lh!$A$11:$ZZ$200,26,FALSE)))</f>
        <v/>
      </c>
      <c r="L89" s="194" t="str">
        <f>IF(ISERROR(VLOOKUP($A89,parlvotes_lh!$A$11:$ZZ$200,46,FALSE))=TRUE,"",IF(VLOOKUP($A89,parlvotes_lh!$A$11:$ZZ$200,46,FALSE)=0,"",VLOOKUP($A89,parlvotes_lh!$A$11:$ZZ$200,46,FALSE)))</f>
        <v/>
      </c>
      <c r="M89" s="194" t="str">
        <f>IF(ISERROR(VLOOKUP($A89,parlvotes_lh!$A$11:$ZZ$200,66,FALSE))=TRUE,"",IF(VLOOKUP($A89,parlvotes_lh!$A$11:$ZZ$200,66,FALSE)=0,"",VLOOKUP($A89,parlvotes_lh!$A$11:$ZZ$200,66,FALSE)))</f>
        <v/>
      </c>
      <c r="N89" s="194" t="str">
        <f>IF(ISERROR(VLOOKUP($A89,parlvotes_lh!$A$11:$ZZ$200,86,FALSE))=TRUE,"",IF(VLOOKUP($A89,parlvotes_lh!$A$11:$ZZ$200,86,FALSE)=0,"",VLOOKUP($A89,parlvotes_lh!$A$11:$ZZ$200,86,FALSE)))</f>
        <v/>
      </c>
      <c r="O89" s="194" t="str">
        <f>IF(ISERROR(VLOOKUP($A89,parlvotes_lh!$A$11:$ZZ$200,106,FALSE))=TRUE,"",IF(VLOOKUP($A89,parlvotes_lh!$A$11:$ZZ$200,106,FALSE)=0,"",VLOOKUP($A89,parlvotes_lh!$A$11:$ZZ$200,106,FALSE)))</f>
        <v/>
      </c>
      <c r="P89" s="194" t="str">
        <f>IF(ISERROR(VLOOKUP($A89,parlvotes_lh!$A$11:$ZZ$200,126,FALSE))=TRUE,"",IF(VLOOKUP($A89,parlvotes_lh!$A$11:$ZZ$200,126,FALSE)=0,"",VLOOKUP($A89,parlvotes_lh!$A$11:$ZZ$200,126,FALSE)))</f>
        <v/>
      </c>
      <c r="Q89" s="195" t="str">
        <f>IF(ISERROR(VLOOKUP($A89,parlvotes_lh!$A$11:$ZZ$200,146,FALSE))=TRUE,"",IF(VLOOKUP($A89,parlvotes_lh!$A$11:$ZZ$200,146,FALSE)=0,"",VLOOKUP($A89,parlvotes_lh!$A$11:$ZZ$200,146,FALSE)))</f>
        <v/>
      </c>
      <c r="R89" s="195" t="str">
        <f>IF(ISERROR(VLOOKUP($A89,parlvotes_lh!$A$11:$ZZ$200,166,FALSE))=TRUE,"",IF(VLOOKUP($A89,parlvotes_lh!$A$11:$ZZ$200,166,FALSE)=0,"",VLOOKUP($A89,parlvotes_lh!$A$11:$ZZ$200,166,FALSE)))</f>
        <v/>
      </c>
      <c r="S89" s="195" t="str">
        <f>IF(ISERROR(VLOOKUP($A89,parlvotes_lh!$A$11:$ZZ$200,186,FALSE))=TRUE,"",IF(VLOOKUP($A89,parlvotes_lh!$A$11:$ZZ$200,186,FALSE)=0,"",VLOOKUP($A89,parlvotes_lh!$A$11:$ZZ$200,186,FALSE)))</f>
        <v/>
      </c>
      <c r="T89" s="195" t="str">
        <f>IF(ISERROR(VLOOKUP($A89,parlvotes_lh!$A$11:$ZZ$200,206,FALSE))=TRUE,"",IF(VLOOKUP($A89,parlvotes_lh!$A$11:$ZZ$200,206,FALSE)=0,"",VLOOKUP($A89,parlvotes_lh!$A$11:$ZZ$200,206,FALSE)))</f>
        <v/>
      </c>
      <c r="U89" s="195" t="str">
        <f>IF(ISERROR(VLOOKUP($A89,parlvotes_lh!$A$11:$ZZ$200,226,FALSE))=TRUE,"",IF(VLOOKUP($A89,parlvotes_lh!$A$11:$ZZ$200,226,FALSE)=0,"",VLOOKUP($A89,parlvotes_lh!$A$11:$ZZ$200,226,FALSE)))</f>
        <v/>
      </c>
      <c r="V89" s="195" t="str">
        <f>IF(ISERROR(VLOOKUP($A89,parlvotes_lh!$A$11:$ZZ$200,246,FALSE))=TRUE,"",IF(VLOOKUP($A89,parlvotes_lh!$A$11:$ZZ$200,246,FALSE)=0,"",VLOOKUP($A89,parlvotes_lh!$A$11:$ZZ$200,246,FALSE)))</f>
        <v/>
      </c>
      <c r="W89" s="195" t="str">
        <f>IF(ISERROR(VLOOKUP($A89,parlvotes_lh!$A$11:$ZZ$200,266,FALSE))=TRUE,"",IF(VLOOKUP($A89,parlvotes_lh!$A$11:$ZZ$200,266,FALSE)=0,"",VLOOKUP($A89,parlvotes_lh!$A$11:$ZZ$200,266,FALSE)))</f>
        <v/>
      </c>
      <c r="X89" s="195" t="str">
        <f>IF(ISERROR(VLOOKUP($A89,parlvotes_lh!$A$11:$ZZ$200,286,FALSE))=TRUE,"",IF(VLOOKUP($A89,parlvotes_lh!$A$11:$ZZ$200,286,FALSE)=0,"",VLOOKUP($A89,parlvotes_lh!$A$11:$ZZ$200,286,FALSE)))</f>
        <v/>
      </c>
      <c r="Y89" s="195" t="str">
        <f>IF(ISERROR(VLOOKUP($A89,parlvotes_lh!$A$11:$ZZ$200,306,FALSE))=TRUE,"",IF(VLOOKUP($A89,parlvotes_lh!$A$11:$ZZ$200,306,FALSE)=0,"",VLOOKUP($A89,parlvotes_lh!$A$11:$ZZ$200,306,FALSE)))</f>
        <v/>
      </c>
      <c r="Z89" s="195" t="str">
        <f>IF(ISERROR(VLOOKUP($A89,parlvotes_lh!$A$11:$ZZ$200,326,FALSE))=TRUE,"",IF(VLOOKUP($A89,parlvotes_lh!$A$11:$ZZ$200,326,FALSE)=0,"",VLOOKUP($A89,parlvotes_lh!$A$11:$ZZ$200,326,FALSE)))</f>
        <v/>
      </c>
      <c r="AA89" s="195" t="str">
        <f>IF(ISERROR(VLOOKUP($A89,parlvotes_lh!$A$11:$ZZ$200,346,FALSE))=TRUE,"",IF(VLOOKUP($A89,parlvotes_lh!$A$11:$ZZ$200,346,FALSE)=0,"",VLOOKUP($A89,parlvotes_lh!$A$11:$ZZ$200,346,FALSE)))</f>
        <v/>
      </c>
      <c r="AB89" s="195" t="str">
        <f>IF(ISERROR(VLOOKUP($A89,parlvotes_lh!$A$11:$ZZ$200,366,FALSE))=TRUE,"",IF(VLOOKUP($A89,parlvotes_lh!$A$11:$ZZ$200,366,FALSE)=0,"",VLOOKUP($A89,parlvotes_lh!$A$11:$ZZ$200,366,FALSE)))</f>
        <v/>
      </c>
      <c r="AC89" s="195" t="str">
        <f>IF(ISERROR(VLOOKUP($A89,parlvotes_lh!$A$11:$ZZ$200,386,FALSE))=TRUE,"",IF(VLOOKUP($A89,parlvotes_lh!$A$11:$ZZ$200,386,FALSE)=0,"",VLOOKUP($A89,parlvotes_lh!$A$11:$ZZ$200,386,FALSE)))</f>
        <v/>
      </c>
    </row>
    <row r="90" spans="1:29" ht="13.5" customHeight="1">
      <c r="A90" s="189" t="str">
        <f>IF(info_parties!A90="","",info_parties!A90)</f>
        <v/>
      </c>
      <c r="B90" s="101" t="str">
        <f>IF(A90="","",MID(info_weblinks!$C$3,32,3))</f>
        <v/>
      </c>
      <c r="C90" s="101" t="str">
        <f>IF(info_parties!G90="","",info_parties!G90)</f>
        <v/>
      </c>
      <c r="D90" s="101" t="str">
        <f>IF(info_parties!K90="","",info_parties!K90)</f>
        <v/>
      </c>
      <c r="E90" s="101" t="str">
        <f>IF(info_parties!H90="","",info_parties!H90)</f>
        <v/>
      </c>
      <c r="F90" s="190" t="str">
        <f t="shared" si="8"/>
        <v/>
      </c>
      <c r="G90" s="191" t="str">
        <f t="shared" si="9"/>
        <v/>
      </c>
      <c r="H90" s="192" t="str">
        <f t="shared" si="10"/>
        <v/>
      </c>
      <c r="I90" s="193" t="str">
        <f t="shared" si="11"/>
        <v/>
      </c>
      <c r="J90" s="194" t="str">
        <f>IF(ISERROR(VLOOKUP($A90,parlvotes_lh!$A$11:$ZZ$200,6,FALSE))=TRUE,"",IF(VLOOKUP($A90,parlvotes_lh!$A$11:$ZZ$200,6,FALSE)=0,"",VLOOKUP($A90,parlvotes_lh!$A$11:$ZZ$200,6,FALSE)))</f>
        <v/>
      </c>
      <c r="K90" s="194" t="str">
        <f>IF(ISERROR(VLOOKUP($A90,parlvotes_lh!$A$11:$ZZ$200,26,FALSE))=TRUE,"",IF(VLOOKUP($A90,parlvotes_lh!$A$11:$ZZ$200,26,FALSE)=0,"",VLOOKUP($A90,parlvotes_lh!$A$11:$ZZ$200,26,FALSE)))</f>
        <v/>
      </c>
      <c r="L90" s="194" t="str">
        <f>IF(ISERROR(VLOOKUP($A90,parlvotes_lh!$A$11:$ZZ$200,46,FALSE))=TRUE,"",IF(VLOOKUP($A90,parlvotes_lh!$A$11:$ZZ$200,46,FALSE)=0,"",VLOOKUP($A90,parlvotes_lh!$A$11:$ZZ$200,46,FALSE)))</f>
        <v/>
      </c>
      <c r="M90" s="194" t="str">
        <f>IF(ISERROR(VLOOKUP($A90,parlvotes_lh!$A$11:$ZZ$200,66,FALSE))=TRUE,"",IF(VLOOKUP($A90,parlvotes_lh!$A$11:$ZZ$200,66,FALSE)=0,"",VLOOKUP($A90,parlvotes_lh!$A$11:$ZZ$200,66,FALSE)))</f>
        <v/>
      </c>
      <c r="N90" s="194" t="str">
        <f>IF(ISERROR(VLOOKUP($A90,parlvotes_lh!$A$11:$ZZ$200,86,FALSE))=TRUE,"",IF(VLOOKUP($A90,parlvotes_lh!$A$11:$ZZ$200,86,FALSE)=0,"",VLOOKUP($A90,parlvotes_lh!$A$11:$ZZ$200,86,FALSE)))</f>
        <v/>
      </c>
      <c r="O90" s="194" t="str">
        <f>IF(ISERROR(VLOOKUP($A90,parlvotes_lh!$A$11:$ZZ$200,106,FALSE))=TRUE,"",IF(VLOOKUP($A90,parlvotes_lh!$A$11:$ZZ$200,106,FALSE)=0,"",VLOOKUP($A90,parlvotes_lh!$A$11:$ZZ$200,106,FALSE)))</f>
        <v/>
      </c>
      <c r="P90" s="194" t="str">
        <f>IF(ISERROR(VLOOKUP($A90,parlvotes_lh!$A$11:$ZZ$200,126,FALSE))=TRUE,"",IF(VLOOKUP($A90,parlvotes_lh!$A$11:$ZZ$200,126,FALSE)=0,"",VLOOKUP($A90,parlvotes_lh!$A$11:$ZZ$200,126,FALSE)))</f>
        <v/>
      </c>
      <c r="Q90" s="195" t="str">
        <f>IF(ISERROR(VLOOKUP($A90,parlvotes_lh!$A$11:$ZZ$200,146,FALSE))=TRUE,"",IF(VLOOKUP($A90,parlvotes_lh!$A$11:$ZZ$200,146,FALSE)=0,"",VLOOKUP($A90,parlvotes_lh!$A$11:$ZZ$200,146,FALSE)))</f>
        <v/>
      </c>
      <c r="R90" s="195" t="str">
        <f>IF(ISERROR(VLOOKUP($A90,parlvotes_lh!$A$11:$ZZ$200,166,FALSE))=TRUE,"",IF(VLOOKUP($A90,parlvotes_lh!$A$11:$ZZ$200,166,FALSE)=0,"",VLOOKUP($A90,parlvotes_lh!$A$11:$ZZ$200,166,FALSE)))</f>
        <v/>
      </c>
      <c r="S90" s="195" t="str">
        <f>IF(ISERROR(VLOOKUP($A90,parlvotes_lh!$A$11:$ZZ$200,186,FALSE))=TRUE,"",IF(VLOOKUP($A90,parlvotes_lh!$A$11:$ZZ$200,186,FALSE)=0,"",VLOOKUP($A90,parlvotes_lh!$A$11:$ZZ$200,186,FALSE)))</f>
        <v/>
      </c>
      <c r="T90" s="195" t="str">
        <f>IF(ISERROR(VLOOKUP($A90,parlvotes_lh!$A$11:$ZZ$200,206,FALSE))=TRUE,"",IF(VLOOKUP($A90,parlvotes_lh!$A$11:$ZZ$200,206,FALSE)=0,"",VLOOKUP($A90,parlvotes_lh!$A$11:$ZZ$200,206,FALSE)))</f>
        <v/>
      </c>
      <c r="U90" s="195" t="str">
        <f>IF(ISERROR(VLOOKUP($A90,parlvotes_lh!$A$11:$ZZ$200,226,FALSE))=TRUE,"",IF(VLOOKUP($A90,parlvotes_lh!$A$11:$ZZ$200,226,FALSE)=0,"",VLOOKUP($A90,parlvotes_lh!$A$11:$ZZ$200,226,FALSE)))</f>
        <v/>
      </c>
      <c r="V90" s="195" t="str">
        <f>IF(ISERROR(VLOOKUP($A90,parlvotes_lh!$A$11:$ZZ$200,246,FALSE))=TRUE,"",IF(VLOOKUP($A90,parlvotes_lh!$A$11:$ZZ$200,246,FALSE)=0,"",VLOOKUP($A90,parlvotes_lh!$A$11:$ZZ$200,246,FALSE)))</f>
        <v/>
      </c>
      <c r="W90" s="195" t="str">
        <f>IF(ISERROR(VLOOKUP($A90,parlvotes_lh!$A$11:$ZZ$200,266,FALSE))=TRUE,"",IF(VLOOKUP($A90,parlvotes_lh!$A$11:$ZZ$200,266,FALSE)=0,"",VLOOKUP($A90,parlvotes_lh!$A$11:$ZZ$200,266,FALSE)))</f>
        <v/>
      </c>
      <c r="X90" s="195" t="str">
        <f>IF(ISERROR(VLOOKUP($A90,parlvotes_lh!$A$11:$ZZ$200,286,FALSE))=TRUE,"",IF(VLOOKUP($A90,parlvotes_lh!$A$11:$ZZ$200,286,FALSE)=0,"",VLOOKUP($A90,parlvotes_lh!$A$11:$ZZ$200,286,FALSE)))</f>
        <v/>
      </c>
      <c r="Y90" s="195" t="str">
        <f>IF(ISERROR(VLOOKUP($A90,parlvotes_lh!$A$11:$ZZ$200,306,FALSE))=TRUE,"",IF(VLOOKUP($A90,parlvotes_lh!$A$11:$ZZ$200,306,FALSE)=0,"",VLOOKUP($A90,parlvotes_lh!$A$11:$ZZ$200,306,FALSE)))</f>
        <v/>
      </c>
      <c r="Z90" s="195" t="str">
        <f>IF(ISERROR(VLOOKUP($A90,parlvotes_lh!$A$11:$ZZ$200,326,FALSE))=TRUE,"",IF(VLOOKUP($A90,parlvotes_lh!$A$11:$ZZ$200,326,FALSE)=0,"",VLOOKUP($A90,parlvotes_lh!$A$11:$ZZ$200,326,FALSE)))</f>
        <v/>
      </c>
      <c r="AA90" s="195" t="str">
        <f>IF(ISERROR(VLOOKUP($A90,parlvotes_lh!$A$11:$ZZ$200,346,FALSE))=TRUE,"",IF(VLOOKUP($A90,parlvotes_lh!$A$11:$ZZ$200,346,FALSE)=0,"",VLOOKUP($A90,parlvotes_lh!$A$11:$ZZ$200,346,FALSE)))</f>
        <v/>
      </c>
      <c r="AB90" s="195" t="str">
        <f>IF(ISERROR(VLOOKUP($A90,parlvotes_lh!$A$11:$ZZ$200,366,FALSE))=TRUE,"",IF(VLOOKUP($A90,parlvotes_lh!$A$11:$ZZ$200,366,FALSE)=0,"",VLOOKUP($A90,parlvotes_lh!$A$11:$ZZ$200,366,FALSE)))</f>
        <v/>
      </c>
      <c r="AC90" s="195" t="str">
        <f>IF(ISERROR(VLOOKUP($A90,parlvotes_lh!$A$11:$ZZ$200,386,FALSE))=TRUE,"",IF(VLOOKUP($A90,parlvotes_lh!$A$11:$ZZ$200,386,FALSE)=0,"",VLOOKUP($A90,parlvotes_lh!$A$11:$ZZ$200,386,FALSE)))</f>
        <v/>
      </c>
    </row>
    <row r="91" spans="1:29" ht="13.5" customHeight="1">
      <c r="A91" s="189" t="str">
        <f>IF(info_parties!A91="","",info_parties!A91)</f>
        <v/>
      </c>
      <c r="B91" s="101" t="str">
        <f>IF(A91="","",MID(info_weblinks!$C$3,32,3))</f>
        <v/>
      </c>
      <c r="C91" s="101" t="str">
        <f>IF(info_parties!G91="","",info_parties!G91)</f>
        <v/>
      </c>
      <c r="D91" s="101" t="str">
        <f>IF(info_parties!K91="","",info_parties!K91)</f>
        <v/>
      </c>
      <c r="E91" s="101" t="str">
        <f>IF(info_parties!H91="","",info_parties!H91)</f>
        <v/>
      </c>
      <c r="F91" s="190" t="str">
        <f t="shared" si="8"/>
        <v/>
      </c>
      <c r="G91" s="191" t="str">
        <f t="shared" si="9"/>
        <v/>
      </c>
      <c r="H91" s="192" t="str">
        <f t="shared" si="10"/>
        <v/>
      </c>
      <c r="I91" s="193" t="str">
        <f t="shared" si="11"/>
        <v/>
      </c>
      <c r="J91" s="194" t="str">
        <f>IF(ISERROR(VLOOKUP($A91,parlvotes_lh!$A$11:$ZZ$200,6,FALSE))=TRUE,"",IF(VLOOKUP($A91,parlvotes_lh!$A$11:$ZZ$200,6,FALSE)=0,"",VLOOKUP($A91,parlvotes_lh!$A$11:$ZZ$200,6,FALSE)))</f>
        <v/>
      </c>
      <c r="K91" s="194" t="str">
        <f>IF(ISERROR(VLOOKUP($A91,parlvotes_lh!$A$11:$ZZ$200,26,FALSE))=TRUE,"",IF(VLOOKUP($A91,parlvotes_lh!$A$11:$ZZ$200,26,FALSE)=0,"",VLOOKUP($A91,parlvotes_lh!$A$11:$ZZ$200,26,FALSE)))</f>
        <v/>
      </c>
      <c r="L91" s="194" t="str">
        <f>IF(ISERROR(VLOOKUP($A91,parlvotes_lh!$A$11:$ZZ$200,46,FALSE))=TRUE,"",IF(VLOOKUP($A91,parlvotes_lh!$A$11:$ZZ$200,46,FALSE)=0,"",VLOOKUP($A91,parlvotes_lh!$A$11:$ZZ$200,46,FALSE)))</f>
        <v/>
      </c>
      <c r="M91" s="194" t="str">
        <f>IF(ISERROR(VLOOKUP($A91,parlvotes_lh!$A$11:$ZZ$200,66,FALSE))=TRUE,"",IF(VLOOKUP($A91,parlvotes_lh!$A$11:$ZZ$200,66,FALSE)=0,"",VLOOKUP($A91,parlvotes_lh!$A$11:$ZZ$200,66,FALSE)))</f>
        <v/>
      </c>
      <c r="N91" s="194" t="str">
        <f>IF(ISERROR(VLOOKUP($A91,parlvotes_lh!$A$11:$ZZ$200,86,FALSE))=TRUE,"",IF(VLOOKUP($A91,parlvotes_lh!$A$11:$ZZ$200,86,FALSE)=0,"",VLOOKUP($A91,parlvotes_lh!$A$11:$ZZ$200,86,FALSE)))</f>
        <v/>
      </c>
      <c r="O91" s="194" t="str">
        <f>IF(ISERROR(VLOOKUP($A91,parlvotes_lh!$A$11:$ZZ$200,106,FALSE))=TRUE,"",IF(VLOOKUP($A91,parlvotes_lh!$A$11:$ZZ$200,106,FALSE)=0,"",VLOOKUP($A91,parlvotes_lh!$A$11:$ZZ$200,106,FALSE)))</f>
        <v/>
      </c>
      <c r="P91" s="194" t="str">
        <f>IF(ISERROR(VLOOKUP($A91,parlvotes_lh!$A$11:$ZZ$200,126,FALSE))=TRUE,"",IF(VLOOKUP($A91,parlvotes_lh!$A$11:$ZZ$200,126,FALSE)=0,"",VLOOKUP($A91,parlvotes_lh!$A$11:$ZZ$200,126,FALSE)))</f>
        <v/>
      </c>
      <c r="Q91" s="195" t="str">
        <f>IF(ISERROR(VLOOKUP($A91,parlvotes_lh!$A$11:$ZZ$200,146,FALSE))=TRUE,"",IF(VLOOKUP($A91,parlvotes_lh!$A$11:$ZZ$200,146,FALSE)=0,"",VLOOKUP($A91,parlvotes_lh!$A$11:$ZZ$200,146,FALSE)))</f>
        <v/>
      </c>
      <c r="R91" s="195" t="str">
        <f>IF(ISERROR(VLOOKUP($A91,parlvotes_lh!$A$11:$ZZ$200,166,FALSE))=TRUE,"",IF(VLOOKUP($A91,parlvotes_lh!$A$11:$ZZ$200,166,FALSE)=0,"",VLOOKUP($A91,parlvotes_lh!$A$11:$ZZ$200,166,FALSE)))</f>
        <v/>
      </c>
      <c r="S91" s="195" t="str">
        <f>IF(ISERROR(VLOOKUP($A91,parlvotes_lh!$A$11:$ZZ$200,186,FALSE))=TRUE,"",IF(VLOOKUP($A91,parlvotes_lh!$A$11:$ZZ$200,186,FALSE)=0,"",VLOOKUP($A91,parlvotes_lh!$A$11:$ZZ$200,186,FALSE)))</f>
        <v/>
      </c>
      <c r="T91" s="195" t="str">
        <f>IF(ISERROR(VLOOKUP($A91,parlvotes_lh!$A$11:$ZZ$200,206,FALSE))=TRUE,"",IF(VLOOKUP($A91,parlvotes_lh!$A$11:$ZZ$200,206,FALSE)=0,"",VLOOKUP($A91,parlvotes_lh!$A$11:$ZZ$200,206,FALSE)))</f>
        <v/>
      </c>
      <c r="U91" s="195" t="str">
        <f>IF(ISERROR(VLOOKUP($A91,parlvotes_lh!$A$11:$ZZ$200,226,FALSE))=TRUE,"",IF(VLOOKUP($A91,parlvotes_lh!$A$11:$ZZ$200,226,FALSE)=0,"",VLOOKUP($A91,parlvotes_lh!$A$11:$ZZ$200,226,FALSE)))</f>
        <v/>
      </c>
      <c r="V91" s="195" t="str">
        <f>IF(ISERROR(VLOOKUP($A91,parlvotes_lh!$A$11:$ZZ$200,246,FALSE))=TRUE,"",IF(VLOOKUP($A91,parlvotes_lh!$A$11:$ZZ$200,246,FALSE)=0,"",VLOOKUP($A91,parlvotes_lh!$A$11:$ZZ$200,246,FALSE)))</f>
        <v/>
      </c>
      <c r="W91" s="195" t="str">
        <f>IF(ISERROR(VLOOKUP($A91,parlvotes_lh!$A$11:$ZZ$200,266,FALSE))=TRUE,"",IF(VLOOKUP($A91,parlvotes_lh!$A$11:$ZZ$200,266,FALSE)=0,"",VLOOKUP($A91,parlvotes_lh!$A$11:$ZZ$200,266,FALSE)))</f>
        <v/>
      </c>
      <c r="X91" s="195" t="str">
        <f>IF(ISERROR(VLOOKUP($A91,parlvotes_lh!$A$11:$ZZ$200,286,FALSE))=TRUE,"",IF(VLOOKUP($A91,parlvotes_lh!$A$11:$ZZ$200,286,FALSE)=0,"",VLOOKUP($A91,parlvotes_lh!$A$11:$ZZ$200,286,FALSE)))</f>
        <v/>
      </c>
      <c r="Y91" s="195" t="str">
        <f>IF(ISERROR(VLOOKUP($A91,parlvotes_lh!$A$11:$ZZ$200,306,FALSE))=TRUE,"",IF(VLOOKUP($A91,parlvotes_lh!$A$11:$ZZ$200,306,FALSE)=0,"",VLOOKUP($A91,parlvotes_lh!$A$11:$ZZ$200,306,FALSE)))</f>
        <v/>
      </c>
      <c r="Z91" s="195" t="str">
        <f>IF(ISERROR(VLOOKUP($A91,parlvotes_lh!$A$11:$ZZ$200,326,FALSE))=TRUE,"",IF(VLOOKUP($A91,parlvotes_lh!$A$11:$ZZ$200,326,FALSE)=0,"",VLOOKUP($A91,parlvotes_lh!$A$11:$ZZ$200,326,FALSE)))</f>
        <v/>
      </c>
      <c r="AA91" s="195" t="str">
        <f>IF(ISERROR(VLOOKUP($A91,parlvotes_lh!$A$11:$ZZ$200,346,FALSE))=TRUE,"",IF(VLOOKUP($A91,parlvotes_lh!$A$11:$ZZ$200,346,FALSE)=0,"",VLOOKUP($A91,parlvotes_lh!$A$11:$ZZ$200,346,FALSE)))</f>
        <v/>
      </c>
      <c r="AB91" s="195" t="str">
        <f>IF(ISERROR(VLOOKUP($A91,parlvotes_lh!$A$11:$ZZ$200,366,FALSE))=TRUE,"",IF(VLOOKUP($A91,parlvotes_lh!$A$11:$ZZ$200,366,FALSE)=0,"",VLOOKUP($A91,parlvotes_lh!$A$11:$ZZ$200,366,FALSE)))</f>
        <v/>
      </c>
      <c r="AC91" s="195" t="str">
        <f>IF(ISERROR(VLOOKUP($A91,parlvotes_lh!$A$11:$ZZ$200,386,FALSE))=TRUE,"",IF(VLOOKUP($A91,parlvotes_lh!$A$11:$ZZ$200,386,FALSE)=0,"",VLOOKUP($A91,parlvotes_lh!$A$11:$ZZ$200,386,FALSE)))</f>
        <v/>
      </c>
    </row>
    <row r="92" spans="1:29" ht="13.5" customHeight="1">
      <c r="A92" s="189" t="str">
        <f>IF(info_parties!A92="","",info_parties!A92)</f>
        <v/>
      </c>
      <c r="B92" s="101" t="str">
        <f>IF(A92="","",MID(info_weblinks!$C$3,32,3))</f>
        <v/>
      </c>
      <c r="C92" s="101" t="str">
        <f>IF(info_parties!G92="","",info_parties!G92)</f>
        <v/>
      </c>
      <c r="D92" s="101" t="str">
        <f>IF(info_parties!K92="","",info_parties!K92)</f>
        <v/>
      </c>
      <c r="E92" s="101" t="str">
        <f>IF(info_parties!H92="","",info_parties!H92)</f>
        <v/>
      </c>
      <c r="F92" s="190" t="str">
        <f t="shared" si="8"/>
        <v/>
      </c>
      <c r="G92" s="191" t="str">
        <f t="shared" si="9"/>
        <v/>
      </c>
      <c r="H92" s="192" t="str">
        <f t="shared" si="10"/>
        <v/>
      </c>
      <c r="I92" s="193" t="str">
        <f t="shared" si="11"/>
        <v/>
      </c>
      <c r="J92" s="194" t="str">
        <f>IF(ISERROR(VLOOKUP($A92,parlvotes_lh!$A$11:$ZZ$200,6,FALSE))=TRUE,"",IF(VLOOKUP($A92,parlvotes_lh!$A$11:$ZZ$200,6,FALSE)=0,"",VLOOKUP($A92,parlvotes_lh!$A$11:$ZZ$200,6,FALSE)))</f>
        <v/>
      </c>
      <c r="K92" s="194" t="str">
        <f>IF(ISERROR(VLOOKUP($A92,parlvotes_lh!$A$11:$ZZ$200,26,FALSE))=TRUE,"",IF(VLOOKUP($A92,parlvotes_lh!$A$11:$ZZ$200,26,FALSE)=0,"",VLOOKUP($A92,parlvotes_lh!$A$11:$ZZ$200,26,FALSE)))</f>
        <v/>
      </c>
      <c r="L92" s="194" t="str">
        <f>IF(ISERROR(VLOOKUP($A92,parlvotes_lh!$A$11:$ZZ$200,46,FALSE))=TRUE,"",IF(VLOOKUP($A92,parlvotes_lh!$A$11:$ZZ$200,46,FALSE)=0,"",VLOOKUP($A92,parlvotes_lh!$A$11:$ZZ$200,46,FALSE)))</f>
        <v/>
      </c>
      <c r="M92" s="194" t="str">
        <f>IF(ISERROR(VLOOKUP($A92,parlvotes_lh!$A$11:$ZZ$200,66,FALSE))=TRUE,"",IF(VLOOKUP($A92,parlvotes_lh!$A$11:$ZZ$200,66,FALSE)=0,"",VLOOKUP($A92,parlvotes_lh!$A$11:$ZZ$200,66,FALSE)))</f>
        <v/>
      </c>
      <c r="N92" s="194" t="str">
        <f>IF(ISERROR(VLOOKUP($A92,parlvotes_lh!$A$11:$ZZ$200,86,FALSE))=TRUE,"",IF(VLOOKUP($A92,parlvotes_lh!$A$11:$ZZ$200,86,FALSE)=0,"",VLOOKUP($A92,parlvotes_lh!$A$11:$ZZ$200,86,FALSE)))</f>
        <v/>
      </c>
      <c r="O92" s="194" t="str">
        <f>IF(ISERROR(VLOOKUP($A92,parlvotes_lh!$A$11:$ZZ$200,106,FALSE))=TRUE,"",IF(VLOOKUP($A92,parlvotes_lh!$A$11:$ZZ$200,106,FALSE)=0,"",VLOOKUP($A92,parlvotes_lh!$A$11:$ZZ$200,106,FALSE)))</f>
        <v/>
      </c>
      <c r="P92" s="194" t="str">
        <f>IF(ISERROR(VLOOKUP($A92,parlvotes_lh!$A$11:$ZZ$200,126,FALSE))=TRUE,"",IF(VLOOKUP($A92,parlvotes_lh!$A$11:$ZZ$200,126,FALSE)=0,"",VLOOKUP($A92,parlvotes_lh!$A$11:$ZZ$200,126,FALSE)))</f>
        <v/>
      </c>
      <c r="Q92" s="195" t="str">
        <f>IF(ISERROR(VLOOKUP($A92,parlvotes_lh!$A$11:$ZZ$200,146,FALSE))=TRUE,"",IF(VLOOKUP($A92,parlvotes_lh!$A$11:$ZZ$200,146,FALSE)=0,"",VLOOKUP($A92,parlvotes_lh!$A$11:$ZZ$200,146,FALSE)))</f>
        <v/>
      </c>
      <c r="R92" s="195" t="str">
        <f>IF(ISERROR(VLOOKUP($A92,parlvotes_lh!$A$11:$ZZ$200,166,FALSE))=TRUE,"",IF(VLOOKUP($A92,parlvotes_lh!$A$11:$ZZ$200,166,FALSE)=0,"",VLOOKUP($A92,parlvotes_lh!$A$11:$ZZ$200,166,FALSE)))</f>
        <v/>
      </c>
      <c r="S92" s="195" t="str">
        <f>IF(ISERROR(VLOOKUP($A92,parlvotes_lh!$A$11:$ZZ$200,186,FALSE))=TRUE,"",IF(VLOOKUP($A92,parlvotes_lh!$A$11:$ZZ$200,186,FALSE)=0,"",VLOOKUP($A92,parlvotes_lh!$A$11:$ZZ$200,186,FALSE)))</f>
        <v/>
      </c>
      <c r="T92" s="195" t="str">
        <f>IF(ISERROR(VLOOKUP($A92,parlvotes_lh!$A$11:$ZZ$200,206,FALSE))=TRUE,"",IF(VLOOKUP($A92,parlvotes_lh!$A$11:$ZZ$200,206,FALSE)=0,"",VLOOKUP($A92,parlvotes_lh!$A$11:$ZZ$200,206,FALSE)))</f>
        <v/>
      </c>
      <c r="U92" s="195" t="str">
        <f>IF(ISERROR(VLOOKUP($A92,parlvotes_lh!$A$11:$ZZ$200,226,FALSE))=TRUE,"",IF(VLOOKUP($A92,parlvotes_lh!$A$11:$ZZ$200,226,FALSE)=0,"",VLOOKUP($A92,parlvotes_lh!$A$11:$ZZ$200,226,FALSE)))</f>
        <v/>
      </c>
      <c r="V92" s="195" t="str">
        <f>IF(ISERROR(VLOOKUP($A92,parlvotes_lh!$A$11:$ZZ$200,246,FALSE))=TRUE,"",IF(VLOOKUP($A92,parlvotes_lh!$A$11:$ZZ$200,246,FALSE)=0,"",VLOOKUP($A92,parlvotes_lh!$A$11:$ZZ$200,246,FALSE)))</f>
        <v/>
      </c>
      <c r="W92" s="195" t="str">
        <f>IF(ISERROR(VLOOKUP($A92,parlvotes_lh!$A$11:$ZZ$200,266,FALSE))=TRUE,"",IF(VLOOKUP($A92,parlvotes_lh!$A$11:$ZZ$200,266,FALSE)=0,"",VLOOKUP($A92,parlvotes_lh!$A$11:$ZZ$200,266,FALSE)))</f>
        <v/>
      </c>
      <c r="X92" s="195" t="str">
        <f>IF(ISERROR(VLOOKUP($A92,parlvotes_lh!$A$11:$ZZ$200,286,FALSE))=TRUE,"",IF(VLOOKUP($A92,parlvotes_lh!$A$11:$ZZ$200,286,FALSE)=0,"",VLOOKUP($A92,parlvotes_lh!$A$11:$ZZ$200,286,FALSE)))</f>
        <v/>
      </c>
      <c r="Y92" s="195" t="str">
        <f>IF(ISERROR(VLOOKUP($A92,parlvotes_lh!$A$11:$ZZ$200,306,FALSE))=TRUE,"",IF(VLOOKUP($A92,parlvotes_lh!$A$11:$ZZ$200,306,FALSE)=0,"",VLOOKUP($A92,parlvotes_lh!$A$11:$ZZ$200,306,FALSE)))</f>
        <v/>
      </c>
      <c r="Z92" s="195" t="str">
        <f>IF(ISERROR(VLOOKUP($A92,parlvotes_lh!$A$11:$ZZ$200,326,FALSE))=TRUE,"",IF(VLOOKUP($A92,parlvotes_lh!$A$11:$ZZ$200,326,FALSE)=0,"",VLOOKUP($A92,parlvotes_lh!$A$11:$ZZ$200,326,FALSE)))</f>
        <v/>
      </c>
      <c r="AA92" s="195" t="str">
        <f>IF(ISERROR(VLOOKUP($A92,parlvotes_lh!$A$11:$ZZ$200,346,FALSE))=TRUE,"",IF(VLOOKUP($A92,parlvotes_lh!$A$11:$ZZ$200,346,FALSE)=0,"",VLOOKUP($A92,parlvotes_lh!$A$11:$ZZ$200,346,FALSE)))</f>
        <v/>
      </c>
      <c r="AB92" s="195" t="str">
        <f>IF(ISERROR(VLOOKUP($A92,parlvotes_lh!$A$11:$ZZ$200,366,FALSE))=TRUE,"",IF(VLOOKUP($A92,parlvotes_lh!$A$11:$ZZ$200,366,FALSE)=0,"",VLOOKUP($A92,parlvotes_lh!$A$11:$ZZ$200,366,FALSE)))</f>
        <v/>
      </c>
      <c r="AC92" s="195" t="str">
        <f>IF(ISERROR(VLOOKUP($A92,parlvotes_lh!$A$11:$ZZ$200,386,FALSE))=TRUE,"",IF(VLOOKUP($A92,parlvotes_lh!$A$11:$ZZ$200,386,FALSE)=0,"",VLOOKUP($A92,parlvotes_lh!$A$11:$ZZ$200,386,FALSE)))</f>
        <v/>
      </c>
    </row>
    <row r="93" spans="1:29" ht="13.5" customHeight="1">
      <c r="A93" s="189" t="str">
        <f>IF(info_parties!A93="","",info_parties!A93)</f>
        <v/>
      </c>
      <c r="B93" s="101" t="str">
        <f>IF(A93="","",MID(info_weblinks!$C$3,32,3))</f>
        <v/>
      </c>
      <c r="C93" s="101" t="str">
        <f>IF(info_parties!G93="","",info_parties!G93)</f>
        <v/>
      </c>
      <c r="D93" s="101" t="str">
        <f>IF(info_parties!K93="","",info_parties!K93)</f>
        <v/>
      </c>
      <c r="E93" s="101" t="str">
        <f>IF(info_parties!H93="","",info_parties!H93)</f>
        <v/>
      </c>
      <c r="F93" s="190" t="str">
        <f t="shared" si="8"/>
        <v/>
      </c>
      <c r="G93" s="191" t="str">
        <f t="shared" si="9"/>
        <v/>
      </c>
      <c r="H93" s="192" t="str">
        <f t="shared" si="10"/>
        <v/>
      </c>
      <c r="I93" s="193" t="str">
        <f t="shared" si="11"/>
        <v/>
      </c>
      <c r="J93" s="194" t="str">
        <f>IF(ISERROR(VLOOKUP($A93,parlvotes_lh!$A$11:$ZZ$200,6,FALSE))=TRUE,"",IF(VLOOKUP($A93,parlvotes_lh!$A$11:$ZZ$200,6,FALSE)=0,"",VLOOKUP($A93,parlvotes_lh!$A$11:$ZZ$200,6,FALSE)))</f>
        <v/>
      </c>
      <c r="K93" s="194" t="str">
        <f>IF(ISERROR(VLOOKUP($A93,parlvotes_lh!$A$11:$ZZ$200,26,FALSE))=TRUE,"",IF(VLOOKUP($A93,parlvotes_lh!$A$11:$ZZ$200,26,FALSE)=0,"",VLOOKUP($A93,parlvotes_lh!$A$11:$ZZ$200,26,FALSE)))</f>
        <v/>
      </c>
      <c r="L93" s="194" t="str">
        <f>IF(ISERROR(VLOOKUP($A93,parlvotes_lh!$A$11:$ZZ$200,46,FALSE))=TRUE,"",IF(VLOOKUP($A93,parlvotes_lh!$A$11:$ZZ$200,46,FALSE)=0,"",VLOOKUP($A93,parlvotes_lh!$A$11:$ZZ$200,46,FALSE)))</f>
        <v/>
      </c>
      <c r="M93" s="194" t="str">
        <f>IF(ISERROR(VLOOKUP($A93,parlvotes_lh!$A$11:$ZZ$200,66,FALSE))=TRUE,"",IF(VLOOKUP($A93,parlvotes_lh!$A$11:$ZZ$200,66,FALSE)=0,"",VLOOKUP($A93,parlvotes_lh!$A$11:$ZZ$200,66,FALSE)))</f>
        <v/>
      </c>
      <c r="N93" s="194" t="str">
        <f>IF(ISERROR(VLOOKUP($A93,parlvotes_lh!$A$11:$ZZ$200,86,FALSE))=TRUE,"",IF(VLOOKUP($A93,parlvotes_lh!$A$11:$ZZ$200,86,FALSE)=0,"",VLOOKUP($A93,parlvotes_lh!$A$11:$ZZ$200,86,FALSE)))</f>
        <v/>
      </c>
      <c r="O93" s="194" t="str">
        <f>IF(ISERROR(VLOOKUP($A93,parlvotes_lh!$A$11:$ZZ$200,106,FALSE))=TRUE,"",IF(VLOOKUP($A93,parlvotes_lh!$A$11:$ZZ$200,106,FALSE)=0,"",VLOOKUP($A93,parlvotes_lh!$A$11:$ZZ$200,106,FALSE)))</f>
        <v/>
      </c>
      <c r="P93" s="194" t="str">
        <f>IF(ISERROR(VLOOKUP($A93,parlvotes_lh!$A$11:$ZZ$200,126,FALSE))=TRUE,"",IF(VLOOKUP($A93,parlvotes_lh!$A$11:$ZZ$200,126,FALSE)=0,"",VLOOKUP($A93,parlvotes_lh!$A$11:$ZZ$200,126,FALSE)))</f>
        <v/>
      </c>
      <c r="Q93" s="195" t="str">
        <f>IF(ISERROR(VLOOKUP($A93,parlvotes_lh!$A$11:$ZZ$200,146,FALSE))=TRUE,"",IF(VLOOKUP($A93,parlvotes_lh!$A$11:$ZZ$200,146,FALSE)=0,"",VLOOKUP($A93,parlvotes_lh!$A$11:$ZZ$200,146,FALSE)))</f>
        <v/>
      </c>
      <c r="R93" s="195" t="str">
        <f>IF(ISERROR(VLOOKUP($A93,parlvotes_lh!$A$11:$ZZ$200,166,FALSE))=TRUE,"",IF(VLOOKUP($A93,parlvotes_lh!$A$11:$ZZ$200,166,FALSE)=0,"",VLOOKUP($A93,parlvotes_lh!$A$11:$ZZ$200,166,FALSE)))</f>
        <v/>
      </c>
      <c r="S93" s="195" t="str">
        <f>IF(ISERROR(VLOOKUP($A93,parlvotes_lh!$A$11:$ZZ$200,186,FALSE))=TRUE,"",IF(VLOOKUP($A93,parlvotes_lh!$A$11:$ZZ$200,186,FALSE)=0,"",VLOOKUP($A93,parlvotes_lh!$A$11:$ZZ$200,186,FALSE)))</f>
        <v/>
      </c>
      <c r="T93" s="195" t="str">
        <f>IF(ISERROR(VLOOKUP($A93,parlvotes_lh!$A$11:$ZZ$200,206,FALSE))=TRUE,"",IF(VLOOKUP($A93,parlvotes_lh!$A$11:$ZZ$200,206,FALSE)=0,"",VLOOKUP($A93,parlvotes_lh!$A$11:$ZZ$200,206,FALSE)))</f>
        <v/>
      </c>
      <c r="U93" s="195" t="str">
        <f>IF(ISERROR(VLOOKUP($A93,parlvotes_lh!$A$11:$ZZ$200,226,FALSE))=TRUE,"",IF(VLOOKUP($A93,parlvotes_lh!$A$11:$ZZ$200,226,FALSE)=0,"",VLOOKUP($A93,parlvotes_lh!$A$11:$ZZ$200,226,FALSE)))</f>
        <v/>
      </c>
      <c r="V93" s="195" t="str">
        <f>IF(ISERROR(VLOOKUP($A93,parlvotes_lh!$A$11:$ZZ$200,246,FALSE))=TRUE,"",IF(VLOOKUP($A93,parlvotes_lh!$A$11:$ZZ$200,246,FALSE)=0,"",VLOOKUP($A93,parlvotes_lh!$A$11:$ZZ$200,246,FALSE)))</f>
        <v/>
      </c>
      <c r="W93" s="195" t="str">
        <f>IF(ISERROR(VLOOKUP($A93,parlvotes_lh!$A$11:$ZZ$200,266,FALSE))=TRUE,"",IF(VLOOKUP($A93,parlvotes_lh!$A$11:$ZZ$200,266,FALSE)=0,"",VLOOKUP($A93,parlvotes_lh!$A$11:$ZZ$200,266,FALSE)))</f>
        <v/>
      </c>
      <c r="X93" s="195" t="str">
        <f>IF(ISERROR(VLOOKUP($A93,parlvotes_lh!$A$11:$ZZ$200,286,FALSE))=TRUE,"",IF(VLOOKUP($A93,parlvotes_lh!$A$11:$ZZ$200,286,FALSE)=0,"",VLOOKUP($A93,parlvotes_lh!$A$11:$ZZ$200,286,FALSE)))</f>
        <v/>
      </c>
      <c r="Y93" s="195" t="str">
        <f>IF(ISERROR(VLOOKUP($A93,parlvotes_lh!$A$11:$ZZ$200,306,FALSE))=TRUE,"",IF(VLOOKUP($A93,parlvotes_lh!$A$11:$ZZ$200,306,FALSE)=0,"",VLOOKUP($A93,parlvotes_lh!$A$11:$ZZ$200,306,FALSE)))</f>
        <v/>
      </c>
      <c r="Z93" s="195" t="str">
        <f>IF(ISERROR(VLOOKUP($A93,parlvotes_lh!$A$11:$ZZ$200,326,FALSE))=TRUE,"",IF(VLOOKUP($A93,parlvotes_lh!$A$11:$ZZ$200,326,FALSE)=0,"",VLOOKUP($A93,parlvotes_lh!$A$11:$ZZ$200,326,FALSE)))</f>
        <v/>
      </c>
      <c r="AA93" s="195" t="str">
        <f>IF(ISERROR(VLOOKUP($A93,parlvotes_lh!$A$11:$ZZ$200,346,FALSE))=TRUE,"",IF(VLOOKUP($A93,parlvotes_lh!$A$11:$ZZ$200,346,FALSE)=0,"",VLOOKUP($A93,parlvotes_lh!$A$11:$ZZ$200,346,FALSE)))</f>
        <v/>
      </c>
      <c r="AB93" s="195" t="str">
        <f>IF(ISERROR(VLOOKUP($A93,parlvotes_lh!$A$11:$ZZ$200,366,FALSE))=TRUE,"",IF(VLOOKUP($A93,parlvotes_lh!$A$11:$ZZ$200,366,FALSE)=0,"",VLOOKUP($A93,parlvotes_lh!$A$11:$ZZ$200,366,FALSE)))</f>
        <v/>
      </c>
      <c r="AC93" s="195" t="str">
        <f>IF(ISERROR(VLOOKUP($A93,parlvotes_lh!$A$11:$ZZ$200,386,FALSE))=TRUE,"",IF(VLOOKUP($A93,parlvotes_lh!$A$11:$ZZ$200,386,FALSE)=0,"",VLOOKUP($A93,parlvotes_lh!$A$11:$ZZ$200,386,FALSE)))</f>
        <v/>
      </c>
    </row>
    <row r="94" spans="1:29" ht="13.5" customHeight="1">
      <c r="A94" s="189" t="str">
        <f>IF(info_parties!A94="","",info_parties!A94)</f>
        <v/>
      </c>
      <c r="B94" s="101" t="str">
        <f>IF(A94="","",MID(info_weblinks!$C$3,32,3))</f>
        <v/>
      </c>
      <c r="C94" s="101" t="str">
        <f>IF(info_parties!G94="","",info_parties!G94)</f>
        <v/>
      </c>
      <c r="D94" s="101" t="str">
        <f>IF(info_parties!K94="","",info_parties!K94)</f>
        <v/>
      </c>
      <c r="E94" s="101" t="str">
        <f>IF(info_parties!H94="","",info_parties!H94)</f>
        <v/>
      </c>
      <c r="F94" s="190" t="str">
        <f t="shared" si="8"/>
        <v/>
      </c>
      <c r="G94" s="191" t="str">
        <f t="shared" si="9"/>
        <v/>
      </c>
      <c r="H94" s="192" t="str">
        <f t="shared" si="10"/>
        <v/>
      </c>
      <c r="I94" s="193" t="str">
        <f t="shared" si="11"/>
        <v/>
      </c>
      <c r="J94" s="194" t="str">
        <f>IF(ISERROR(VLOOKUP($A94,parlvotes_lh!$A$11:$ZZ$200,6,FALSE))=TRUE,"",IF(VLOOKUP($A94,parlvotes_lh!$A$11:$ZZ$200,6,FALSE)=0,"",VLOOKUP($A94,parlvotes_lh!$A$11:$ZZ$200,6,FALSE)))</f>
        <v/>
      </c>
      <c r="K94" s="194" t="str">
        <f>IF(ISERROR(VLOOKUP($A94,parlvotes_lh!$A$11:$ZZ$200,26,FALSE))=TRUE,"",IF(VLOOKUP($A94,parlvotes_lh!$A$11:$ZZ$200,26,FALSE)=0,"",VLOOKUP($A94,parlvotes_lh!$A$11:$ZZ$200,26,FALSE)))</f>
        <v/>
      </c>
      <c r="L94" s="194" t="str">
        <f>IF(ISERROR(VLOOKUP($A94,parlvotes_lh!$A$11:$ZZ$200,46,FALSE))=TRUE,"",IF(VLOOKUP($A94,parlvotes_lh!$A$11:$ZZ$200,46,FALSE)=0,"",VLOOKUP($A94,parlvotes_lh!$A$11:$ZZ$200,46,FALSE)))</f>
        <v/>
      </c>
      <c r="M94" s="194" t="str">
        <f>IF(ISERROR(VLOOKUP($A94,parlvotes_lh!$A$11:$ZZ$200,66,FALSE))=TRUE,"",IF(VLOOKUP($A94,parlvotes_lh!$A$11:$ZZ$200,66,FALSE)=0,"",VLOOKUP($A94,parlvotes_lh!$A$11:$ZZ$200,66,FALSE)))</f>
        <v/>
      </c>
      <c r="N94" s="194" t="str">
        <f>IF(ISERROR(VLOOKUP($A94,parlvotes_lh!$A$11:$ZZ$200,86,FALSE))=TRUE,"",IF(VLOOKUP($A94,parlvotes_lh!$A$11:$ZZ$200,86,FALSE)=0,"",VLOOKUP($A94,parlvotes_lh!$A$11:$ZZ$200,86,FALSE)))</f>
        <v/>
      </c>
      <c r="O94" s="194" t="str">
        <f>IF(ISERROR(VLOOKUP($A94,parlvotes_lh!$A$11:$ZZ$200,106,FALSE))=TRUE,"",IF(VLOOKUP($A94,parlvotes_lh!$A$11:$ZZ$200,106,FALSE)=0,"",VLOOKUP($A94,parlvotes_lh!$A$11:$ZZ$200,106,FALSE)))</f>
        <v/>
      </c>
      <c r="P94" s="194" t="str">
        <f>IF(ISERROR(VLOOKUP($A94,parlvotes_lh!$A$11:$ZZ$200,126,FALSE))=TRUE,"",IF(VLOOKUP($A94,parlvotes_lh!$A$11:$ZZ$200,126,FALSE)=0,"",VLOOKUP($A94,parlvotes_lh!$A$11:$ZZ$200,126,FALSE)))</f>
        <v/>
      </c>
      <c r="Q94" s="195" t="str">
        <f>IF(ISERROR(VLOOKUP($A94,parlvotes_lh!$A$11:$ZZ$200,146,FALSE))=TRUE,"",IF(VLOOKUP($A94,parlvotes_lh!$A$11:$ZZ$200,146,FALSE)=0,"",VLOOKUP($A94,parlvotes_lh!$A$11:$ZZ$200,146,FALSE)))</f>
        <v/>
      </c>
      <c r="R94" s="195" t="str">
        <f>IF(ISERROR(VLOOKUP($A94,parlvotes_lh!$A$11:$ZZ$200,166,FALSE))=TRUE,"",IF(VLOOKUP($A94,parlvotes_lh!$A$11:$ZZ$200,166,FALSE)=0,"",VLOOKUP($A94,parlvotes_lh!$A$11:$ZZ$200,166,FALSE)))</f>
        <v/>
      </c>
      <c r="S94" s="195" t="str">
        <f>IF(ISERROR(VLOOKUP($A94,parlvotes_lh!$A$11:$ZZ$200,186,FALSE))=TRUE,"",IF(VLOOKUP($A94,parlvotes_lh!$A$11:$ZZ$200,186,FALSE)=0,"",VLOOKUP($A94,parlvotes_lh!$A$11:$ZZ$200,186,FALSE)))</f>
        <v/>
      </c>
      <c r="T94" s="195" t="str">
        <f>IF(ISERROR(VLOOKUP($A94,parlvotes_lh!$A$11:$ZZ$200,206,FALSE))=TRUE,"",IF(VLOOKUP($A94,parlvotes_lh!$A$11:$ZZ$200,206,FALSE)=0,"",VLOOKUP($A94,parlvotes_lh!$A$11:$ZZ$200,206,FALSE)))</f>
        <v/>
      </c>
      <c r="U94" s="195" t="str">
        <f>IF(ISERROR(VLOOKUP($A94,parlvotes_lh!$A$11:$ZZ$200,226,FALSE))=TRUE,"",IF(VLOOKUP($A94,parlvotes_lh!$A$11:$ZZ$200,226,FALSE)=0,"",VLOOKUP($A94,parlvotes_lh!$A$11:$ZZ$200,226,FALSE)))</f>
        <v/>
      </c>
      <c r="V94" s="195" t="str">
        <f>IF(ISERROR(VLOOKUP($A94,parlvotes_lh!$A$11:$ZZ$200,246,FALSE))=TRUE,"",IF(VLOOKUP($A94,parlvotes_lh!$A$11:$ZZ$200,246,FALSE)=0,"",VLOOKUP($A94,parlvotes_lh!$A$11:$ZZ$200,246,FALSE)))</f>
        <v/>
      </c>
      <c r="W94" s="195" t="str">
        <f>IF(ISERROR(VLOOKUP($A94,parlvotes_lh!$A$11:$ZZ$200,266,FALSE))=TRUE,"",IF(VLOOKUP($A94,parlvotes_lh!$A$11:$ZZ$200,266,FALSE)=0,"",VLOOKUP($A94,parlvotes_lh!$A$11:$ZZ$200,266,FALSE)))</f>
        <v/>
      </c>
      <c r="X94" s="195" t="str">
        <f>IF(ISERROR(VLOOKUP($A94,parlvotes_lh!$A$11:$ZZ$200,286,FALSE))=TRUE,"",IF(VLOOKUP($A94,parlvotes_lh!$A$11:$ZZ$200,286,FALSE)=0,"",VLOOKUP($A94,parlvotes_lh!$A$11:$ZZ$200,286,FALSE)))</f>
        <v/>
      </c>
      <c r="Y94" s="195" t="str">
        <f>IF(ISERROR(VLOOKUP($A94,parlvotes_lh!$A$11:$ZZ$200,306,FALSE))=TRUE,"",IF(VLOOKUP($A94,parlvotes_lh!$A$11:$ZZ$200,306,FALSE)=0,"",VLOOKUP($A94,parlvotes_lh!$A$11:$ZZ$200,306,FALSE)))</f>
        <v/>
      </c>
      <c r="Z94" s="195" t="str">
        <f>IF(ISERROR(VLOOKUP($A94,parlvotes_lh!$A$11:$ZZ$200,326,FALSE))=TRUE,"",IF(VLOOKUP($A94,parlvotes_lh!$A$11:$ZZ$200,326,FALSE)=0,"",VLOOKUP($A94,parlvotes_lh!$A$11:$ZZ$200,326,FALSE)))</f>
        <v/>
      </c>
      <c r="AA94" s="195" t="str">
        <f>IF(ISERROR(VLOOKUP($A94,parlvotes_lh!$A$11:$ZZ$200,346,FALSE))=TRUE,"",IF(VLOOKUP($A94,parlvotes_lh!$A$11:$ZZ$200,346,FALSE)=0,"",VLOOKUP($A94,parlvotes_lh!$A$11:$ZZ$200,346,FALSE)))</f>
        <v/>
      </c>
      <c r="AB94" s="195" t="str">
        <f>IF(ISERROR(VLOOKUP($A94,parlvotes_lh!$A$11:$ZZ$200,366,FALSE))=TRUE,"",IF(VLOOKUP($A94,parlvotes_lh!$A$11:$ZZ$200,366,FALSE)=0,"",VLOOKUP($A94,parlvotes_lh!$A$11:$ZZ$200,366,FALSE)))</f>
        <v/>
      </c>
      <c r="AC94" s="195" t="str">
        <f>IF(ISERROR(VLOOKUP($A94,parlvotes_lh!$A$11:$ZZ$200,386,FALSE))=TRUE,"",IF(VLOOKUP($A94,parlvotes_lh!$A$11:$ZZ$200,386,FALSE)=0,"",VLOOKUP($A94,parlvotes_lh!$A$11:$ZZ$200,386,FALSE)))</f>
        <v/>
      </c>
    </row>
    <row r="95" spans="1:29" ht="13.5" customHeight="1">
      <c r="A95" s="189" t="str">
        <f>IF(info_parties!A95="","",info_parties!A95)</f>
        <v/>
      </c>
      <c r="B95" s="101" t="str">
        <f>IF(A95="","",MID(info_weblinks!$C$3,32,3))</f>
        <v/>
      </c>
      <c r="C95" s="101" t="str">
        <f>IF(info_parties!G95="","",info_parties!G95)</f>
        <v/>
      </c>
      <c r="D95" s="101" t="str">
        <f>IF(info_parties!K95="","",info_parties!K95)</f>
        <v/>
      </c>
      <c r="E95" s="101" t="str">
        <f>IF(info_parties!H95="","",info_parties!H95)</f>
        <v/>
      </c>
      <c r="F95" s="190" t="str">
        <f t="shared" si="8"/>
        <v/>
      </c>
      <c r="G95" s="191" t="str">
        <f t="shared" si="9"/>
        <v/>
      </c>
      <c r="H95" s="192" t="str">
        <f t="shared" si="10"/>
        <v/>
      </c>
      <c r="I95" s="193" t="str">
        <f t="shared" si="11"/>
        <v/>
      </c>
      <c r="J95" s="194" t="str">
        <f>IF(ISERROR(VLOOKUP($A95,parlvotes_lh!$A$11:$ZZ$200,6,FALSE))=TRUE,"",IF(VLOOKUP($A95,parlvotes_lh!$A$11:$ZZ$200,6,FALSE)=0,"",VLOOKUP($A95,parlvotes_lh!$A$11:$ZZ$200,6,FALSE)))</f>
        <v/>
      </c>
      <c r="K95" s="194" t="str">
        <f>IF(ISERROR(VLOOKUP($A95,parlvotes_lh!$A$11:$ZZ$200,26,FALSE))=TRUE,"",IF(VLOOKUP($A95,parlvotes_lh!$A$11:$ZZ$200,26,FALSE)=0,"",VLOOKUP($A95,parlvotes_lh!$A$11:$ZZ$200,26,FALSE)))</f>
        <v/>
      </c>
      <c r="L95" s="194" t="str">
        <f>IF(ISERROR(VLOOKUP($A95,parlvotes_lh!$A$11:$ZZ$200,46,FALSE))=TRUE,"",IF(VLOOKUP($A95,parlvotes_lh!$A$11:$ZZ$200,46,FALSE)=0,"",VLOOKUP($A95,parlvotes_lh!$A$11:$ZZ$200,46,FALSE)))</f>
        <v/>
      </c>
      <c r="M95" s="194" t="str">
        <f>IF(ISERROR(VLOOKUP($A95,parlvotes_lh!$A$11:$ZZ$200,66,FALSE))=TRUE,"",IF(VLOOKUP($A95,parlvotes_lh!$A$11:$ZZ$200,66,FALSE)=0,"",VLOOKUP($A95,parlvotes_lh!$A$11:$ZZ$200,66,FALSE)))</f>
        <v/>
      </c>
      <c r="N95" s="194" t="str">
        <f>IF(ISERROR(VLOOKUP($A95,parlvotes_lh!$A$11:$ZZ$200,86,FALSE))=TRUE,"",IF(VLOOKUP($A95,parlvotes_lh!$A$11:$ZZ$200,86,FALSE)=0,"",VLOOKUP($A95,parlvotes_lh!$A$11:$ZZ$200,86,FALSE)))</f>
        <v/>
      </c>
      <c r="O95" s="194" t="str">
        <f>IF(ISERROR(VLOOKUP($A95,parlvotes_lh!$A$11:$ZZ$200,106,FALSE))=TRUE,"",IF(VLOOKUP($A95,parlvotes_lh!$A$11:$ZZ$200,106,FALSE)=0,"",VLOOKUP($A95,parlvotes_lh!$A$11:$ZZ$200,106,FALSE)))</f>
        <v/>
      </c>
      <c r="P95" s="194" t="str">
        <f>IF(ISERROR(VLOOKUP($A95,parlvotes_lh!$A$11:$ZZ$200,126,FALSE))=TRUE,"",IF(VLOOKUP($A95,parlvotes_lh!$A$11:$ZZ$200,126,FALSE)=0,"",VLOOKUP($A95,parlvotes_lh!$A$11:$ZZ$200,126,FALSE)))</f>
        <v/>
      </c>
      <c r="Q95" s="195" t="str">
        <f>IF(ISERROR(VLOOKUP($A95,parlvotes_lh!$A$11:$ZZ$200,146,FALSE))=TRUE,"",IF(VLOOKUP($A95,parlvotes_lh!$A$11:$ZZ$200,146,FALSE)=0,"",VLOOKUP($A95,parlvotes_lh!$A$11:$ZZ$200,146,FALSE)))</f>
        <v/>
      </c>
      <c r="R95" s="195" t="str">
        <f>IF(ISERROR(VLOOKUP($A95,parlvotes_lh!$A$11:$ZZ$200,166,FALSE))=TRUE,"",IF(VLOOKUP($A95,parlvotes_lh!$A$11:$ZZ$200,166,FALSE)=0,"",VLOOKUP($A95,parlvotes_lh!$A$11:$ZZ$200,166,FALSE)))</f>
        <v/>
      </c>
      <c r="S95" s="195" t="str">
        <f>IF(ISERROR(VLOOKUP($A95,parlvotes_lh!$A$11:$ZZ$200,186,FALSE))=TRUE,"",IF(VLOOKUP($A95,parlvotes_lh!$A$11:$ZZ$200,186,FALSE)=0,"",VLOOKUP($A95,parlvotes_lh!$A$11:$ZZ$200,186,FALSE)))</f>
        <v/>
      </c>
      <c r="T95" s="195" t="str">
        <f>IF(ISERROR(VLOOKUP($A95,parlvotes_lh!$A$11:$ZZ$200,206,FALSE))=TRUE,"",IF(VLOOKUP($A95,parlvotes_lh!$A$11:$ZZ$200,206,FALSE)=0,"",VLOOKUP($A95,parlvotes_lh!$A$11:$ZZ$200,206,FALSE)))</f>
        <v/>
      </c>
      <c r="U95" s="195" t="str">
        <f>IF(ISERROR(VLOOKUP($A95,parlvotes_lh!$A$11:$ZZ$200,226,FALSE))=TRUE,"",IF(VLOOKUP($A95,parlvotes_lh!$A$11:$ZZ$200,226,FALSE)=0,"",VLOOKUP($A95,parlvotes_lh!$A$11:$ZZ$200,226,FALSE)))</f>
        <v/>
      </c>
      <c r="V95" s="195" t="str">
        <f>IF(ISERROR(VLOOKUP($A95,parlvotes_lh!$A$11:$ZZ$200,246,FALSE))=TRUE,"",IF(VLOOKUP($A95,parlvotes_lh!$A$11:$ZZ$200,246,FALSE)=0,"",VLOOKUP($A95,parlvotes_lh!$A$11:$ZZ$200,246,FALSE)))</f>
        <v/>
      </c>
      <c r="W95" s="195" t="str">
        <f>IF(ISERROR(VLOOKUP($A95,parlvotes_lh!$A$11:$ZZ$200,266,FALSE))=TRUE,"",IF(VLOOKUP($A95,parlvotes_lh!$A$11:$ZZ$200,266,FALSE)=0,"",VLOOKUP($A95,parlvotes_lh!$A$11:$ZZ$200,266,FALSE)))</f>
        <v/>
      </c>
      <c r="X95" s="195" t="str">
        <f>IF(ISERROR(VLOOKUP($A95,parlvotes_lh!$A$11:$ZZ$200,286,FALSE))=TRUE,"",IF(VLOOKUP($A95,parlvotes_lh!$A$11:$ZZ$200,286,FALSE)=0,"",VLOOKUP($A95,parlvotes_lh!$A$11:$ZZ$200,286,FALSE)))</f>
        <v/>
      </c>
      <c r="Y95" s="195" t="str">
        <f>IF(ISERROR(VLOOKUP($A95,parlvotes_lh!$A$11:$ZZ$200,306,FALSE))=TRUE,"",IF(VLOOKUP($A95,parlvotes_lh!$A$11:$ZZ$200,306,FALSE)=0,"",VLOOKUP($A95,parlvotes_lh!$A$11:$ZZ$200,306,FALSE)))</f>
        <v/>
      </c>
      <c r="Z95" s="195" t="str">
        <f>IF(ISERROR(VLOOKUP($A95,parlvotes_lh!$A$11:$ZZ$200,326,FALSE))=TRUE,"",IF(VLOOKUP($A95,parlvotes_lh!$A$11:$ZZ$200,326,FALSE)=0,"",VLOOKUP($A95,parlvotes_lh!$A$11:$ZZ$200,326,FALSE)))</f>
        <v/>
      </c>
      <c r="AA95" s="195" t="str">
        <f>IF(ISERROR(VLOOKUP($A95,parlvotes_lh!$A$11:$ZZ$200,346,FALSE))=TRUE,"",IF(VLOOKUP($A95,parlvotes_lh!$A$11:$ZZ$200,346,FALSE)=0,"",VLOOKUP($A95,parlvotes_lh!$A$11:$ZZ$200,346,FALSE)))</f>
        <v/>
      </c>
      <c r="AB95" s="195" t="str">
        <f>IF(ISERROR(VLOOKUP($A95,parlvotes_lh!$A$11:$ZZ$200,366,FALSE))=TRUE,"",IF(VLOOKUP($A95,parlvotes_lh!$A$11:$ZZ$200,366,FALSE)=0,"",VLOOKUP($A95,parlvotes_lh!$A$11:$ZZ$200,366,FALSE)))</f>
        <v/>
      </c>
      <c r="AC95" s="195" t="str">
        <f>IF(ISERROR(VLOOKUP($A95,parlvotes_lh!$A$11:$ZZ$200,386,FALSE))=TRUE,"",IF(VLOOKUP($A95,parlvotes_lh!$A$11:$ZZ$200,386,FALSE)=0,"",VLOOKUP($A95,parlvotes_lh!$A$11:$ZZ$200,386,FALSE)))</f>
        <v/>
      </c>
    </row>
    <row r="96" spans="1:29" ht="13.5" customHeight="1">
      <c r="A96" s="189" t="str">
        <f>IF(info_parties!A96="","",info_parties!A96)</f>
        <v/>
      </c>
      <c r="B96" s="101" t="str">
        <f>IF(A96="","",MID(info_weblinks!$C$3,32,3))</f>
        <v/>
      </c>
      <c r="C96" s="101" t="str">
        <f>IF(info_parties!G96="","",info_parties!G96)</f>
        <v/>
      </c>
      <c r="D96" s="101" t="str">
        <f>IF(info_parties!K96="","",info_parties!K96)</f>
        <v/>
      </c>
      <c r="E96" s="101" t="str">
        <f>IF(info_parties!H96="","",info_parties!H96)</f>
        <v/>
      </c>
      <c r="F96" s="190" t="str">
        <f t="shared" si="8"/>
        <v/>
      </c>
      <c r="G96" s="191" t="str">
        <f t="shared" si="9"/>
        <v/>
      </c>
      <c r="H96" s="192" t="str">
        <f t="shared" si="10"/>
        <v/>
      </c>
      <c r="I96" s="193" t="str">
        <f t="shared" si="11"/>
        <v/>
      </c>
      <c r="J96" s="194" t="str">
        <f>IF(ISERROR(VLOOKUP($A96,parlvotes_lh!$A$11:$ZZ$200,6,FALSE))=TRUE,"",IF(VLOOKUP($A96,parlvotes_lh!$A$11:$ZZ$200,6,FALSE)=0,"",VLOOKUP($A96,parlvotes_lh!$A$11:$ZZ$200,6,FALSE)))</f>
        <v/>
      </c>
      <c r="K96" s="194" t="str">
        <f>IF(ISERROR(VLOOKUP($A96,parlvotes_lh!$A$11:$ZZ$200,26,FALSE))=TRUE,"",IF(VLOOKUP($A96,parlvotes_lh!$A$11:$ZZ$200,26,FALSE)=0,"",VLOOKUP($A96,parlvotes_lh!$A$11:$ZZ$200,26,FALSE)))</f>
        <v/>
      </c>
      <c r="L96" s="194" t="str">
        <f>IF(ISERROR(VLOOKUP($A96,parlvotes_lh!$A$11:$ZZ$200,46,FALSE))=TRUE,"",IF(VLOOKUP($A96,parlvotes_lh!$A$11:$ZZ$200,46,FALSE)=0,"",VLOOKUP($A96,parlvotes_lh!$A$11:$ZZ$200,46,FALSE)))</f>
        <v/>
      </c>
      <c r="M96" s="194" t="str">
        <f>IF(ISERROR(VLOOKUP($A96,parlvotes_lh!$A$11:$ZZ$200,66,FALSE))=TRUE,"",IF(VLOOKUP($A96,parlvotes_lh!$A$11:$ZZ$200,66,FALSE)=0,"",VLOOKUP($A96,parlvotes_lh!$A$11:$ZZ$200,66,FALSE)))</f>
        <v/>
      </c>
      <c r="N96" s="194" t="str">
        <f>IF(ISERROR(VLOOKUP($A96,parlvotes_lh!$A$11:$ZZ$200,86,FALSE))=TRUE,"",IF(VLOOKUP($A96,parlvotes_lh!$A$11:$ZZ$200,86,FALSE)=0,"",VLOOKUP($A96,parlvotes_lh!$A$11:$ZZ$200,86,FALSE)))</f>
        <v/>
      </c>
      <c r="O96" s="194" t="str">
        <f>IF(ISERROR(VLOOKUP($A96,parlvotes_lh!$A$11:$ZZ$200,106,FALSE))=TRUE,"",IF(VLOOKUP($A96,parlvotes_lh!$A$11:$ZZ$200,106,FALSE)=0,"",VLOOKUP($A96,parlvotes_lh!$A$11:$ZZ$200,106,FALSE)))</f>
        <v/>
      </c>
      <c r="P96" s="194" t="str">
        <f>IF(ISERROR(VLOOKUP($A96,parlvotes_lh!$A$11:$ZZ$200,126,FALSE))=TRUE,"",IF(VLOOKUP($A96,parlvotes_lh!$A$11:$ZZ$200,126,FALSE)=0,"",VLOOKUP($A96,parlvotes_lh!$A$11:$ZZ$200,126,FALSE)))</f>
        <v/>
      </c>
      <c r="Q96" s="195" t="str">
        <f>IF(ISERROR(VLOOKUP($A96,parlvotes_lh!$A$11:$ZZ$200,146,FALSE))=TRUE,"",IF(VLOOKUP($A96,parlvotes_lh!$A$11:$ZZ$200,146,FALSE)=0,"",VLOOKUP($A96,parlvotes_lh!$A$11:$ZZ$200,146,FALSE)))</f>
        <v/>
      </c>
      <c r="R96" s="195" t="str">
        <f>IF(ISERROR(VLOOKUP($A96,parlvotes_lh!$A$11:$ZZ$200,166,FALSE))=TRUE,"",IF(VLOOKUP($A96,parlvotes_lh!$A$11:$ZZ$200,166,FALSE)=0,"",VLOOKUP($A96,parlvotes_lh!$A$11:$ZZ$200,166,FALSE)))</f>
        <v/>
      </c>
      <c r="S96" s="195" t="str">
        <f>IF(ISERROR(VLOOKUP($A96,parlvotes_lh!$A$11:$ZZ$200,186,FALSE))=TRUE,"",IF(VLOOKUP($A96,parlvotes_lh!$A$11:$ZZ$200,186,FALSE)=0,"",VLOOKUP($A96,parlvotes_lh!$A$11:$ZZ$200,186,FALSE)))</f>
        <v/>
      </c>
      <c r="T96" s="195" t="str">
        <f>IF(ISERROR(VLOOKUP($A96,parlvotes_lh!$A$11:$ZZ$200,206,FALSE))=TRUE,"",IF(VLOOKUP($A96,parlvotes_lh!$A$11:$ZZ$200,206,FALSE)=0,"",VLOOKUP($A96,parlvotes_lh!$A$11:$ZZ$200,206,FALSE)))</f>
        <v/>
      </c>
      <c r="U96" s="195" t="str">
        <f>IF(ISERROR(VLOOKUP($A96,parlvotes_lh!$A$11:$ZZ$200,226,FALSE))=TRUE,"",IF(VLOOKUP($A96,parlvotes_lh!$A$11:$ZZ$200,226,FALSE)=0,"",VLOOKUP($A96,parlvotes_lh!$A$11:$ZZ$200,226,FALSE)))</f>
        <v/>
      </c>
      <c r="V96" s="195" t="str">
        <f>IF(ISERROR(VLOOKUP($A96,parlvotes_lh!$A$11:$ZZ$200,246,FALSE))=TRUE,"",IF(VLOOKUP($A96,parlvotes_lh!$A$11:$ZZ$200,246,FALSE)=0,"",VLOOKUP($A96,parlvotes_lh!$A$11:$ZZ$200,246,FALSE)))</f>
        <v/>
      </c>
      <c r="W96" s="195" t="str">
        <f>IF(ISERROR(VLOOKUP($A96,parlvotes_lh!$A$11:$ZZ$200,266,FALSE))=TRUE,"",IF(VLOOKUP($A96,parlvotes_lh!$A$11:$ZZ$200,266,FALSE)=0,"",VLOOKUP($A96,parlvotes_lh!$A$11:$ZZ$200,266,FALSE)))</f>
        <v/>
      </c>
      <c r="X96" s="195" t="str">
        <f>IF(ISERROR(VLOOKUP($A96,parlvotes_lh!$A$11:$ZZ$200,286,FALSE))=TRUE,"",IF(VLOOKUP($A96,parlvotes_lh!$A$11:$ZZ$200,286,FALSE)=0,"",VLOOKUP($A96,parlvotes_lh!$A$11:$ZZ$200,286,FALSE)))</f>
        <v/>
      </c>
      <c r="Y96" s="195" t="str">
        <f>IF(ISERROR(VLOOKUP($A96,parlvotes_lh!$A$11:$ZZ$200,306,FALSE))=TRUE,"",IF(VLOOKUP($A96,parlvotes_lh!$A$11:$ZZ$200,306,FALSE)=0,"",VLOOKUP($A96,parlvotes_lh!$A$11:$ZZ$200,306,FALSE)))</f>
        <v/>
      </c>
      <c r="Z96" s="195" t="str">
        <f>IF(ISERROR(VLOOKUP($A96,parlvotes_lh!$A$11:$ZZ$200,326,FALSE))=TRUE,"",IF(VLOOKUP($A96,parlvotes_lh!$A$11:$ZZ$200,326,FALSE)=0,"",VLOOKUP($A96,parlvotes_lh!$A$11:$ZZ$200,326,FALSE)))</f>
        <v/>
      </c>
      <c r="AA96" s="195" t="str">
        <f>IF(ISERROR(VLOOKUP($A96,parlvotes_lh!$A$11:$ZZ$200,346,FALSE))=TRUE,"",IF(VLOOKUP($A96,parlvotes_lh!$A$11:$ZZ$200,346,FALSE)=0,"",VLOOKUP($A96,parlvotes_lh!$A$11:$ZZ$200,346,FALSE)))</f>
        <v/>
      </c>
      <c r="AB96" s="195" t="str">
        <f>IF(ISERROR(VLOOKUP($A96,parlvotes_lh!$A$11:$ZZ$200,366,FALSE))=TRUE,"",IF(VLOOKUP($A96,parlvotes_lh!$A$11:$ZZ$200,366,FALSE)=0,"",VLOOKUP($A96,parlvotes_lh!$A$11:$ZZ$200,366,FALSE)))</f>
        <v/>
      </c>
      <c r="AC96" s="195" t="str">
        <f>IF(ISERROR(VLOOKUP($A96,parlvotes_lh!$A$11:$ZZ$200,386,FALSE))=TRUE,"",IF(VLOOKUP($A96,parlvotes_lh!$A$11:$ZZ$200,386,FALSE)=0,"",VLOOKUP($A96,parlvotes_lh!$A$11:$ZZ$200,386,FALSE)))</f>
        <v/>
      </c>
    </row>
    <row r="97" spans="1:29" ht="13.5" customHeight="1">
      <c r="A97" s="189" t="str">
        <f>IF(info_parties!A97="","",info_parties!A97)</f>
        <v/>
      </c>
      <c r="B97" s="101" t="str">
        <f>IF(A97="","",MID(info_weblinks!$C$3,32,3))</f>
        <v/>
      </c>
      <c r="C97" s="101" t="str">
        <f>IF(info_parties!G97="","",info_parties!G97)</f>
        <v/>
      </c>
      <c r="D97" s="101" t="str">
        <f>IF(info_parties!K97="","",info_parties!K97)</f>
        <v/>
      </c>
      <c r="E97" s="101" t="str">
        <f>IF(info_parties!H97="","",info_parties!H97)</f>
        <v/>
      </c>
      <c r="F97" s="190" t="str">
        <f t="shared" si="8"/>
        <v/>
      </c>
      <c r="G97" s="191" t="str">
        <f t="shared" si="9"/>
        <v/>
      </c>
      <c r="H97" s="192" t="str">
        <f t="shared" si="10"/>
        <v/>
      </c>
      <c r="I97" s="193" t="str">
        <f t="shared" si="11"/>
        <v/>
      </c>
      <c r="J97" s="194" t="str">
        <f>IF(ISERROR(VLOOKUP($A97,parlvotes_lh!$A$11:$ZZ$200,6,FALSE))=TRUE,"",IF(VLOOKUP($A97,parlvotes_lh!$A$11:$ZZ$200,6,FALSE)=0,"",VLOOKUP($A97,parlvotes_lh!$A$11:$ZZ$200,6,FALSE)))</f>
        <v/>
      </c>
      <c r="K97" s="194" t="str">
        <f>IF(ISERROR(VLOOKUP($A97,parlvotes_lh!$A$11:$ZZ$200,26,FALSE))=TRUE,"",IF(VLOOKUP($A97,parlvotes_lh!$A$11:$ZZ$200,26,FALSE)=0,"",VLOOKUP($A97,parlvotes_lh!$A$11:$ZZ$200,26,FALSE)))</f>
        <v/>
      </c>
      <c r="L97" s="194" t="str">
        <f>IF(ISERROR(VLOOKUP($A97,parlvotes_lh!$A$11:$ZZ$200,46,FALSE))=TRUE,"",IF(VLOOKUP($A97,parlvotes_lh!$A$11:$ZZ$200,46,FALSE)=0,"",VLOOKUP($A97,parlvotes_lh!$A$11:$ZZ$200,46,FALSE)))</f>
        <v/>
      </c>
      <c r="M97" s="194" t="str">
        <f>IF(ISERROR(VLOOKUP($A97,parlvotes_lh!$A$11:$ZZ$200,66,FALSE))=TRUE,"",IF(VLOOKUP($A97,parlvotes_lh!$A$11:$ZZ$200,66,FALSE)=0,"",VLOOKUP($A97,parlvotes_lh!$A$11:$ZZ$200,66,FALSE)))</f>
        <v/>
      </c>
      <c r="N97" s="194" t="str">
        <f>IF(ISERROR(VLOOKUP($A97,parlvotes_lh!$A$11:$ZZ$200,86,FALSE))=TRUE,"",IF(VLOOKUP($A97,parlvotes_lh!$A$11:$ZZ$200,86,FALSE)=0,"",VLOOKUP($A97,parlvotes_lh!$A$11:$ZZ$200,86,FALSE)))</f>
        <v/>
      </c>
      <c r="O97" s="194" t="str">
        <f>IF(ISERROR(VLOOKUP($A97,parlvotes_lh!$A$11:$ZZ$200,106,FALSE))=TRUE,"",IF(VLOOKUP($A97,parlvotes_lh!$A$11:$ZZ$200,106,FALSE)=0,"",VLOOKUP($A97,parlvotes_lh!$A$11:$ZZ$200,106,FALSE)))</f>
        <v/>
      </c>
      <c r="P97" s="194" t="str">
        <f>IF(ISERROR(VLOOKUP($A97,parlvotes_lh!$A$11:$ZZ$200,126,FALSE))=TRUE,"",IF(VLOOKUP($A97,parlvotes_lh!$A$11:$ZZ$200,126,FALSE)=0,"",VLOOKUP($A97,parlvotes_lh!$A$11:$ZZ$200,126,FALSE)))</f>
        <v/>
      </c>
      <c r="Q97" s="195" t="str">
        <f>IF(ISERROR(VLOOKUP($A97,parlvotes_lh!$A$11:$ZZ$200,146,FALSE))=TRUE,"",IF(VLOOKUP($A97,parlvotes_lh!$A$11:$ZZ$200,146,FALSE)=0,"",VLOOKUP($A97,parlvotes_lh!$A$11:$ZZ$200,146,FALSE)))</f>
        <v/>
      </c>
      <c r="R97" s="195" t="str">
        <f>IF(ISERROR(VLOOKUP($A97,parlvotes_lh!$A$11:$ZZ$200,166,FALSE))=TRUE,"",IF(VLOOKUP($A97,parlvotes_lh!$A$11:$ZZ$200,166,FALSE)=0,"",VLOOKUP($A97,parlvotes_lh!$A$11:$ZZ$200,166,FALSE)))</f>
        <v/>
      </c>
      <c r="S97" s="195" t="str">
        <f>IF(ISERROR(VLOOKUP($A97,parlvotes_lh!$A$11:$ZZ$200,186,FALSE))=TRUE,"",IF(VLOOKUP($A97,parlvotes_lh!$A$11:$ZZ$200,186,FALSE)=0,"",VLOOKUP($A97,parlvotes_lh!$A$11:$ZZ$200,186,FALSE)))</f>
        <v/>
      </c>
      <c r="T97" s="195" t="str">
        <f>IF(ISERROR(VLOOKUP($A97,parlvotes_lh!$A$11:$ZZ$200,206,FALSE))=TRUE,"",IF(VLOOKUP($A97,parlvotes_lh!$A$11:$ZZ$200,206,FALSE)=0,"",VLOOKUP($A97,parlvotes_lh!$A$11:$ZZ$200,206,FALSE)))</f>
        <v/>
      </c>
      <c r="U97" s="195" t="str">
        <f>IF(ISERROR(VLOOKUP($A97,parlvotes_lh!$A$11:$ZZ$200,226,FALSE))=TRUE,"",IF(VLOOKUP($A97,parlvotes_lh!$A$11:$ZZ$200,226,FALSE)=0,"",VLOOKUP($A97,parlvotes_lh!$A$11:$ZZ$200,226,FALSE)))</f>
        <v/>
      </c>
      <c r="V97" s="195" t="str">
        <f>IF(ISERROR(VLOOKUP($A97,parlvotes_lh!$A$11:$ZZ$200,246,FALSE))=TRUE,"",IF(VLOOKUP($A97,parlvotes_lh!$A$11:$ZZ$200,246,FALSE)=0,"",VLOOKUP($A97,parlvotes_lh!$A$11:$ZZ$200,246,FALSE)))</f>
        <v/>
      </c>
      <c r="W97" s="195" t="str">
        <f>IF(ISERROR(VLOOKUP($A97,parlvotes_lh!$A$11:$ZZ$200,266,FALSE))=TRUE,"",IF(VLOOKUP($A97,parlvotes_lh!$A$11:$ZZ$200,266,FALSE)=0,"",VLOOKUP($A97,parlvotes_lh!$A$11:$ZZ$200,266,FALSE)))</f>
        <v/>
      </c>
      <c r="X97" s="195" t="str">
        <f>IF(ISERROR(VLOOKUP($A97,parlvotes_lh!$A$11:$ZZ$200,286,FALSE))=TRUE,"",IF(VLOOKUP($A97,parlvotes_lh!$A$11:$ZZ$200,286,FALSE)=0,"",VLOOKUP($A97,parlvotes_lh!$A$11:$ZZ$200,286,FALSE)))</f>
        <v/>
      </c>
      <c r="Y97" s="195" t="str">
        <f>IF(ISERROR(VLOOKUP($A97,parlvotes_lh!$A$11:$ZZ$200,306,FALSE))=TRUE,"",IF(VLOOKUP($A97,parlvotes_lh!$A$11:$ZZ$200,306,FALSE)=0,"",VLOOKUP($A97,parlvotes_lh!$A$11:$ZZ$200,306,FALSE)))</f>
        <v/>
      </c>
      <c r="Z97" s="195" t="str">
        <f>IF(ISERROR(VLOOKUP($A97,parlvotes_lh!$A$11:$ZZ$200,326,FALSE))=TRUE,"",IF(VLOOKUP($A97,parlvotes_lh!$A$11:$ZZ$200,326,FALSE)=0,"",VLOOKUP($A97,parlvotes_lh!$A$11:$ZZ$200,326,FALSE)))</f>
        <v/>
      </c>
      <c r="AA97" s="195" t="str">
        <f>IF(ISERROR(VLOOKUP($A97,parlvotes_lh!$A$11:$ZZ$200,346,FALSE))=TRUE,"",IF(VLOOKUP($A97,parlvotes_lh!$A$11:$ZZ$200,346,FALSE)=0,"",VLOOKUP($A97,parlvotes_lh!$A$11:$ZZ$200,346,FALSE)))</f>
        <v/>
      </c>
      <c r="AB97" s="195" t="str">
        <f>IF(ISERROR(VLOOKUP($A97,parlvotes_lh!$A$11:$ZZ$200,366,FALSE))=TRUE,"",IF(VLOOKUP($A97,parlvotes_lh!$A$11:$ZZ$200,366,FALSE)=0,"",VLOOKUP($A97,parlvotes_lh!$A$11:$ZZ$200,366,FALSE)))</f>
        <v/>
      </c>
      <c r="AC97" s="195" t="str">
        <f>IF(ISERROR(VLOOKUP($A97,parlvotes_lh!$A$11:$ZZ$200,386,FALSE))=TRUE,"",IF(VLOOKUP($A97,parlvotes_lh!$A$11:$ZZ$200,386,FALSE)=0,"",VLOOKUP($A97,parlvotes_lh!$A$11:$ZZ$200,386,FALSE)))</f>
        <v/>
      </c>
    </row>
    <row r="98" spans="1:29" ht="13.5" customHeight="1">
      <c r="A98" s="189" t="str">
        <f>IF(info_parties!A98="","",info_parties!A98)</f>
        <v/>
      </c>
      <c r="B98" s="101" t="str">
        <f>IF(A98="","",MID(info_weblinks!$C$3,32,3))</f>
        <v/>
      </c>
      <c r="C98" s="101" t="str">
        <f>IF(info_parties!G98="","",info_parties!G98)</f>
        <v/>
      </c>
      <c r="D98" s="101" t="str">
        <f>IF(info_parties!K98="","",info_parties!K98)</f>
        <v/>
      </c>
      <c r="E98" s="101" t="str">
        <f>IF(info_parties!H98="","",info_parties!H98)</f>
        <v/>
      </c>
      <c r="F98" s="190" t="str">
        <f t="shared" ref="F98:F129" si="12">IF(MAX(J98:AC98)=0,"",INDEX(J$1:AC$1,MATCH(TRUE,INDEX((J98:AC98&lt;&gt;""),0),0)))</f>
        <v/>
      </c>
      <c r="G98" s="191" t="str">
        <f t="shared" ref="G98:G129" si="13">IF(MAX(J98:AC98)=0,"",INDEX(J$1:AC$1,1,MATCH(LOOKUP(9.99+307,J98:AC98),J98:AC98,0)))</f>
        <v/>
      </c>
      <c r="H98" s="192" t="str">
        <f t="shared" ref="H98:H129" si="14">IF(MAX(J98:AC98)=0,"",MAX(J98:AC98))</f>
        <v/>
      </c>
      <c r="I98" s="193" t="str">
        <f t="shared" ref="I98:I129" si="15">IF(H98="","",INDEX(J$1:AC$1,1,MATCH(H98,J98:AC98,0)))</f>
        <v/>
      </c>
      <c r="J98" s="194" t="str">
        <f>IF(ISERROR(VLOOKUP($A98,parlvotes_lh!$A$11:$ZZ$200,6,FALSE))=TRUE,"",IF(VLOOKUP($A98,parlvotes_lh!$A$11:$ZZ$200,6,FALSE)=0,"",VLOOKUP($A98,parlvotes_lh!$A$11:$ZZ$200,6,FALSE)))</f>
        <v/>
      </c>
      <c r="K98" s="194" t="str">
        <f>IF(ISERROR(VLOOKUP($A98,parlvotes_lh!$A$11:$ZZ$200,26,FALSE))=TRUE,"",IF(VLOOKUP($A98,parlvotes_lh!$A$11:$ZZ$200,26,FALSE)=0,"",VLOOKUP($A98,parlvotes_lh!$A$11:$ZZ$200,26,FALSE)))</f>
        <v/>
      </c>
      <c r="L98" s="194" t="str">
        <f>IF(ISERROR(VLOOKUP($A98,parlvotes_lh!$A$11:$ZZ$200,46,FALSE))=TRUE,"",IF(VLOOKUP($A98,parlvotes_lh!$A$11:$ZZ$200,46,FALSE)=0,"",VLOOKUP($A98,parlvotes_lh!$A$11:$ZZ$200,46,FALSE)))</f>
        <v/>
      </c>
      <c r="M98" s="194" t="str">
        <f>IF(ISERROR(VLOOKUP($A98,parlvotes_lh!$A$11:$ZZ$200,66,FALSE))=TRUE,"",IF(VLOOKUP($A98,parlvotes_lh!$A$11:$ZZ$200,66,FALSE)=0,"",VLOOKUP($A98,parlvotes_lh!$A$11:$ZZ$200,66,FALSE)))</f>
        <v/>
      </c>
      <c r="N98" s="194" t="str">
        <f>IF(ISERROR(VLOOKUP($A98,parlvotes_lh!$A$11:$ZZ$200,86,FALSE))=TRUE,"",IF(VLOOKUP($A98,parlvotes_lh!$A$11:$ZZ$200,86,FALSE)=0,"",VLOOKUP($A98,parlvotes_lh!$A$11:$ZZ$200,86,FALSE)))</f>
        <v/>
      </c>
      <c r="O98" s="194" t="str">
        <f>IF(ISERROR(VLOOKUP($A98,parlvotes_lh!$A$11:$ZZ$200,106,FALSE))=TRUE,"",IF(VLOOKUP($A98,parlvotes_lh!$A$11:$ZZ$200,106,FALSE)=0,"",VLOOKUP($A98,parlvotes_lh!$A$11:$ZZ$200,106,FALSE)))</f>
        <v/>
      </c>
      <c r="P98" s="194" t="str">
        <f>IF(ISERROR(VLOOKUP($A98,parlvotes_lh!$A$11:$ZZ$200,126,FALSE))=TRUE,"",IF(VLOOKUP($A98,parlvotes_lh!$A$11:$ZZ$200,126,FALSE)=0,"",VLOOKUP($A98,parlvotes_lh!$A$11:$ZZ$200,126,FALSE)))</f>
        <v/>
      </c>
      <c r="Q98" s="195" t="str">
        <f>IF(ISERROR(VLOOKUP($A98,parlvotes_lh!$A$11:$ZZ$200,146,FALSE))=TRUE,"",IF(VLOOKUP($A98,parlvotes_lh!$A$11:$ZZ$200,146,FALSE)=0,"",VLOOKUP($A98,parlvotes_lh!$A$11:$ZZ$200,146,FALSE)))</f>
        <v/>
      </c>
      <c r="R98" s="195" t="str">
        <f>IF(ISERROR(VLOOKUP($A98,parlvotes_lh!$A$11:$ZZ$200,166,FALSE))=TRUE,"",IF(VLOOKUP($A98,parlvotes_lh!$A$11:$ZZ$200,166,FALSE)=0,"",VLOOKUP($A98,parlvotes_lh!$A$11:$ZZ$200,166,FALSE)))</f>
        <v/>
      </c>
      <c r="S98" s="195" t="str">
        <f>IF(ISERROR(VLOOKUP($A98,parlvotes_lh!$A$11:$ZZ$200,186,FALSE))=TRUE,"",IF(VLOOKUP($A98,parlvotes_lh!$A$11:$ZZ$200,186,FALSE)=0,"",VLOOKUP($A98,parlvotes_lh!$A$11:$ZZ$200,186,FALSE)))</f>
        <v/>
      </c>
      <c r="T98" s="195" t="str">
        <f>IF(ISERROR(VLOOKUP($A98,parlvotes_lh!$A$11:$ZZ$200,206,FALSE))=TRUE,"",IF(VLOOKUP($A98,parlvotes_lh!$A$11:$ZZ$200,206,FALSE)=0,"",VLOOKUP($A98,parlvotes_lh!$A$11:$ZZ$200,206,FALSE)))</f>
        <v/>
      </c>
      <c r="U98" s="195" t="str">
        <f>IF(ISERROR(VLOOKUP($A98,parlvotes_lh!$A$11:$ZZ$200,226,FALSE))=TRUE,"",IF(VLOOKUP($A98,parlvotes_lh!$A$11:$ZZ$200,226,FALSE)=0,"",VLOOKUP($A98,parlvotes_lh!$A$11:$ZZ$200,226,FALSE)))</f>
        <v/>
      </c>
      <c r="V98" s="195" t="str">
        <f>IF(ISERROR(VLOOKUP($A98,parlvotes_lh!$A$11:$ZZ$200,246,FALSE))=TRUE,"",IF(VLOOKUP($A98,parlvotes_lh!$A$11:$ZZ$200,246,FALSE)=0,"",VLOOKUP($A98,parlvotes_lh!$A$11:$ZZ$200,246,FALSE)))</f>
        <v/>
      </c>
      <c r="W98" s="195" t="str">
        <f>IF(ISERROR(VLOOKUP($A98,parlvotes_lh!$A$11:$ZZ$200,266,FALSE))=TRUE,"",IF(VLOOKUP($A98,parlvotes_lh!$A$11:$ZZ$200,266,FALSE)=0,"",VLOOKUP($A98,parlvotes_lh!$A$11:$ZZ$200,266,FALSE)))</f>
        <v/>
      </c>
      <c r="X98" s="195" t="str">
        <f>IF(ISERROR(VLOOKUP($A98,parlvotes_lh!$A$11:$ZZ$200,286,FALSE))=TRUE,"",IF(VLOOKUP($A98,parlvotes_lh!$A$11:$ZZ$200,286,FALSE)=0,"",VLOOKUP($A98,parlvotes_lh!$A$11:$ZZ$200,286,FALSE)))</f>
        <v/>
      </c>
      <c r="Y98" s="195" t="str">
        <f>IF(ISERROR(VLOOKUP($A98,parlvotes_lh!$A$11:$ZZ$200,306,FALSE))=TRUE,"",IF(VLOOKUP($A98,parlvotes_lh!$A$11:$ZZ$200,306,FALSE)=0,"",VLOOKUP($A98,parlvotes_lh!$A$11:$ZZ$200,306,FALSE)))</f>
        <v/>
      </c>
      <c r="Z98" s="195" t="str">
        <f>IF(ISERROR(VLOOKUP($A98,parlvotes_lh!$A$11:$ZZ$200,326,FALSE))=TRUE,"",IF(VLOOKUP($A98,parlvotes_lh!$A$11:$ZZ$200,326,FALSE)=0,"",VLOOKUP($A98,parlvotes_lh!$A$11:$ZZ$200,326,FALSE)))</f>
        <v/>
      </c>
      <c r="AA98" s="195" t="str">
        <f>IF(ISERROR(VLOOKUP($A98,parlvotes_lh!$A$11:$ZZ$200,346,FALSE))=TRUE,"",IF(VLOOKUP($A98,parlvotes_lh!$A$11:$ZZ$200,346,FALSE)=0,"",VLOOKUP($A98,parlvotes_lh!$A$11:$ZZ$200,346,FALSE)))</f>
        <v/>
      </c>
      <c r="AB98" s="195" t="str">
        <f>IF(ISERROR(VLOOKUP($A98,parlvotes_lh!$A$11:$ZZ$200,366,FALSE))=TRUE,"",IF(VLOOKUP($A98,parlvotes_lh!$A$11:$ZZ$200,366,FALSE)=0,"",VLOOKUP($A98,parlvotes_lh!$A$11:$ZZ$200,366,FALSE)))</f>
        <v/>
      </c>
      <c r="AC98" s="195" t="str">
        <f>IF(ISERROR(VLOOKUP($A98,parlvotes_lh!$A$11:$ZZ$200,386,FALSE))=TRUE,"",IF(VLOOKUP($A98,parlvotes_lh!$A$11:$ZZ$200,386,FALSE)=0,"",VLOOKUP($A98,parlvotes_lh!$A$11:$ZZ$200,386,FALSE)))</f>
        <v/>
      </c>
    </row>
    <row r="99" spans="1:29" ht="13.5" customHeight="1">
      <c r="A99" s="189" t="str">
        <f>IF(info_parties!A99="","",info_parties!A99)</f>
        <v/>
      </c>
      <c r="B99" s="101" t="str">
        <f>IF(A99="","",MID(info_weblinks!$C$3,32,3))</f>
        <v/>
      </c>
      <c r="C99" s="101" t="str">
        <f>IF(info_parties!G99="","",info_parties!G99)</f>
        <v/>
      </c>
      <c r="D99" s="101" t="str">
        <f>IF(info_parties!K99="","",info_parties!K99)</f>
        <v/>
      </c>
      <c r="E99" s="101" t="str">
        <f>IF(info_parties!H99="","",info_parties!H99)</f>
        <v/>
      </c>
      <c r="F99" s="190" t="str">
        <f t="shared" si="12"/>
        <v/>
      </c>
      <c r="G99" s="191" t="str">
        <f t="shared" si="13"/>
        <v/>
      </c>
      <c r="H99" s="192" t="str">
        <f t="shared" si="14"/>
        <v/>
      </c>
      <c r="I99" s="193" t="str">
        <f t="shared" si="15"/>
        <v/>
      </c>
      <c r="J99" s="194" t="str">
        <f>IF(ISERROR(VLOOKUP($A99,parlvotes_lh!$A$11:$ZZ$200,6,FALSE))=TRUE,"",IF(VLOOKUP($A99,parlvotes_lh!$A$11:$ZZ$200,6,FALSE)=0,"",VLOOKUP($A99,parlvotes_lh!$A$11:$ZZ$200,6,FALSE)))</f>
        <v/>
      </c>
      <c r="K99" s="194" t="str">
        <f>IF(ISERROR(VLOOKUP($A99,parlvotes_lh!$A$11:$ZZ$200,26,FALSE))=TRUE,"",IF(VLOOKUP($A99,parlvotes_lh!$A$11:$ZZ$200,26,FALSE)=0,"",VLOOKUP($A99,parlvotes_lh!$A$11:$ZZ$200,26,FALSE)))</f>
        <v/>
      </c>
      <c r="L99" s="194" t="str">
        <f>IF(ISERROR(VLOOKUP($A99,parlvotes_lh!$A$11:$ZZ$200,46,FALSE))=TRUE,"",IF(VLOOKUP($A99,parlvotes_lh!$A$11:$ZZ$200,46,FALSE)=0,"",VLOOKUP($A99,parlvotes_lh!$A$11:$ZZ$200,46,FALSE)))</f>
        <v/>
      </c>
      <c r="M99" s="194" t="str">
        <f>IF(ISERROR(VLOOKUP($A99,parlvotes_lh!$A$11:$ZZ$200,66,FALSE))=TRUE,"",IF(VLOOKUP($A99,parlvotes_lh!$A$11:$ZZ$200,66,FALSE)=0,"",VLOOKUP($A99,parlvotes_lh!$A$11:$ZZ$200,66,FALSE)))</f>
        <v/>
      </c>
      <c r="N99" s="194" t="str">
        <f>IF(ISERROR(VLOOKUP($A99,parlvotes_lh!$A$11:$ZZ$200,86,FALSE))=TRUE,"",IF(VLOOKUP($A99,parlvotes_lh!$A$11:$ZZ$200,86,FALSE)=0,"",VLOOKUP($A99,parlvotes_lh!$A$11:$ZZ$200,86,FALSE)))</f>
        <v/>
      </c>
      <c r="O99" s="194" t="str">
        <f>IF(ISERROR(VLOOKUP($A99,parlvotes_lh!$A$11:$ZZ$200,106,FALSE))=TRUE,"",IF(VLOOKUP($A99,parlvotes_lh!$A$11:$ZZ$200,106,FALSE)=0,"",VLOOKUP($A99,parlvotes_lh!$A$11:$ZZ$200,106,FALSE)))</f>
        <v/>
      </c>
      <c r="P99" s="194" t="str">
        <f>IF(ISERROR(VLOOKUP($A99,parlvotes_lh!$A$11:$ZZ$200,126,FALSE))=TRUE,"",IF(VLOOKUP($A99,parlvotes_lh!$A$11:$ZZ$200,126,FALSE)=0,"",VLOOKUP($A99,parlvotes_lh!$A$11:$ZZ$200,126,FALSE)))</f>
        <v/>
      </c>
      <c r="Q99" s="195" t="str">
        <f>IF(ISERROR(VLOOKUP($A99,parlvotes_lh!$A$11:$ZZ$200,146,FALSE))=TRUE,"",IF(VLOOKUP($A99,parlvotes_lh!$A$11:$ZZ$200,146,FALSE)=0,"",VLOOKUP($A99,parlvotes_lh!$A$11:$ZZ$200,146,FALSE)))</f>
        <v/>
      </c>
      <c r="R99" s="195" t="str">
        <f>IF(ISERROR(VLOOKUP($A99,parlvotes_lh!$A$11:$ZZ$200,166,FALSE))=TRUE,"",IF(VLOOKUP($A99,parlvotes_lh!$A$11:$ZZ$200,166,FALSE)=0,"",VLOOKUP($A99,parlvotes_lh!$A$11:$ZZ$200,166,FALSE)))</f>
        <v/>
      </c>
      <c r="S99" s="195" t="str">
        <f>IF(ISERROR(VLOOKUP($A99,parlvotes_lh!$A$11:$ZZ$200,186,FALSE))=TRUE,"",IF(VLOOKUP($A99,parlvotes_lh!$A$11:$ZZ$200,186,FALSE)=0,"",VLOOKUP($A99,parlvotes_lh!$A$11:$ZZ$200,186,FALSE)))</f>
        <v/>
      </c>
      <c r="T99" s="195" t="str">
        <f>IF(ISERROR(VLOOKUP($A99,parlvotes_lh!$A$11:$ZZ$200,206,FALSE))=TRUE,"",IF(VLOOKUP($A99,parlvotes_lh!$A$11:$ZZ$200,206,FALSE)=0,"",VLOOKUP($A99,parlvotes_lh!$A$11:$ZZ$200,206,FALSE)))</f>
        <v/>
      </c>
      <c r="U99" s="195" t="str">
        <f>IF(ISERROR(VLOOKUP($A99,parlvotes_lh!$A$11:$ZZ$200,226,FALSE))=TRUE,"",IF(VLOOKUP($A99,parlvotes_lh!$A$11:$ZZ$200,226,FALSE)=0,"",VLOOKUP($A99,parlvotes_lh!$A$11:$ZZ$200,226,FALSE)))</f>
        <v/>
      </c>
      <c r="V99" s="195" t="str">
        <f>IF(ISERROR(VLOOKUP($A99,parlvotes_lh!$A$11:$ZZ$200,246,FALSE))=TRUE,"",IF(VLOOKUP($A99,parlvotes_lh!$A$11:$ZZ$200,246,FALSE)=0,"",VLOOKUP($A99,parlvotes_lh!$A$11:$ZZ$200,246,FALSE)))</f>
        <v/>
      </c>
      <c r="W99" s="195" t="str">
        <f>IF(ISERROR(VLOOKUP($A99,parlvotes_lh!$A$11:$ZZ$200,266,FALSE))=TRUE,"",IF(VLOOKUP($A99,parlvotes_lh!$A$11:$ZZ$200,266,FALSE)=0,"",VLOOKUP($A99,parlvotes_lh!$A$11:$ZZ$200,266,FALSE)))</f>
        <v/>
      </c>
      <c r="X99" s="195" t="str">
        <f>IF(ISERROR(VLOOKUP($A99,parlvotes_lh!$A$11:$ZZ$200,286,FALSE))=TRUE,"",IF(VLOOKUP($A99,parlvotes_lh!$A$11:$ZZ$200,286,FALSE)=0,"",VLOOKUP($A99,parlvotes_lh!$A$11:$ZZ$200,286,FALSE)))</f>
        <v/>
      </c>
      <c r="Y99" s="195" t="str">
        <f>IF(ISERROR(VLOOKUP($A99,parlvotes_lh!$A$11:$ZZ$200,306,FALSE))=TRUE,"",IF(VLOOKUP($A99,parlvotes_lh!$A$11:$ZZ$200,306,FALSE)=0,"",VLOOKUP($A99,parlvotes_lh!$A$11:$ZZ$200,306,FALSE)))</f>
        <v/>
      </c>
      <c r="Z99" s="195" t="str">
        <f>IF(ISERROR(VLOOKUP($A99,parlvotes_lh!$A$11:$ZZ$200,326,FALSE))=TRUE,"",IF(VLOOKUP($A99,parlvotes_lh!$A$11:$ZZ$200,326,FALSE)=0,"",VLOOKUP($A99,parlvotes_lh!$A$11:$ZZ$200,326,FALSE)))</f>
        <v/>
      </c>
      <c r="AA99" s="195" t="str">
        <f>IF(ISERROR(VLOOKUP($A99,parlvotes_lh!$A$11:$ZZ$200,346,FALSE))=TRUE,"",IF(VLOOKUP($A99,parlvotes_lh!$A$11:$ZZ$200,346,FALSE)=0,"",VLOOKUP($A99,parlvotes_lh!$A$11:$ZZ$200,346,FALSE)))</f>
        <v/>
      </c>
      <c r="AB99" s="195" t="str">
        <f>IF(ISERROR(VLOOKUP($A99,parlvotes_lh!$A$11:$ZZ$200,366,FALSE))=TRUE,"",IF(VLOOKUP($A99,parlvotes_lh!$A$11:$ZZ$200,366,FALSE)=0,"",VLOOKUP($A99,parlvotes_lh!$A$11:$ZZ$200,366,FALSE)))</f>
        <v/>
      </c>
      <c r="AC99" s="195" t="str">
        <f>IF(ISERROR(VLOOKUP($A99,parlvotes_lh!$A$11:$ZZ$200,386,FALSE))=TRUE,"",IF(VLOOKUP($A99,parlvotes_lh!$A$11:$ZZ$200,386,FALSE)=0,"",VLOOKUP($A99,parlvotes_lh!$A$11:$ZZ$200,386,FALSE)))</f>
        <v/>
      </c>
    </row>
    <row r="100" spans="1:29" ht="13.5" customHeight="1">
      <c r="A100" s="189" t="str">
        <f>IF(info_parties!A100="","",info_parties!A100)</f>
        <v/>
      </c>
      <c r="B100" s="101" t="str">
        <f>IF(A100="","",MID(info_weblinks!$C$3,32,3))</f>
        <v/>
      </c>
      <c r="C100" s="101" t="str">
        <f>IF(info_parties!G100="","",info_parties!G100)</f>
        <v/>
      </c>
      <c r="D100" s="101" t="str">
        <f>IF(info_parties!K100="","",info_parties!K100)</f>
        <v/>
      </c>
      <c r="E100" s="101" t="str">
        <f>IF(info_parties!H100="","",info_parties!H100)</f>
        <v/>
      </c>
      <c r="F100" s="190" t="str">
        <f t="shared" si="12"/>
        <v/>
      </c>
      <c r="G100" s="191" t="str">
        <f t="shared" si="13"/>
        <v/>
      </c>
      <c r="H100" s="192" t="str">
        <f t="shared" si="14"/>
        <v/>
      </c>
      <c r="I100" s="193" t="str">
        <f t="shared" si="15"/>
        <v/>
      </c>
      <c r="J100" s="194" t="str">
        <f>IF(ISERROR(VLOOKUP($A100,parlvotes_lh!$A$11:$ZZ$200,6,FALSE))=TRUE,"",IF(VLOOKUP($A100,parlvotes_lh!$A$11:$ZZ$200,6,FALSE)=0,"",VLOOKUP($A100,parlvotes_lh!$A$11:$ZZ$200,6,FALSE)))</f>
        <v/>
      </c>
      <c r="K100" s="194" t="str">
        <f>IF(ISERROR(VLOOKUP($A100,parlvotes_lh!$A$11:$ZZ$200,26,FALSE))=TRUE,"",IF(VLOOKUP($A100,parlvotes_lh!$A$11:$ZZ$200,26,FALSE)=0,"",VLOOKUP($A100,parlvotes_lh!$A$11:$ZZ$200,26,FALSE)))</f>
        <v/>
      </c>
      <c r="L100" s="194" t="str">
        <f>IF(ISERROR(VLOOKUP($A100,parlvotes_lh!$A$11:$ZZ$200,46,FALSE))=TRUE,"",IF(VLOOKUP($A100,parlvotes_lh!$A$11:$ZZ$200,46,FALSE)=0,"",VLOOKUP($A100,parlvotes_lh!$A$11:$ZZ$200,46,FALSE)))</f>
        <v/>
      </c>
      <c r="M100" s="194" t="str">
        <f>IF(ISERROR(VLOOKUP($A100,parlvotes_lh!$A$11:$ZZ$200,66,FALSE))=TRUE,"",IF(VLOOKUP($A100,parlvotes_lh!$A$11:$ZZ$200,66,FALSE)=0,"",VLOOKUP($A100,parlvotes_lh!$A$11:$ZZ$200,66,FALSE)))</f>
        <v/>
      </c>
      <c r="N100" s="194" t="str">
        <f>IF(ISERROR(VLOOKUP($A100,parlvotes_lh!$A$11:$ZZ$200,86,FALSE))=TRUE,"",IF(VLOOKUP($A100,parlvotes_lh!$A$11:$ZZ$200,86,FALSE)=0,"",VLOOKUP($A100,parlvotes_lh!$A$11:$ZZ$200,86,FALSE)))</f>
        <v/>
      </c>
      <c r="O100" s="194" t="str">
        <f>IF(ISERROR(VLOOKUP($A100,parlvotes_lh!$A$11:$ZZ$200,106,FALSE))=TRUE,"",IF(VLOOKUP($A100,parlvotes_lh!$A$11:$ZZ$200,106,FALSE)=0,"",VLOOKUP($A100,parlvotes_lh!$A$11:$ZZ$200,106,FALSE)))</f>
        <v/>
      </c>
      <c r="P100" s="194" t="str">
        <f>IF(ISERROR(VLOOKUP($A100,parlvotes_lh!$A$11:$ZZ$200,126,FALSE))=TRUE,"",IF(VLOOKUP($A100,parlvotes_lh!$A$11:$ZZ$200,126,FALSE)=0,"",VLOOKUP($A100,parlvotes_lh!$A$11:$ZZ$200,126,FALSE)))</f>
        <v/>
      </c>
      <c r="Q100" s="195" t="str">
        <f>IF(ISERROR(VLOOKUP($A100,parlvotes_lh!$A$11:$ZZ$200,146,FALSE))=TRUE,"",IF(VLOOKUP($A100,parlvotes_lh!$A$11:$ZZ$200,146,FALSE)=0,"",VLOOKUP($A100,parlvotes_lh!$A$11:$ZZ$200,146,FALSE)))</f>
        <v/>
      </c>
      <c r="R100" s="195" t="str">
        <f>IF(ISERROR(VLOOKUP($A100,parlvotes_lh!$A$11:$ZZ$200,166,FALSE))=TRUE,"",IF(VLOOKUP($A100,parlvotes_lh!$A$11:$ZZ$200,166,FALSE)=0,"",VLOOKUP($A100,parlvotes_lh!$A$11:$ZZ$200,166,FALSE)))</f>
        <v/>
      </c>
      <c r="S100" s="195" t="str">
        <f>IF(ISERROR(VLOOKUP($A100,parlvotes_lh!$A$11:$ZZ$200,186,FALSE))=TRUE,"",IF(VLOOKUP($A100,parlvotes_lh!$A$11:$ZZ$200,186,FALSE)=0,"",VLOOKUP($A100,parlvotes_lh!$A$11:$ZZ$200,186,FALSE)))</f>
        <v/>
      </c>
      <c r="T100" s="195" t="str">
        <f>IF(ISERROR(VLOOKUP($A100,parlvotes_lh!$A$11:$ZZ$200,206,FALSE))=TRUE,"",IF(VLOOKUP($A100,parlvotes_lh!$A$11:$ZZ$200,206,FALSE)=0,"",VLOOKUP($A100,parlvotes_lh!$A$11:$ZZ$200,206,FALSE)))</f>
        <v/>
      </c>
      <c r="U100" s="195" t="str">
        <f>IF(ISERROR(VLOOKUP($A100,parlvotes_lh!$A$11:$ZZ$200,226,FALSE))=TRUE,"",IF(VLOOKUP($A100,parlvotes_lh!$A$11:$ZZ$200,226,FALSE)=0,"",VLOOKUP($A100,parlvotes_lh!$A$11:$ZZ$200,226,FALSE)))</f>
        <v/>
      </c>
      <c r="V100" s="195" t="str">
        <f>IF(ISERROR(VLOOKUP($A100,parlvotes_lh!$A$11:$ZZ$200,246,FALSE))=TRUE,"",IF(VLOOKUP($A100,parlvotes_lh!$A$11:$ZZ$200,246,FALSE)=0,"",VLOOKUP($A100,parlvotes_lh!$A$11:$ZZ$200,246,FALSE)))</f>
        <v/>
      </c>
      <c r="W100" s="195" t="str">
        <f>IF(ISERROR(VLOOKUP($A100,parlvotes_lh!$A$11:$ZZ$200,266,FALSE))=TRUE,"",IF(VLOOKUP($A100,parlvotes_lh!$A$11:$ZZ$200,266,FALSE)=0,"",VLOOKUP($A100,parlvotes_lh!$A$11:$ZZ$200,266,FALSE)))</f>
        <v/>
      </c>
      <c r="X100" s="195" t="str">
        <f>IF(ISERROR(VLOOKUP($A100,parlvotes_lh!$A$11:$ZZ$200,286,FALSE))=TRUE,"",IF(VLOOKUP($A100,parlvotes_lh!$A$11:$ZZ$200,286,FALSE)=0,"",VLOOKUP($A100,parlvotes_lh!$A$11:$ZZ$200,286,FALSE)))</f>
        <v/>
      </c>
      <c r="Y100" s="195" t="str">
        <f>IF(ISERROR(VLOOKUP($A100,parlvotes_lh!$A$11:$ZZ$200,306,FALSE))=TRUE,"",IF(VLOOKUP($A100,parlvotes_lh!$A$11:$ZZ$200,306,FALSE)=0,"",VLOOKUP($A100,parlvotes_lh!$A$11:$ZZ$200,306,FALSE)))</f>
        <v/>
      </c>
      <c r="Z100" s="195" t="str">
        <f>IF(ISERROR(VLOOKUP($A100,parlvotes_lh!$A$11:$ZZ$200,326,FALSE))=TRUE,"",IF(VLOOKUP($A100,parlvotes_lh!$A$11:$ZZ$200,326,FALSE)=0,"",VLOOKUP($A100,parlvotes_lh!$A$11:$ZZ$200,326,FALSE)))</f>
        <v/>
      </c>
      <c r="AA100" s="195" t="str">
        <f>IF(ISERROR(VLOOKUP($A100,parlvotes_lh!$A$11:$ZZ$200,346,FALSE))=TRUE,"",IF(VLOOKUP($A100,parlvotes_lh!$A$11:$ZZ$200,346,FALSE)=0,"",VLOOKUP($A100,parlvotes_lh!$A$11:$ZZ$200,346,FALSE)))</f>
        <v/>
      </c>
      <c r="AB100" s="195" t="str">
        <f>IF(ISERROR(VLOOKUP($A100,parlvotes_lh!$A$11:$ZZ$200,366,FALSE))=TRUE,"",IF(VLOOKUP($A100,parlvotes_lh!$A$11:$ZZ$200,366,FALSE)=0,"",VLOOKUP($A100,parlvotes_lh!$A$11:$ZZ$200,366,FALSE)))</f>
        <v/>
      </c>
      <c r="AC100" s="195" t="str">
        <f>IF(ISERROR(VLOOKUP($A100,parlvotes_lh!$A$11:$ZZ$200,386,FALSE))=TRUE,"",IF(VLOOKUP($A100,parlvotes_lh!$A$11:$ZZ$200,386,FALSE)=0,"",VLOOKUP($A100,parlvotes_lh!$A$11:$ZZ$200,386,FALSE)))</f>
        <v/>
      </c>
    </row>
    <row r="101" spans="1:29" ht="13.5" customHeight="1">
      <c r="A101" s="189" t="str">
        <f>IF(info_parties!A101="","",info_parties!A101)</f>
        <v/>
      </c>
      <c r="B101" s="101" t="str">
        <f>IF(A101="","",MID(info_weblinks!$C$3,32,3))</f>
        <v/>
      </c>
      <c r="C101" s="101" t="str">
        <f>IF(info_parties!G101="","",info_parties!G101)</f>
        <v/>
      </c>
      <c r="D101" s="101" t="str">
        <f>IF(info_parties!K101="","",info_parties!K101)</f>
        <v/>
      </c>
      <c r="E101" s="101" t="str">
        <f>IF(info_parties!H101="","",info_parties!H101)</f>
        <v/>
      </c>
      <c r="F101" s="190" t="str">
        <f t="shared" si="12"/>
        <v/>
      </c>
      <c r="G101" s="191" t="str">
        <f t="shared" si="13"/>
        <v/>
      </c>
      <c r="H101" s="192" t="str">
        <f t="shared" si="14"/>
        <v/>
      </c>
      <c r="I101" s="193" t="str">
        <f t="shared" si="15"/>
        <v/>
      </c>
      <c r="J101" s="194" t="str">
        <f>IF(ISERROR(VLOOKUP($A101,parlvotes_lh!$A$11:$ZZ$200,6,FALSE))=TRUE,"",IF(VLOOKUP($A101,parlvotes_lh!$A$11:$ZZ$200,6,FALSE)=0,"",VLOOKUP($A101,parlvotes_lh!$A$11:$ZZ$200,6,FALSE)))</f>
        <v/>
      </c>
      <c r="K101" s="194" t="str">
        <f>IF(ISERROR(VLOOKUP($A101,parlvotes_lh!$A$11:$ZZ$200,26,FALSE))=TRUE,"",IF(VLOOKUP($A101,parlvotes_lh!$A$11:$ZZ$200,26,FALSE)=0,"",VLOOKUP($A101,parlvotes_lh!$A$11:$ZZ$200,26,FALSE)))</f>
        <v/>
      </c>
      <c r="L101" s="194" t="str">
        <f>IF(ISERROR(VLOOKUP($A101,parlvotes_lh!$A$11:$ZZ$200,46,FALSE))=TRUE,"",IF(VLOOKUP($A101,parlvotes_lh!$A$11:$ZZ$200,46,FALSE)=0,"",VLOOKUP($A101,parlvotes_lh!$A$11:$ZZ$200,46,FALSE)))</f>
        <v/>
      </c>
      <c r="M101" s="194" t="str">
        <f>IF(ISERROR(VLOOKUP($A101,parlvotes_lh!$A$11:$ZZ$200,66,FALSE))=TRUE,"",IF(VLOOKUP($A101,parlvotes_lh!$A$11:$ZZ$200,66,FALSE)=0,"",VLOOKUP($A101,parlvotes_lh!$A$11:$ZZ$200,66,FALSE)))</f>
        <v/>
      </c>
      <c r="N101" s="194" t="str">
        <f>IF(ISERROR(VLOOKUP($A101,parlvotes_lh!$A$11:$ZZ$200,86,FALSE))=TRUE,"",IF(VLOOKUP($A101,parlvotes_lh!$A$11:$ZZ$200,86,FALSE)=0,"",VLOOKUP($A101,parlvotes_lh!$A$11:$ZZ$200,86,FALSE)))</f>
        <v/>
      </c>
      <c r="O101" s="194" t="str">
        <f>IF(ISERROR(VLOOKUP($A101,parlvotes_lh!$A$11:$ZZ$200,106,FALSE))=TRUE,"",IF(VLOOKUP($A101,parlvotes_lh!$A$11:$ZZ$200,106,FALSE)=0,"",VLOOKUP($A101,parlvotes_lh!$A$11:$ZZ$200,106,FALSE)))</f>
        <v/>
      </c>
      <c r="P101" s="194" t="str">
        <f>IF(ISERROR(VLOOKUP($A101,parlvotes_lh!$A$11:$ZZ$200,126,FALSE))=TRUE,"",IF(VLOOKUP($A101,parlvotes_lh!$A$11:$ZZ$200,126,FALSE)=0,"",VLOOKUP($A101,parlvotes_lh!$A$11:$ZZ$200,126,FALSE)))</f>
        <v/>
      </c>
      <c r="Q101" s="195" t="str">
        <f>IF(ISERROR(VLOOKUP($A101,parlvotes_lh!$A$11:$ZZ$200,146,FALSE))=TRUE,"",IF(VLOOKUP($A101,parlvotes_lh!$A$11:$ZZ$200,146,FALSE)=0,"",VLOOKUP($A101,parlvotes_lh!$A$11:$ZZ$200,146,FALSE)))</f>
        <v/>
      </c>
      <c r="R101" s="195" t="str">
        <f>IF(ISERROR(VLOOKUP($A101,parlvotes_lh!$A$11:$ZZ$200,166,FALSE))=TRUE,"",IF(VLOOKUP($A101,parlvotes_lh!$A$11:$ZZ$200,166,FALSE)=0,"",VLOOKUP($A101,parlvotes_lh!$A$11:$ZZ$200,166,FALSE)))</f>
        <v/>
      </c>
      <c r="S101" s="195" t="str">
        <f>IF(ISERROR(VLOOKUP($A101,parlvotes_lh!$A$11:$ZZ$200,186,FALSE))=TRUE,"",IF(VLOOKUP($A101,parlvotes_lh!$A$11:$ZZ$200,186,FALSE)=0,"",VLOOKUP($A101,parlvotes_lh!$A$11:$ZZ$200,186,FALSE)))</f>
        <v/>
      </c>
      <c r="T101" s="195" t="str">
        <f>IF(ISERROR(VLOOKUP($A101,parlvotes_lh!$A$11:$ZZ$200,206,FALSE))=TRUE,"",IF(VLOOKUP($A101,parlvotes_lh!$A$11:$ZZ$200,206,FALSE)=0,"",VLOOKUP($A101,parlvotes_lh!$A$11:$ZZ$200,206,FALSE)))</f>
        <v/>
      </c>
      <c r="U101" s="195" t="str">
        <f>IF(ISERROR(VLOOKUP($A101,parlvotes_lh!$A$11:$ZZ$200,226,FALSE))=TRUE,"",IF(VLOOKUP($A101,parlvotes_lh!$A$11:$ZZ$200,226,FALSE)=0,"",VLOOKUP($A101,parlvotes_lh!$A$11:$ZZ$200,226,FALSE)))</f>
        <v/>
      </c>
      <c r="V101" s="195" t="str">
        <f>IF(ISERROR(VLOOKUP($A101,parlvotes_lh!$A$11:$ZZ$200,246,FALSE))=TRUE,"",IF(VLOOKUP($A101,parlvotes_lh!$A$11:$ZZ$200,246,FALSE)=0,"",VLOOKUP($A101,parlvotes_lh!$A$11:$ZZ$200,246,FALSE)))</f>
        <v/>
      </c>
      <c r="W101" s="195" t="str">
        <f>IF(ISERROR(VLOOKUP($A101,parlvotes_lh!$A$11:$ZZ$200,266,FALSE))=TRUE,"",IF(VLOOKUP($A101,parlvotes_lh!$A$11:$ZZ$200,266,FALSE)=0,"",VLOOKUP($A101,parlvotes_lh!$A$11:$ZZ$200,266,FALSE)))</f>
        <v/>
      </c>
      <c r="X101" s="195" t="str">
        <f>IF(ISERROR(VLOOKUP($A101,parlvotes_lh!$A$11:$ZZ$200,286,FALSE))=TRUE,"",IF(VLOOKUP($A101,parlvotes_lh!$A$11:$ZZ$200,286,FALSE)=0,"",VLOOKUP($A101,parlvotes_lh!$A$11:$ZZ$200,286,FALSE)))</f>
        <v/>
      </c>
      <c r="Y101" s="195" t="str">
        <f>IF(ISERROR(VLOOKUP($A101,parlvotes_lh!$A$11:$ZZ$200,306,FALSE))=TRUE,"",IF(VLOOKUP($A101,parlvotes_lh!$A$11:$ZZ$200,306,FALSE)=0,"",VLOOKUP($A101,parlvotes_lh!$A$11:$ZZ$200,306,FALSE)))</f>
        <v/>
      </c>
      <c r="Z101" s="195" t="str">
        <f>IF(ISERROR(VLOOKUP($A101,parlvotes_lh!$A$11:$ZZ$200,326,FALSE))=TRUE,"",IF(VLOOKUP($A101,parlvotes_lh!$A$11:$ZZ$200,326,FALSE)=0,"",VLOOKUP($A101,parlvotes_lh!$A$11:$ZZ$200,326,FALSE)))</f>
        <v/>
      </c>
      <c r="AA101" s="195" t="str">
        <f>IF(ISERROR(VLOOKUP($A101,parlvotes_lh!$A$11:$ZZ$200,346,FALSE))=TRUE,"",IF(VLOOKUP($A101,parlvotes_lh!$A$11:$ZZ$200,346,FALSE)=0,"",VLOOKUP($A101,parlvotes_lh!$A$11:$ZZ$200,346,FALSE)))</f>
        <v/>
      </c>
      <c r="AB101" s="195" t="str">
        <f>IF(ISERROR(VLOOKUP($A101,parlvotes_lh!$A$11:$ZZ$200,366,FALSE))=TRUE,"",IF(VLOOKUP($A101,parlvotes_lh!$A$11:$ZZ$200,366,FALSE)=0,"",VLOOKUP($A101,parlvotes_lh!$A$11:$ZZ$200,366,FALSE)))</f>
        <v/>
      </c>
      <c r="AC101" s="195" t="str">
        <f>IF(ISERROR(VLOOKUP($A101,parlvotes_lh!$A$11:$ZZ$200,386,FALSE))=TRUE,"",IF(VLOOKUP($A101,parlvotes_lh!$A$11:$ZZ$200,386,FALSE)=0,"",VLOOKUP($A101,parlvotes_lh!$A$11:$ZZ$200,386,FALSE)))</f>
        <v/>
      </c>
    </row>
    <row r="102" spans="1:29" ht="13.5" customHeight="1">
      <c r="A102" s="189"/>
      <c r="B102" s="101" t="str">
        <f>IF(A102="","",MID(info_weblinks!$C$3,32,3))</f>
        <v/>
      </c>
      <c r="C102" s="101" t="str">
        <f>IF(info_parties!G102="","",info_parties!G102)</f>
        <v/>
      </c>
      <c r="D102" s="101" t="str">
        <f>IF(info_parties!K102="","",info_parties!K102)</f>
        <v/>
      </c>
      <c r="E102" s="101" t="str">
        <f>IF(info_parties!H102="","",info_parties!H102)</f>
        <v/>
      </c>
      <c r="F102" s="190" t="str">
        <f t="shared" si="12"/>
        <v/>
      </c>
      <c r="G102" s="191" t="str">
        <f t="shared" si="13"/>
        <v/>
      </c>
      <c r="H102" s="192" t="str">
        <f t="shared" si="14"/>
        <v/>
      </c>
      <c r="I102" s="193" t="str">
        <f t="shared" si="15"/>
        <v/>
      </c>
      <c r="J102" s="194" t="str">
        <f>IF(ISERROR(VLOOKUP($A102,parlvotes_lh!$A$11:$ZZ$200,6,FALSE))=TRUE,"",IF(VLOOKUP($A102,parlvotes_lh!$A$11:$ZZ$200,6,FALSE)=0,"",VLOOKUP($A102,parlvotes_lh!$A$11:$ZZ$200,6,FALSE)))</f>
        <v/>
      </c>
      <c r="K102" s="194" t="str">
        <f>IF(ISERROR(VLOOKUP($A102,parlvotes_lh!$A$11:$ZZ$200,26,FALSE))=TRUE,"",IF(VLOOKUP($A102,parlvotes_lh!$A$11:$ZZ$200,26,FALSE)=0,"",VLOOKUP($A102,parlvotes_lh!$A$11:$ZZ$200,26,FALSE)))</f>
        <v/>
      </c>
      <c r="L102" s="194" t="str">
        <f>IF(ISERROR(VLOOKUP($A102,parlvotes_lh!$A$11:$ZZ$200,46,FALSE))=TRUE,"",IF(VLOOKUP($A102,parlvotes_lh!$A$11:$ZZ$200,46,FALSE)=0,"",VLOOKUP($A102,parlvotes_lh!$A$11:$ZZ$200,46,FALSE)))</f>
        <v/>
      </c>
      <c r="M102" s="194" t="str">
        <f>IF(ISERROR(VLOOKUP($A102,parlvotes_lh!$A$11:$ZZ$200,66,FALSE))=TRUE,"",IF(VLOOKUP($A102,parlvotes_lh!$A$11:$ZZ$200,66,FALSE)=0,"",VLOOKUP($A102,parlvotes_lh!$A$11:$ZZ$200,66,FALSE)))</f>
        <v/>
      </c>
      <c r="N102" s="194" t="str">
        <f>IF(ISERROR(VLOOKUP($A102,parlvotes_lh!$A$11:$ZZ$200,86,FALSE))=TRUE,"",IF(VLOOKUP($A102,parlvotes_lh!$A$11:$ZZ$200,86,FALSE)=0,"",VLOOKUP($A102,parlvotes_lh!$A$11:$ZZ$200,86,FALSE)))</f>
        <v/>
      </c>
      <c r="O102" s="194" t="str">
        <f>IF(ISERROR(VLOOKUP($A102,parlvotes_lh!$A$11:$ZZ$200,106,FALSE))=TRUE,"",IF(VLOOKUP($A102,parlvotes_lh!$A$11:$ZZ$200,106,FALSE)=0,"",VLOOKUP($A102,parlvotes_lh!$A$11:$ZZ$200,106,FALSE)))</f>
        <v/>
      </c>
      <c r="P102" s="194" t="str">
        <f>IF(ISERROR(VLOOKUP($A102,parlvotes_lh!$A$11:$ZZ$200,126,FALSE))=TRUE,"",IF(VLOOKUP($A102,parlvotes_lh!$A$11:$ZZ$200,126,FALSE)=0,"",VLOOKUP($A102,parlvotes_lh!$A$11:$ZZ$200,126,FALSE)))</f>
        <v/>
      </c>
      <c r="Q102" s="195" t="str">
        <f>IF(ISERROR(VLOOKUP($A102,parlvotes_lh!$A$11:$ZZ$200,146,FALSE))=TRUE,"",IF(VLOOKUP($A102,parlvotes_lh!$A$11:$ZZ$200,146,FALSE)=0,"",VLOOKUP($A102,parlvotes_lh!$A$11:$ZZ$200,146,FALSE)))</f>
        <v/>
      </c>
      <c r="R102" s="195" t="str">
        <f>IF(ISERROR(VLOOKUP($A102,parlvotes_lh!$A$11:$ZZ$200,166,FALSE))=TRUE,"",IF(VLOOKUP($A102,parlvotes_lh!$A$11:$ZZ$200,166,FALSE)=0,"",VLOOKUP($A102,parlvotes_lh!$A$11:$ZZ$200,166,FALSE)))</f>
        <v/>
      </c>
      <c r="S102" s="195" t="str">
        <f>IF(ISERROR(VLOOKUP($A102,parlvotes_lh!$A$11:$ZZ$200,186,FALSE))=TRUE,"",IF(VLOOKUP($A102,parlvotes_lh!$A$11:$ZZ$200,186,FALSE)=0,"",VLOOKUP($A102,parlvotes_lh!$A$11:$ZZ$200,186,FALSE)))</f>
        <v/>
      </c>
      <c r="T102" s="195" t="str">
        <f>IF(ISERROR(VLOOKUP($A102,parlvotes_lh!$A$11:$ZZ$200,206,FALSE))=TRUE,"",IF(VLOOKUP($A102,parlvotes_lh!$A$11:$ZZ$200,206,FALSE)=0,"",VLOOKUP($A102,parlvotes_lh!$A$11:$ZZ$200,206,FALSE)))</f>
        <v/>
      </c>
      <c r="U102" s="195" t="str">
        <f>IF(ISERROR(VLOOKUP($A102,parlvotes_lh!$A$11:$ZZ$200,226,FALSE))=TRUE,"",IF(VLOOKUP($A102,parlvotes_lh!$A$11:$ZZ$200,226,FALSE)=0,"",VLOOKUP($A102,parlvotes_lh!$A$11:$ZZ$200,226,FALSE)))</f>
        <v/>
      </c>
      <c r="V102" s="195" t="str">
        <f>IF(ISERROR(VLOOKUP($A102,parlvotes_lh!$A$11:$ZZ$200,246,FALSE))=TRUE,"",IF(VLOOKUP($A102,parlvotes_lh!$A$11:$ZZ$200,246,FALSE)=0,"",VLOOKUP($A102,parlvotes_lh!$A$11:$ZZ$200,246,FALSE)))</f>
        <v/>
      </c>
      <c r="W102" s="195" t="str">
        <f>IF(ISERROR(VLOOKUP($A102,parlvotes_lh!$A$11:$ZZ$200,266,FALSE))=TRUE,"",IF(VLOOKUP($A102,parlvotes_lh!$A$11:$ZZ$200,266,FALSE)=0,"",VLOOKUP($A102,parlvotes_lh!$A$11:$ZZ$200,266,FALSE)))</f>
        <v/>
      </c>
      <c r="X102" s="195" t="str">
        <f>IF(ISERROR(VLOOKUP($A102,parlvotes_lh!$A$11:$ZZ$200,286,FALSE))=TRUE,"",IF(VLOOKUP($A102,parlvotes_lh!$A$11:$ZZ$200,286,FALSE)=0,"",VLOOKUP($A102,parlvotes_lh!$A$11:$ZZ$200,286,FALSE)))</f>
        <v/>
      </c>
      <c r="Y102" s="195" t="str">
        <f>IF(ISERROR(VLOOKUP($A102,parlvotes_lh!$A$11:$ZZ$200,306,FALSE))=TRUE,"",IF(VLOOKUP($A102,parlvotes_lh!$A$11:$ZZ$200,306,FALSE)=0,"",VLOOKUP($A102,parlvotes_lh!$A$11:$ZZ$200,306,FALSE)))</f>
        <v/>
      </c>
      <c r="Z102" s="195" t="str">
        <f>IF(ISERROR(VLOOKUP($A102,parlvotes_lh!$A$11:$ZZ$200,326,FALSE))=TRUE,"",IF(VLOOKUP($A102,parlvotes_lh!$A$11:$ZZ$200,326,FALSE)=0,"",VLOOKUP($A102,parlvotes_lh!$A$11:$ZZ$200,326,FALSE)))</f>
        <v/>
      </c>
      <c r="AA102" s="195" t="str">
        <f>IF(ISERROR(VLOOKUP($A102,parlvotes_lh!$A$11:$ZZ$200,346,FALSE))=TRUE,"",IF(VLOOKUP($A102,parlvotes_lh!$A$11:$ZZ$200,346,FALSE)=0,"",VLOOKUP($A102,parlvotes_lh!$A$11:$ZZ$200,346,FALSE)))</f>
        <v/>
      </c>
      <c r="AB102" s="195" t="str">
        <f>IF(ISERROR(VLOOKUP($A102,parlvotes_lh!$A$11:$ZZ$200,366,FALSE))=TRUE,"",IF(VLOOKUP($A102,parlvotes_lh!$A$11:$ZZ$200,366,FALSE)=0,"",VLOOKUP($A102,parlvotes_lh!$A$11:$ZZ$200,366,FALSE)))</f>
        <v/>
      </c>
      <c r="AC102" s="195" t="str">
        <f>IF(ISERROR(VLOOKUP($A102,parlvotes_lh!$A$11:$ZZ$200,386,FALSE))=TRUE,"",IF(VLOOKUP($A102,parlvotes_lh!$A$11:$ZZ$200,386,FALSE)=0,"",VLOOKUP($A102,parlvotes_lh!$A$11:$ZZ$200,386,FALSE)))</f>
        <v/>
      </c>
    </row>
    <row r="103" spans="1:29" ht="13.5" customHeight="1">
      <c r="A103" s="189"/>
      <c r="B103" s="101" t="str">
        <f>IF(A103="","",MID(info_weblinks!$C$3,32,3))</f>
        <v/>
      </c>
      <c r="C103" s="101" t="str">
        <f>IF(info_parties!G103="","",info_parties!G103)</f>
        <v/>
      </c>
      <c r="D103" s="101" t="str">
        <f>IF(info_parties!K103="","",info_parties!K103)</f>
        <v/>
      </c>
      <c r="E103" s="101" t="str">
        <f>IF(info_parties!H103="","",info_parties!H103)</f>
        <v/>
      </c>
      <c r="F103" s="190" t="str">
        <f t="shared" si="12"/>
        <v/>
      </c>
      <c r="G103" s="191" t="str">
        <f t="shared" si="13"/>
        <v/>
      </c>
      <c r="H103" s="192" t="str">
        <f t="shared" si="14"/>
        <v/>
      </c>
      <c r="I103" s="193" t="str">
        <f t="shared" si="15"/>
        <v/>
      </c>
      <c r="J103" s="194" t="str">
        <f>IF(ISERROR(VLOOKUP($A103,parlvotes_lh!$A$11:$ZZ$200,6,FALSE))=TRUE,"",IF(VLOOKUP($A103,parlvotes_lh!$A$11:$ZZ$200,6,FALSE)=0,"",VLOOKUP($A103,parlvotes_lh!$A$11:$ZZ$200,6,FALSE)))</f>
        <v/>
      </c>
      <c r="K103" s="194" t="str">
        <f>IF(ISERROR(VLOOKUP($A103,parlvotes_lh!$A$11:$ZZ$200,26,FALSE))=TRUE,"",IF(VLOOKUP($A103,parlvotes_lh!$A$11:$ZZ$200,26,FALSE)=0,"",VLOOKUP($A103,parlvotes_lh!$A$11:$ZZ$200,26,FALSE)))</f>
        <v/>
      </c>
      <c r="L103" s="194" t="str">
        <f>IF(ISERROR(VLOOKUP($A103,parlvotes_lh!$A$11:$ZZ$200,46,FALSE))=TRUE,"",IF(VLOOKUP($A103,parlvotes_lh!$A$11:$ZZ$200,46,FALSE)=0,"",VLOOKUP($A103,parlvotes_lh!$A$11:$ZZ$200,46,FALSE)))</f>
        <v/>
      </c>
      <c r="M103" s="194" t="str">
        <f>IF(ISERROR(VLOOKUP($A103,parlvotes_lh!$A$11:$ZZ$200,66,FALSE))=TRUE,"",IF(VLOOKUP($A103,parlvotes_lh!$A$11:$ZZ$200,66,FALSE)=0,"",VLOOKUP($A103,parlvotes_lh!$A$11:$ZZ$200,66,FALSE)))</f>
        <v/>
      </c>
      <c r="N103" s="194" t="str">
        <f>IF(ISERROR(VLOOKUP($A103,parlvotes_lh!$A$11:$ZZ$200,86,FALSE))=TRUE,"",IF(VLOOKUP($A103,parlvotes_lh!$A$11:$ZZ$200,86,FALSE)=0,"",VLOOKUP($A103,parlvotes_lh!$A$11:$ZZ$200,86,FALSE)))</f>
        <v/>
      </c>
      <c r="O103" s="194" t="str">
        <f>IF(ISERROR(VLOOKUP($A103,parlvotes_lh!$A$11:$ZZ$200,106,FALSE))=TRUE,"",IF(VLOOKUP($A103,parlvotes_lh!$A$11:$ZZ$200,106,FALSE)=0,"",VLOOKUP($A103,parlvotes_lh!$A$11:$ZZ$200,106,FALSE)))</f>
        <v/>
      </c>
      <c r="P103" s="194" t="str">
        <f>IF(ISERROR(VLOOKUP($A103,parlvotes_lh!$A$11:$ZZ$200,126,FALSE))=TRUE,"",IF(VLOOKUP($A103,parlvotes_lh!$A$11:$ZZ$200,126,FALSE)=0,"",VLOOKUP($A103,parlvotes_lh!$A$11:$ZZ$200,126,FALSE)))</f>
        <v/>
      </c>
      <c r="Q103" s="195" t="str">
        <f>IF(ISERROR(VLOOKUP($A103,parlvotes_lh!$A$11:$ZZ$200,146,FALSE))=TRUE,"",IF(VLOOKUP($A103,parlvotes_lh!$A$11:$ZZ$200,146,FALSE)=0,"",VLOOKUP($A103,parlvotes_lh!$A$11:$ZZ$200,146,FALSE)))</f>
        <v/>
      </c>
      <c r="R103" s="195" t="str">
        <f>IF(ISERROR(VLOOKUP($A103,parlvotes_lh!$A$11:$ZZ$200,166,FALSE))=TRUE,"",IF(VLOOKUP($A103,parlvotes_lh!$A$11:$ZZ$200,166,FALSE)=0,"",VLOOKUP($A103,parlvotes_lh!$A$11:$ZZ$200,166,FALSE)))</f>
        <v/>
      </c>
      <c r="S103" s="195" t="str">
        <f>IF(ISERROR(VLOOKUP($A103,parlvotes_lh!$A$11:$ZZ$200,186,FALSE))=TRUE,"",IF(VLOOKUP($A103,parlvotes_lh!$A$11:$ZZ$200,186,FALSE)=0,"",VLOOKUP($A103,parlvotes_lh!$A$11:$ZZ$200,186,FALSE)))</f>
        <v/>
      </c>
      <c r="T103" s="195" t="str">
        <f>IF(ISERROR(VLOOKUP($A103,parlvotes_lh!$A$11:$ZZ$200,206,FALSE))=TRUE,"",IF(VLOOKUP($A103,parlvotes_lh!$A$11:$ZZ$200,206,FALSE)=0,"",VLOOKUP($A103,parlvotes_lh!$A$11:$ZZ$200,206,FALSE)))</f>
        <v/>
      </c>
      <c r="U103" s="195" t="str">
        <f>IF(ISERROR(VLOOKUP($A103,parlvotes_lh!$A$11:$ZZ$200,226,FALSE))=TRUE,"",IF(VLOOKUP($A103,parlvotes_lh!$A$11:$ZZ$200,226,FALSE)=0,"",VLOOKUP($A103,parlvotes_lh!$A$11:$ZZ$200,226,FALSE)))</f>
        <v/>
      </c>
      <c r="V103" s="195" t="str">
        <f>IF(ISERROR(VLOOKUP($A103,parlvotes_lh!$A$11:$ZZ$200,246,FALSE))=TRUE,"",IF(VLOOKUP($A103,parlvotes_lh!$A$11:$ZZ$200,246,FALSE)=0,"",VLOOKUP($A103,parlvotes_lh!$A$11:$ZZ$200,246,FALSE)))</f>
        <v/>
      </c>
      <c r="W103" s="195" t="str">
        <f>IF(ISERROR(VLOOKUP($A103,parlvotes_lh!$A$11:$ZZ$200,266,FALSE))=TRUE,"",IF(VLOOKUP($A103,parlvotes_lh!$A$11:$ZZ$200,266,FALSE)=0,"",VLOOKUP($A103,parlvotes_lh!$A$11:$ZZ$200,266,FALSE)))</f>
        <v/>
      </c>
      <c r="X103" s="195" t="str">
        <f>IF(ISERROR(VLOOKUP($A103,parlvotes_lh!$A$11:$ZZ$200,286,FALSE))=TRUE,"",IF(VLOOKUP($A103,parlvotes_lh!$A$11:$ZZ$200,286,FALSE)=0,"",VLOOKUP($A103,parlvotes_lh!$A$11:$ZZ$200,286,FALSE)))</f>
        <v/>
      </c>
      <c r="Y103" s="195" t="str">
        <f>IF(ISERROR(VLOOKUP($A103,parlvotes_lh!$A$11:$ZZ$200,306,FALSE))=TRUE,"",IF(VLOOKUP($A103,parlvotes_lh!$A$11:$ZZ$200,306,FALSE)=0,"",VLOOKUP($A103,parlvotes_lh!$A$11:$ZZ$200,306,FALSE)))</f>
        <v/>
      </c>
      <c r="Z103" s="195" t="str">
        <f>IF(ISERROR(VLOOKUP($A103,parlvotes_lh!$A$11:$ZZ$200,326,FALSE))=TRUE,"",IF(VLOOKUP($A103,parlvotes_lh!$A$11:$ZZ$200,326,FALSE)=0,"",VLOOKUP($A103,parlvotes_lh!$A$11:$ZZ$200,326,FALSE)))</f>
        <v/>
      </c>
      <c r="AA103" s="195" t="str">
        <f>IF(ISERROR(VLOOKUP($A103,parlvotes_lh!$A$11:$ZZ$200,346,FALSE))=TRUE,"",IF(VLOOKUP($A103,parlvotes_lh!$A$11:$ZZ$200,346,FALSE)=0,"",VLOOKUP($A103,parlvotes_lh!$A$11:$ZZ$200,346,FALSE)))</f>
        <v/>
      </c>
      <c r="AB103" s="195" t="str">
        <f>IF(ISERROR(VLOOKUP($A103,parlvotes_lh!$A$11:$ZZ$200,366,FALSE))=TRUE,"",IF(VLOOKUP($A103,parlvotes_lh!$A$11:$ZZ$200,366,FALSE)=0,"",VLOOKUP($A103,parlvotes_lh!$A$11:$ZZ$200,366,FALSE)))</f>
        <v/>
      </c>
      <c r="AC103" s="195" t="str">
        <f>IF(ISERROR(VLOOKUP($A103,parlvotes_lh!$A$11:$ZZ$200,386,FALSE))=TRUE,"",IF(VLOOKUP($A103,parlvotes_lh!$A$11:$ZZ$200,386,FALSE)=0,"",VLOOKUP($A103,parlvotes_lh!$A$11:$ZZ$200,386,FALSE)))</f>
        <v/>
      </c>
    </row>
    <row r="104" spans="1:29" ht="13.5" customHeight="1">
      <c r="A104" s="189"/>
      <c r="B104" s="101" t="str">
        <f>IF(A104="","",MID(info_weblinks!$C$3,32,3))</f>
        <v/>
      </c>
      <c r="C104" s="101" t="str">
        <f>IF(info_parties!G104="","",info_parties!G104)</f>
        <v/>
      </c>
      <c r="D104" s="101" t="str">
        <f>IF(info_parties!K104="","",info_parties!K104)</f>
        <v/>
      </c>
      <c r="E104" s="101" t="str">
        <f>IF(info_parties!H104="","",info_parties!H104)</f>
        <v/>
      </c>
      <c r="F104" s="190" t="str">
        <f t="shared" si="12"/>
        <v/>
      </c>
      <c r="G104" s="191" t="str">
        <f t="shared" si="13"/>
        <v/>
      </c>
      <c r="H104" s="192" t="str">
        <f t="shared" si="14"/>
        <v/>
      </c>
      <c r="I104" s="193" t="str">
        <f t="shared" si="15"/>
        <v/>
      </c>
      <c r="J104" s="194" t="str">
        <f>IF(ISERROR(VLOOKUP($A104,parlvotes_lh!$A$11:$ZZ$200,6,FALSE))=TRUE,"",IF(VLOOKUP($A104,parlvotes_lh!$A$11:$ZZ$200,6,FALSE)=0,"",VLOOKUP($A104,parlvotes_lh!$A$11:$ZZ$200,6,FALSE)))</f>
        <v/>
      </c>
      <c r="K104" s="194" t="str">
        <f>IF(ISERROR(VLOOKUP($A104,parlvotes_lh!$A$11:$ZZ$200,26,FALSE))=TRUE,"",IF(VLOOKUP($A104,parlvotes_lh!$A$11:$ZZ$200,26,FALSE)=0,"",VLOOKUP($A104,parlvotes_lh!$A$11:$ZZ$200,26,FALSE)))</f>
        <v/>
      </c>
      <c r="L104" s="194" t="str">
        <f>IF(ISERROR(VLOOKUP($A104,parlvotes_lh!$A$11:$ZZ$200,46,FALSE))=TRUE,"",IF(VLOOKUP($A104,parlvotes_lh!$A$11:$ZZ$200,46,FALSE)=0,"",VLOOKUP($A104,parlvotes_lh!$A$11:$ZZ$200,46,FALSE)))</f>
        <v/>
      </c>
      <c r="M104" s="194" t="str">
        <f>IF(ISERROR(VLOOKUP($A104,parlvotes_lh!$A$11:$ZZ$200,66,FALSE))=TRUE,"",IF(VLOOKUP($A104,parlvotes_lh!$A$11:$ZZ$200,66,FALSE)=0,"",VLOOKUP($A104,parlvotes_lh!$A$11:$ZZ$200,66,FALSE)))</f>
        <v/>
      </c>
      <c r="N104" s="194" t="str">
        <f>IF(ISERROR(VLOOKUP($A104,parlvotes_lh!$A$11:$ZZ$200,86,FALSE))=TRUE,"",IF(VLOOKUP($A104,parlvotes_lh!$A$11:$ZZ$200,86,FALSE)=0,"",VLOOKUP($A104,parlvotes_lh!$A$11:$ZZ$200,86,FALSE)))</f>
        <v/>
      </c>
      <c r="O104" s="194" t="str">
        <f>IF(ISERROR(VLOOKUP($A104,parlvotes_lh!$A$11:$ZZ$200,106,FALSE))=TRUE,"",IF(VLOOKUP($A104,parlvotes_lh!$A$11:$ZZ$200,106,FALSE)=0,"",VLOOKUP($A104,parlvotes_lh!$A$11:$ZZ$200,106,FALSE)))</f>
        <v/>
      </c>
      <c r="P104" s="194" t="str">
        <f>IF(ISERROR(VLOOKUP($A104,parlvotes_lh!$A$11:$ZZ$200,126,FALSE))=TRUE,"",IF(VLOOKUP($A104,parlvotes_lh!$A$11:$ZZ$200,126,FALSE)=0,"",VLOOKUP($A104,parlvotes_lh!$A$11:$ZZ$200,126,FALSE)))</f>
        <v/>
      </c>
      <c r="Q104" s="195" t="str">
        <f>IF(ISERROR(VLOOKUP($A104,parlvotes_lh!$A$11:$ZZ$200,146,FALSE))=TRUE,"",IF(VLOOKUP($A104,parlvotes_lh!$A$11:$ZZ$200,146,FALSE)=0,"",VLOOKUP($A104,parlvotes_lh!$A$11:$ZZ$200,146,FALSE)))</f>
        <v/>
      </c>
      <c r="R104" s="195" t="str">
        <f>IF(ISERROR(VLOOKUP($A104,parlvotes_lh!$A$11:$ZZ$200,166,FALSE))=TRUE,"",IF(VLOOKUP($A104,parlvotes_lh!$A$11:$ZZ$200,166,FALSE)=0,"",VLOOKUP($A104,parlvotes_lh!$A$11:$ZZ$200,166,FALSE)))</f>
        <v/>
      </c>
      <c r="S104" s="195" t="str">
        <f>IF(ISERROR(VLOOKUP($A104,parlvotes_lh!$A$11:$ZZ$200,186,FALSE))=TRUE,"",IF(VLOOKUP($A104,parlvotes_lh!$A$11:$ZZ$200,186,FALSE)=0,"",VLOOKUP($A104,parlvotes_lh!$A$11:$ZZ$200,186,FALSE)))</f>
        <v/>
      </c>
      <c r="T104" s="195" t="str">
        <f>IF(ISERROR(VLOOKUP($A104,parlvotes_lh!$A$11:$ZZ$200,206,FALSE))=TRUE,"",IF(VLOOKUP($A104,parlvotes_lh!$A$11:$ZZ$200,206,FALSE)=0,"",VLOOKUP($A104,parlvotes_lh!$A$11:$ZZ$200,206,FALSE)))</f>
        <v/>
      </c>
      <c r="U104" s="195" t="str">
        <f>IF(ISERROR(VLOOKUP($A104,parlvotes_lh!$A$11:$ZZ$200,226,FALSE))=TRUE,"",IF(VLOOKUP($A104,parlvotes_lh!$A$11:$ZZ$200,226,FALSE)=0,"",VLOOKUP($A104,parlvotes_lh!$A$11:$ZZ$200,226,FALSE)))</f>
        <v/>
      </c>
      <c r="V104" s="195" t="str">
        <f>IF(ISERROR(VLOOKUP($A104,parlvotes_lh!$A$11:$ZZ$200,246,FALSE))=TRUE,"",IF(VLOOKUP($A104,parlvotes_lh!$A$11:$ZZ$200,246,FALSE)=0,"",VLOOKUP($A104,parlvotes_lh!$A$11:$ZZ$200,246,FALSE)))</f>
        <v/>
      </c>
      <c r="W104" s="195" t="str">
        <f>IF(ISERROR(VLOOKUP($A104,parlvotes_lh!$A$11:$ZZ$200,266,FALSE))=TRUE,"",IF(VLOOKUP($A104,parlvotes_lh!$A$11:$ZZ$200,266,FALSE)=0,"",VLOOKUP($A104,parlvotes_lh!$A$11:$ZZ$200,266,FALSE)))</f>
        <v/>
      </c>
      <c r="X104" s="195" t="str">
        <f>IF(ISERROR(VLOOKUP($A104,parlvotes_lh!$A$11:$ZZ$200,286,FALSE))=TRUE,"",IF(VLOOKUP($A104,parlvotes_lh!$A$11:$ZZ$200,286,FALSE)=0,"",VLOOKUP($A104,parlvotes_lh!$A$11:$ZZ$200,286,FALSE)))</f>
        <v/>
      </c>
      <c r="Y104" s="195" t="str">
        <f>IF(ISERROR(VLOOKUP($A104,parlvotes_lh!$A$11:$ZZ$200,306,FALSE))=TRUE,"",IF(VLOOKUP($A104,parlvotes_lh!$A$11:$ZZ$200,306,FALSE)=0,"",VLOOKUP($A104,parlvotes_lh!$A$11:$ZZ$200,306,FALSE)))</f>
        <v/>
      </c>
      <c r="Z104" s="195" t="str">
        <f>IF(ISERROR(VLOOKUP($A104,parlvotes_lh!$A$11:$ZZ$200,326,FALSE))=TRUE,"",IF(VLOOKUP($A104,parlvotes_lh!$A$11:$ZZ$200,326,FALSE)=0,"",VLOOKUP($A104,parlvotes_lh!$A$11:$ZZ$200,326,FALSE)))</f>
        <v/>
      </c>
      <c r="AA104" s="195" t="str">
        <f>IF(ISERROR(VLOOKUP($A104,parlvotes_lh!$A$11:$ZZ$200,346,FALSE))=TRUE,"",IF(VLOOKUP($A104,parlvotes_lh!$A$11:$ZZ$200,346,FALSE)=0,"",VLOOKUP($A104,parlvotes_lh!$A$11:$ZZ$200,346,FALSE)))</f>
        <v/>
      </c>
      <c r="AB104" s="195" t="str">
        <f>IF(ISERROR(VLOOKUP($A104,parlvotes_lh!$A$11:$ZZ$200,366,FALSE))=TRUE,"",IF(VLOOKUP($A104,parlvotes_lh!$A$11:$ZZ$200,366,FALSE)=0,"",VLOOKUP($A104,parlvotes_lh!$A$11:$ZZ$200,366,FALSE)))</f>
        <v/>
      </c>
      <c r="AC104" s="195" t="str">
        <f>IF(ISERROR(VLOOKUP($A104,parlvotes_lh!$A$11:$ZZ$200,386,FALSE))=TRUE,"",IF(VLOOKUP($A104,parlvotes_lh!$A$11:$ZZ$200,386,FALSE)=0,"",VLOOKUP($A104,parlvotes_lh!$A$11:$ZZ$200,386,FALSE)))</f>
        <v/>
      </c>
    </row>
    <row r="105" spans="1:29" ht="13.5" customHeight="1">
      <c r="A105" s="189"/>
      <c r="B105" s="101" t="str">
        <f>IF(A105="","",MID(info_weblinks!$C$3,32,3))</f>
        <v/>
      </c>
      <c r="C105" s="101" t="str">
        <f>IF(info_parties!G105="","",info_parties!G105)</f>
        <v/>
      </c>
      <c r="D105" s="101" t="str">
        <f>IF(info_parties!K105="","",info_parties!K105)</f>
        <v/>
      </c>
      <c r="E105" s="101" t="str">
        <f>IF(info_parties!H105="","",info_parties!H105)</f>
        <v/>
      </c>
      <c r="F105" s="190" t="str">
        <f t="shared" si="12"/>
        <v/>
      </c>
      <c r="G105" s="191" t="str">
        <f t="shared" si="13"/>
        <v/>
      </c>
      <c r="H105" s="192" t="str">
        <f t="shared" si="14"/>
        <v/>
      </c>
      <c r="I105" s="193" t="str">
        <f t="shared" si="15"/>
        <v/>
      </c>
      <c r="J105" s="194" t="str">
        <f>IF(ISERROR(VLOOKUP($A105,parlvotes_lh!$A$11:$ZZ$200,6,FALSE))=TRUE,"",IF(VLOOKUP($A105,parlvotes_lh!$A$11:$ZZ$200,6,FALSE)=0,"",VLOOKUP($A105,parlvotes_lh!$A$11:$ZZ$200,6,FALSE)))</f>
        <v/>
      </c>
      <c r="K105" s="194" t="str">
        <f>IF(ISERROR(VLOOKUP($A105,parlvotes_lh!$A$11:$ZZ$200,26,FALSE))=TRUE,"",IF(VLOOKUP($A105,parlvotes_lh!$A$11:$ZZ$200,26,FALSE)=0,"",VLOOKUP($A105,parlvotes_lh!$A$11:$ZZ$200,26,FALSE)))</f>
        <v/>
      </c>
      <c r="L105" s="194" t="str">
        <f>IF(ISERROR(VLOOKUP($A105,parlvotes_lh!$A$11:$ZZ$200,46,FALSE))=TRUE,"",IF(VLOOKUP($A105,parlvotes_lh!$A$11:$ZZ$200,46,FALSE)=0,"",VLOOKUP($A105,parlvotes_lh!$A$11:$ZZ$200,46,FALSE)))</f>
        <v/>
      </c>
      <c r="M105" s="194" t="str">
        <f>IF(ISERROR(VLOOKUP($A105,parlvotes_lh!$A$11:$ZZ$200,66,FALSE))=TRUE,"",IF(VLOOKUP($A105,parlvotes_lh!$A$11:$ZZ$200,66,FALSE)=0,"",VLOOKUP($A105,parlvotes_lh!$A$11:$ZZ$200,66,FALSE)))</f>
        <v/>
      </c>
      <c r="N105" s="194" t="str">
        <f>IF(ISERROR(VLOOKUP($A105,parlvotes_lh!$A$11:$ZZ$200,86,FALSE))=TRUE,"",IF(VLOOKUP($A105,parlvotes_lh!$A$11:$ZZ$200,86,FALSE)=0,"",VLOOKUP($A105,parlvotes_lh!$A$11:$ZZ$200,86,FALSE)))</f>
        <v/>
      </c>
      <c r="O105" s="194" t="str">
        <f>IF(ISERROR(VLOOKUP($A105,parlvotes_lh!$A$11:$ZZ$200,106,FALSE))=TRUE,"",IF(VLOOKUP($A105,parlvotes_lh!$A$11:$ZZ$200,106,FALSE)=0,"",VLOOKUP($A105,parlvotes_lh!$A$11:$ZZ$200,106,FALSE)))</f>
        <v/>
      </c>
      <c r="P105" s="194" t="str">
        <f>IF(ISERROR(VLOOKUP($A105,parlvotes_lh!$A$11:$ZZ$200,126,FALSE))=TRUE,"",IF(VLOOKUP($A105,parlvotes_lh!$A$11:$ZZ$200,126,FALSE)=0,"",VLOOKUP($A105,parlvotes_lh!$A$11:$ZZ$200,126,FALSE)))</f>
        <v/>
      </c>
      <c r="Q105" s="195" t="str">
        <f>IF(ISERROR(VLOOKUP($A105,parlvotes_lh!$A$11:$ZZ$200,146,FALSE))=TRUE,"",IF(VLOOKUP($A105,parlvotes_lh!$A$11:$ZZ$200,146,FALSE)=0,"",VLOOKUP($A105,parlvotes_lh!$A$11:$ZZ$200,146,FALSE)))</f>
        <v/>
      </c>
      <c r="R105" s="195" t="str">
        <f>IF(ISERROR(VLOOKUP($A105,parlvotes_lh!$A$11:$ZZ$200,166,FALSE))=TRUE,"",IF(VLOOKUP($A105,parlvotes_lh!$A$11:$ZZ$200,166,FALSE)=0,"",VLOOKUP($A105,parlvotes_lh!$A$11:$ZZ$200,166,FALSE)))</f>
        <v/>
      </c>
      <c r="S105" s="195" t="str">
        <f>IF(ISERROR(VLOOKUP($A105,parlvotes_lh!$A$11:$ZZ$200,186,FALSE))=TRUE,"",IF(VLOOKUP($A105,parlvotes_lh!$A$11:$ZZ$200,186,FALSE)=0,"",VLOOKUP($A105,parlvotes_lh!$A$11:$ZZ$200,186,FALSE)))</f>
        <v/>
      </c>
      <c r="T105" s="195" t="str">
        <f>IF(ISERROR(VLOOKUP($A105,parlvotes_lh!$A$11:$ZZ$200,206,FALSE))=TRUE,"",IF(VLOOKUP($A105,parlvotes_lh!$A$11:$ZZ$200,206,FALSE)=0,"",VLOOKUP($A105,parlvotes_lh!$A$11:$ZZ$200,206,FALSE)))</f>
        <v/>
      </c>
      <c r="U105" s="195" t="str">
        <f>IF(ISERROR(VLOOKUP($A105,parlvotes_lh!$A$11:$ZZ$200,226,FALSE))=TRUE,"",IF(VLOOKUP($A105,parlvotes_lh!$A$11:$ZZ$200,226,FALSE)=0,"",VLOOKUP($A105,parlvotes_lh!$A$11:$ZZ$200,226,FALSE)))</f>
        <v/>
      </c>
      <c r="V105" s="195" t="str">
        <f>IF(ISERROR(VLOOKUP($A105,parlvotes_lh!$A$11:$ZZ$200,246,FALSE))=TRUE,"",IF(VLOOKUP($A105,parlvotes_lh!$A$11:$ZZ$200,246,FALSE)=0,"",VLOOKUP($A105,parlvotes_lh!$A$11:$ZZ$200,246,FALSE)))</f>
        <v/>
      </c>
      <c r="W105" s="195" t="str">
        <f>IF(ISERROR(VLOOKUP($A105,parlvotes_lh!$A$11:$ZZ$200,266,FALSE))=TRUE,"",IF(VLOOKUP($A105,parlvotes_lh!$A$11:$ZZ$200,266,FALSE)=0,"",VLOOKUP($A105,parlvotes_lh!$A$11:$ZZ$200,266,FALSE)))</f>
        <v/>
      </c>
      <c r="X105" s="195" t="str">
        <f>IF(ISERROR(VLOOKUP($A105,parlvotes_lh!$A$11:$ZZ$200,286,FALSE))=TRUE,"",IF(VLOOKUP($A105,parlvotes_lh!$A$11:$ZZ$200,286,FALSE)=0,"",VLOOKUP($A105,parlvotes_lh!$A$11:$ZZ$200,286,FALSE)))</f>
        <v/>
      </c>
      <c r="Y105" s="195" t="str">
        <f>IF(ISERROR(VLOOKUP($A105,parlvotes_lh!$A$11:$ZZ$200,306,FALSE))=TRUE,"",IF(VLOOKUP($A105,parlvotes_lh!$A$11:$ZZ$200,306,FALSE)=0,"",VLOOKUP($A105,parlvotes_lh!$A$11:$ZZ$200,306,FALSE)))</f>
        <v/>
      </c>
      <c r="Z105" s="195" t="str">
        <f>IF(ISERROR(VLOOKUP($A105,parlvotes_lh!$A$11:$ZZ$200,326,FALSE))=TRUE,"",IF(VLOOKUP($A105,parlvotes_lh!$A$11:$ZZ$200,326,FALSE)=0,"",VLOOKUP($A105,parlvotes_lh!$A$11:$ZZ$200,326,FALSE)))</f>
        <v/>
      </c>
      <c r="AA105" s="195" t="str">
        <f>IF(ISERROR(VLOOKUP($A105,parlvotes_lh!$A$11:$ZZ$200,346,FALSE))=TRUE,"",IF(VLOOKUP($A105,parlvotes_lh!$A$11:$ZZ$200,346,FALSE)=0,"",VLOOKUP($A105,parlvotes_lh!$A$11:$ZZ$200,346,FALSE)))</f>
        <v/>
      </c>
      <c r="AB105" s="195" t="str">
        <f>IF(ISERROR(VLOOKUP($A105,parlvotes_lh!$A$11:$ZZ$200,366,FALSE))=TRUE,"",IF(VLOOKUP($A105,parlvotes_lh!$A$11:$ZZ$200,366,FALSE)=0,"",VLOOKUP($A105,parlvotes_lh!$A$11:$ZZ$200,366,FALSE)))</f>
        <v/>
      </c>
      <c r="AC105" s="195" t="str">
        <f>IF(ISERROR(VLOOKUP($A105,parlvotes_lh!$A$11:$ZZ$200,386,FALSE))=TRUE,"",IF(VLOOKUP($A105,parlvotes_lh!$A$11:$ZZ$200,386,FALSE)=0,"",VLOOKUP($A105,parlvotes_lh!$A$11:$ZZ$200,386,FALSE)))</f>
        <v/>
      </c>
    </row>
    <row r="106" spans="1:29" ht="13.5" customHeight="1">
      <c r="A106" s="189"/>
      <c r="B106" s="101" t="str">
        <f>IF(A106="","",MID(info_weblinks!$C$3,32,3))</f>
        <v/>
      </c>
      <c r="C106" s="101" t="str">
        <f>IF(info_parties!G106="","",info_parties!G106)</f>
        <v/>
      </c>
      <c r="D106" s="101" t="str">
        <f>IF(info_parties!K106="","",info_parties!K106)</f>
        <v/>
      </c>
      <c r="E106" s="101" t="str">
        <f>IF(info_parties!H106="","",info_parties!H106)</f>
        <v/>
      </c>
      <c r="F106" s="190" t="str">
        <f t="shared" si="12"/>
        <v/>
      </c>
      <c r="G106" s="191" t="str">
        <f t="shared" si="13"/>
        <v/>
      </c>
      <c r="H106" s="192" t="str">
        <f t="shared" si="14"/>
        <v/>
      </c>
      <c r="I106" s="193" t="str">
        <f t="shared" si="15"/>
        <v/>
      </c>
      <c r="J106" s="194" t="str">
        <f>IF(ISERROR(VLOOKUP($A106,parlvotes_lh!$A$11:$ZZ$200,6,FALSE))=TRUE,"",IF(VLOOKUP($A106,parlvotes_lh!$A$11:$ZZ$200,6,FALSE)=0,"",VLOOKUP($A106,parlvotes_lh!$A$11:$ZZ$200,6,FALSE)))</f>
        <v/>
      </c>
      <c r="K106" s="194" t="str">
        <f>IF(ISERROR(VLOOKUP($A106,parlvotes_lh!$A$11:$ZZ$200,26,FALSE))=TRUE,"",IF(VLOOKUP($A106,parlvotes_lh!$A$11:$ZZ$200,26,FALSE)=0,"",VLOOKUP($A106,parlvotes_lh!$A$11:$ZZ$200,26,FALSE)))</f>
        <v/>
      </c>
      <c r="L106" s="194" t="str">
        <f>IF(ISERROR(VLOOKUP($A106,parlvotes_lh!$A$11:$ZZ$200,46,FALSE))=TRUE,"",IF(VLOOKUP($A106,parlvotes_lh!$A$11:$ZZ$200,46,FALSE)=0,"",VLOOKUP($A106,parlvotes_lh!$A$11:$ZZ$200,46,FALSE)))</f>
        <v/>
      </c>
      <c r="M106" s="194" t="str">
        <f>IF(ISERROR(VLOOKUP($A106,parlvotes_lh!$A$11:$ZZ$200,66,FALSE))=TRUE,"",IF(VLOOKUP($A106,parlvotes_lh!$A$11:$ZZ$200,66,FALSE)=0,"",VLOOKUP($A106,parlvotes_lh!$A$11:$ZZ$200,66,FALSE)))</f>
        <v/>
      </c>
      <c r="N106" s="194" t="str">
        <f>IF(ISERROR(VLOOKUP($A106,parlvotes_lh!$A$11:$ZZ$200,86,FALSE))=TRUE,"",IF(VLOOKUP($A106,parlvotes_lh!$A$11:$ZZ$200,86,FALSE)=0,"",VLOOKUP($A106,parlvotes_lh!$A$11:$ZZ$200,86,FALSE)))</f>
        <v/>
      </c>
      <c r="O106" s="194" t="str">
        <f>IF(ISERROR(VLOOKUP($A106,parlvotes_lh!$A$11:$ZZ$200,106,FALSE))=TRUE,"",IF(VLOOKUP($A106,parlvotes_lh!$A$11:$ZZ$200,106,FALSE)=0,"",VLOOKUP($A106,parlvotes_lh!$A$11:$ZZ$200,106,FALSE)))</f>
        <v/>
      </c>
      <c r="P106" s="194" t="str">
        <f>IF(ISERROR(VLOOKUP($A106,parlvotes_lh!$A$11:$ZZ$200,126,FALSE))=TRUE,"",IF(VLOOKUP($A106,parlvotes_lh!$A$11:$ZZ$200,126,FALSE)=0,"",VLOOKUP($A106,parlvotes_lh!$A$11:$ZZ$200,126,FALSE)))</f>
        <v/>
      </c>
      <c r="Q106" s="195" t="str">
        <f>IF(ISERROR(VLOOKUP($A106,parlvotes_lh!$A$11:$ZZ$200,146,FALSE))=TRUE,"",IF(VLOOKUP($A106,parlvotes_lh!$A$11:$ZZ$200,146,FALSE)=0,"",VLOOKUP($A106,parlvotes_lh!$A$11:$ZZ$200,146,FALSE)))</f>
        <v/>
      </c>
      <c r="R106" s="195" t="str">
        <f>IF(ISERROR(VLOOKUP($A106,parlvotes_lh!$A$11:$ZZ$200,166,FALSE))=TRUE,"",IF(VLOOKUP($A106,parlvotes_lh!$A$11:$ZZ$200,166,FALSE)=0,"",VLOOKUP($A106,parlvotes_lh!$A$11:$ZZ$200,166,FALSE)))</f>
        <v/>
      </c>
      <c r="S106" s="195" t="str">
        <f>IF(ISERROR(VLOOKUP($A106,parlvotes_lh!$A$11:$ZZ$200,186,FALSE))=TRUE,"",IF(VLOOKUP($A106,parlvotes_lh!$A$11:$ZZ$200,186,FALSE)=0,"",VLOOKUP($A106,parlvotes_lh!$A$11:$ZZ$200,186,FALSE)))</f>
        <v/>
      </c>
      <c r="T106" s="195" t="str">
        <f>IF(ISERROR(VLOOKUP($A106,parlvotes_lh!$A$11:$ZZ$200,206,FALSE))=TRUE,"",IF(VLOOKUP($A106,parlvotes_lh!$A$11:$ZZ$200,206,FALSE)=0,"",VLOOKUP($A106,parlvotes_lh!$A$11:$ZZ$200,206,FALSE)))</f>
        <v/>
      </c>
      <c r="U106" s="195" t="str">
        <f>IF(ISERROR(VLOOKUP($A106,parlvotes_lh!$A$11:$ZZ$200,226,FALSE))=TRUE,"",IF(VLOOKUP($A106,parlvotes_lh!$A$11:$ZZ$200,226,FALSE)=0,"",VLOOKUP($A106,parlvotes_lh!$A$11:$ZZ$200,226,FALSE)))</f>
        <v/>
      </c>
      <c r="V106" s="195" t="str">
        <f>IF(ISERROR(VLOOKUP($A106,parlvotes_lh!$A$11:$ZZ$200,246,FALSE))=TRUE,"",IF(VLOOKUP($A106,parlvotes_lh!$A$11:$ZZ$200,246,FALSE)=0,"",VLOOKUP($A106,parlvotes_lh!$A$11:$ZZ$200,246,FALSE)))</f>
        <v/>
      </c>
      <c r="W106" s="195" t="str">
        <f>IF(ISERROR(VLOOKUP($A106,parlvotes_lh!$A$11:$ZZ$200,266,FALSE))=TRUE,"",IF(VLOOKUP($A106,parlvotes_lh!$A$11:$ZZ$200,266,FALSE)=0,"",VLOOKUP($A106,parlvotes_lh!$A$11:$ZZ$200,266,FALSE)))</f>
        <v/>
      </c>
      <c r="X106" s="195" t="str">
        <f>IF(ISERROR(VLOOKUP($A106,parlvotes_lh!$A$11:$ZZ$200,286,FALSE))=TRUE,"",IF(VLOOKUP($A106,parlvotes_lh!$A$11:$ZZ$200,286,FALSE)=0,"",VLOOKUP($A106,parlvotes_lh!$A$11:$ZZ$200,286,FALSE)))</f>
        <v/>
      </c>
      <c r="Y106" s="195" t="str">
        <f>IF(ISERROR(VLOOKUP($A106,parlvotes_lh!$A$11:$ZZ$200,306,FALSE))=TRUE,"",IF(VLOOKUP($A106,parlvotes_lh!$A$11:$ZZ$200,306,FALSE)=0,"",VLOOKUP($A106,parlvotes_lh!$A$11:$ZZ$200,306,FALSE)))</f>
        <v/>
      </c>
      <c r="Z106" s="195" t="str">
        <f>IF(ISERROR(VLOOKUP($A106,parlvotes_lh!$A$11:$ZZ$200,326,FALSE))=TRUE,"",IF(VLOOKUP($A106,parlvotes_lh!$A$11:$ZZ$200,326,FALSE)=0,"",VLOOKUP($A106,parlvotes_lh!$A$11:$ZZ$200,326,FALSE)))</f>
        <v/>
      </c>
      <c r="AA106" s="195" t="str">
        <f>IF(ISERROR(VLOOKUP($A106,parlvotes_lh!$A$11:$ZZ$200,346,FALSE))=TRUE,"",IF(VLOOKUP($A106,parlvotes_lh!$A$11:$ZZ$200,346,FALSE)=0,"",VLOOKUP($A106,parlvotes_lh!$A$11:$ZZ$200,346,FALSE)))</f>
        <v/>
      </c>
      <c r="AB106" s="195" t="str">
        <f>IF(ISERROR(VLOOKUP($A106,parlvotes_lh!$A$11:$ZZ$200,366,FALSE))=TRUE,"",IF(VLOOKUP($A106,parlvotes_lh!$A$11:$ZZ$200,366,FALSE)=0,"",VLOOKUP($A106,parlvotes_lh!$A$11:$ZZ$200,366,FALSE)))</f>
        <v/>
      </c>
      <c r="AC106" s="195" t="str">
        <f>IF(ISERROR(VLOOKUP($A106,parlvotes_lh!$A$11:$ZZ$200,386,FALSE))=TRUE,"",IF(VLOOKUP($A106,parlvotes_lh!$A$11:$ZZ$200,386,FALSE)=0,"",VLOOKUP($A106,parlvotes_lh!$A$11:$ZZ$200,386,FALSE)))</f>
        <v/>
      </c>
    </row>
    <row r="107" spans="1:29" ht="13.5" customHeight="1">
      <c r="A107" s="189"/>
      <c r="B107" s="101" t="str">
        <f>IF(A107="","",MID(info_weblinks!$C$3,32,3))</f>
        <v/>
      </c>
      <c r="C107" s="101" t="str">
        <f>IF(info_parties!G107="","",info_parties!G107)</f>
        <v/>
      </c>
      <c r="D107" s="101" t="str">
        <f>IF(info_parties!K107="","",info_parties!K107)</f>
        <v/>
      </c>
      <c r="E107" s="101" t="str">
        <f>IF(info_parties!H107="","",info_parties!H107)</f>
        <v/>
      </c>
      <c r="F107" s="190" t="str">
        <f t="shared" si="12"/>
        <v/>
      </c>
      <c r="G107" s="191" t="str">
        <f t="shared" si="13"/>
        <v/>
      </c>
      <c r="H107" s="192" t="str">
        <f t="shared" si="14"/>
        <v/>
      </c>
      <c r="I107" s="193" t="str">
        <f t="shared" si="15"/>
        <v/>
      </c>
      <c r="J107" s="194" t="str">
        <f>IF(ISERROR(VLOOKUP($A107,parlvotes_lh!$A$11:$ZZ$200,6,FALSE))=TRUE,"",IF(VLOOKUP($A107,parlvotes_lh!$A$11:$ZZ$200,6,FALSE)=0,"",VLOOKUP($A107,parlvotes_lh!$A$11:$ZZ$200,6,FALSE)))</f>
        <v/>
      </c>
      <c r="K107" s="194" t="str">
        <f>IF(ISERROR(VLOOKUP($A107,parlvotes_lh!$A$11:$ZZ$200,26,FALSE))=TRUE,"",IF(VLOOKUP($A107,parlvotes_lh!$A$11:$ZZ$200,26,FALSE)=0,"",VLOOKUP($A107,parlvotes_lh!$A$11:$ZZ$200,26,FALSE)))</f>
        <v/>
      </c>
      <c r="L107" s="194" t="str">
        <f>IF(ISERROR(VLOOKUP($A107,parlvotes_lh!$A$11:$ZZ$200,46,FALSE))=TRUE,"",IF(VLOOKUP($A107,parlvotes_lh!$A$11:$ZZ$200,46,FALSE)=0,"",VLOOKUP($A107,parlvotes_lh!$A$11:$ZZ$200,46,FALSE)))</f>
        <v/>
      </c>
      <c r="M107" s="194" t="str">
        <f>IF(ISERROR(VLOOKUP($A107,parlvotes_lh!$A$11:$ZZ$200,66,FALSE))=TRUE,"",IF(VLOOKUP($A107,parlvotes_lh!$A$11:$ZZ$200,66,FALSE)=0,"",VLOOKUP($A107,parlvotes_lh!$A$11:$ZZ$200,66,FALSE)))</f>
        <v/>
      </c>
      <c r="N107" s="194" t="str">
        <f>IF(ISERROR(VLOOKUP($A107,parlvotes_lh!$A$11:$ZZ$200,86,FALSE))=TRUE,"",IF(VLOOKUP($A107,parlvotes_lh!$A$11:$ZZ$200,86,FALSE)=0,"",VLOOKUP($A107,parlvotes_lh!$A$11:$ZZ$200,86,FALSE)))</f>
        <v/>
      </c>
      <c r="O107" s="194" t="str">
        <f>IF(ISERROR(VLOOKUP($A107,parlvotes_lh!$A$11:$ZZ$200,106,FALSE))=TRUE,"",IF(VLOOKUP($A107,parlvotes_lh!$A$11:$ZZ$200,106,FALSE)=0,"",VLOOKUP($A107,parlvotes_lh!$A$11:$ZZ$200,106,FALSE)))</f>
        <v/>
      </c>
      <c r="P107" s="194" t="str">
        <f>IF(ISERROR(VLOOKUP($A107,parlvotes_lh!$A$11:$ZZ$200,126,FALSE))=TRUE,"",IF(VLOOKUP($A107,parlvotes_lh!$A$11:$ZZ$200,126,FALSE)=0,"",VLOOKUP($A107,parlvotes_lh!$A$11:$ZZ$200,126,FALSE)))</f>
        <v/>
      </c>
      <c r="Q107" s="195" t="str">
        <f>IF(ISERROR(VLOOKUP($A107,parlvotes_lh!$A$11:$ZZ$200,146,FALSE))=TRUE,"",IF(VLOOKUP($A107,parlvotes_lh!$A$11:$ZZ$200,146,FALSE)=0,"",VLOOKUP($A107,parlvotes_lh!$A$11:$ZZ$200,146,FALSE)))</f>
        <v/>
      </c>
      <c r="R107" s="195" t="str">
        <f>IF(ISERROR(VLOOKUP($A107,parlvotes_lh!$A$11:$ZZ$200,166,FALSE))=TRUE,"",IF(VLOOKUP($A107,parlvotes_lh!$A$11:$ZZ$200,166,FALSE)=0,"",VLOOKUP($A107,parlvotes_lh!$A$11:$ZZ$200,166,FALSE)))</f>
        <v/>
      </c>
      <c r="S107" s="195" t="str">
        <f>IF(ISERROR(VLOOKUP($A107,parlvotes_lh!$A$11:$ZZ$200,186,FALSE))=TRUE,"",IF(VLOOKUP($A107,parlvotes_lh!$A$11:$ZZ$200,186,FALSE)=0,"",VLOOKUP($A107,parlvotes_lh!$A$11:$ZZ$200,186,FALSE)))</f>
        <v/>
      </c>
      <c r="T107" s="195" t="str">
        <f>IF(ISERROR(VLOOKUP($A107,parlvotes_lh!$A$11:$ZZ$200,206,FALSE))=TRUE,"",IF(VLOOKUP($A107,parlvotes_lh!$A$11:$ZZ$200,206,FALSE)=0,"",VLOOKUP($A107,parlvotes_lh!$A$11:$ZZ$200,206,FALSE)))</f>
        <v/>
      </c>
      <c r="U107" s="195" t="str">
        <f>IF(ISERROR(VLOOKUP($A107,parlvotes_lh!$A$11:$ZZ$200,226,FALSE))=TRUE,"",IF(VLOOKUP($A107,parlvotes_lh!$A$11:$ZZ$200,226,FALSE)=0,"",VLOOKUP($A107,parlvotes_lh!$A$11:$ZZ$200,226,FALSE)))</f>
        <v/>
      </c>
      <c r="V107" s="195" t="str">
        <f>IF(ISERROR(VLOOKUP($A107,parlvotes_lh!$A$11:$ZZ$200,246,FALSE))=TRUE,"",IF(VLOOKUP($A107,parlvotes_lh!$A$11:$ZZ$200,246,FALSE)=0,"",VLOOKUP($A107,parlvotes_lh!$A$11:$ZZ$200,246,FALSE)))</f>
        <v/>
      </c>
      <c r="W107" s="195" t="str">
        <f>IF(ISERROR(VLOOKUP($A107,parlvotes_lh!$A$11:$ZZ$200,266,FALSE))=TRUE,"",IF(VLOOKUP($A107,parlvotes_lh!$A$11:$ZZ$200,266,FALSE)=0,"",VLOOKUP($A107,parlvotes_lh!$A$11:$ZZ$200,266,FALSE)))</f>
        <v/>
      </c>
      <c r="X107" s="195" t="str">
        <f>IF(ISERROR(VLOOKUP($A107,parlvotes_lh!$A$11:$ZZ$200,286,FALSE))=TRUE,"",IF(VLOOKUP($A107,parlvotes_lh!$A$11:$ZZ$200,286,FALSE)=0,"",VLOOKUP($A107,parlvotes_lh!$A$11:$ZZ$200,286,FALSE)))</f>
        <v/>
      </c>
      <c r="Y107" s="195" t="str">
        <f>IF(ISERROR(VLOOKUP($A107,parlvotes_lh!$A$11:$ZZ$200,306,FALSE))=TRUE,"",IF(VLOOKUP($A107,parlvotes_lh!$A$11:$ZZ$200,306,FALSE)=0,"",VLOOKUP($A107,parlvotes_lh!$A$11:$ZZ$200,306,FALSE)))</f>
        <v/>
      </c>
      <c r="Z107" s="195" t="str">
        <f>IF(ISERROR(VLOOKUP($A107,parlvotes_lh!$A$11:$ZZ$200,326,FALSE))=TRUE,"",IF(VLOOKUP($A107,parlvotes_lh!$A$11:$ZZ$200,326,FALSE)=0,"",VLOOKUP($A107,parlvotes_lh!$A$11:$ZZ$200,326,FALSE)))</f>
        <v/>
      </c>
      <c r="AA107" s="195" t="str">
        <f>IF(ISERROR(VLOOKUP($A107,parlvotes_lh!$A$11:$ZZ$200,346,FALSE))=TRUE,"",IF(VLOOKUP($A107,parlvotes_lh!$A$11:$ZZ$200,346,FALSE)=0,"",VLOOKUP($A107,parlvotes_lh!$A$11:$ZZ$200,346,FALSE)))</f>
        <v/>
      </c>
      <c r="AB107" s="195" t="str">
        <f>IF(ISERROR(VLOOKUP($A107,parlvotes_lh!$A$11:$ZZ$200,366,FALSE))=TRUE,"",IF(VLOOKUP($A107,parlvotes_lh!$A$11:$ZZ$200,366,FALSE)=0,"",VLOOKUP($A107,parlvotes_lh!$A$11:$ZZ$200,366,FALSE)))</f>
        <v/>
      </c>
      <c r="AC107" s="195" t="str">
        <f>IF(ISERROR(VLOOKUP($A107,parlvotes_lh!$A$11:$ZZ$200,386,FALSE))=TRUE,"",IF(VLOOKUP($A107,parlvotes_lh!$A$11:$ZZ$200,386,FALSE)=0,"",VLOOKUP($A107,parlvotes_lh!$A$11:$ZZ$200,386,FALSE)))</f>
        <v/>
      </c>
    </row>
    <row r="108" spans="1:29" ht="13.5" customHeight="1">
      <c r="A108" s="189"/>
      <c r="B108" s="101" t="str">
        <f>IF(A108="","",MID(info_weblinks!$C$3,32,3))</f>
        <v/>
      </c>
      <c r="C108" s="101" t="str">
        <f>IF(info_parties!G108="","",info_parties!G108)</f>
        <v/>
      </c>
      <c r="D108" s="101" t="str">
        <f>IF(info_parties!K108="","",info_parties!K108)</f>
        <v/>
      </c>
      <c r="E108" s="101" t="str">
        <f>IF(info_parties!H108="","",info_parties!H108)</f>
        <v/>
      </c>
      <c r="F108" s="190" t="str">
        <f t="shared" si="12"/>
        <v/>
      </c>
      <c r="G108" s="191" t="str">
        <f t="shared" si="13"/>
        <v/>
      </c>
      <c r="H108" s="192" t="str">
        <f t="shared" si="14"/>
        <v/>
      </c>
      <c r="I108" s="193" t="str">
        <f t="shared" si="15"/>
        <v/>
      </c>
      <c r="J108" s="194" t="str">
        <f>IF(ISERROR(VLOOKUP($A108,parlvotes_lh!$A$11:$ZZ$200,6,FALSE))=TRUE,"",IF(VLOOKUP($A108,parlvotes_lh!$A$11:$ZZ$200,6,FALSE)=0,"",VLOOKUP($A108,parlvotes_lh!$A$11:$ZZ$200,6,FALSE)))</f>
        <v/>
      </c>
      <c r="K108" s="194" t="str">
        <f>IF(ISERROR(VLOOKUP($A108,parlvotes_lh!$A$11:$ZZ$200,26,FALSE))=TRUE,"",IF(VLOOKUP($A108,parlvotes_lh!$A$11:$ZZ$200,26,FALSE)=0,"",VLOOKUP($A108,parlvotes_lh!$A$11:$ZZ$200,26,FALSE)))</f>
        <v/>
      </c>
      <c r="L108" s="194" t="str">
        <f>IF(ISERROR(VLOOKUP($A108,parlvotes_lh!$A$11:$ZZ$200,46,FALSE))=TRUE,"",IF(VLOOKUP($A108,parlvotes_lh!$A$11:$ZZ$200,46,FALSE)=0,"",VLOOKUP($A108,parlvotes_lh!$A$11:$ZZ$200,46,FALSE)))</f>
        <v/>
      </c>
      <c r="M108" s="194" t="str">
        <f>IF(ISERROR(VLOOKUP($A108,parlvotes_lh!$A$11:$ZZ$200,66,FALSE))=TRUE,"",IF(VLOOKUP($A108,parlvotes_lh!$A$11:$ZZ$200,66,FALSE)=0,"",VLOOKUP($A108,parlvotes_lh!$A$11:$ZZ$200,66,FALSE)))</f>
        <v/>
      </c>
      <c r="N108" s="194" t="str">
        <f>IF(ISERROR(VLOOKUP($A108,parlvotes_lh!$A$11:$ZZ$200,86,FALSE))=TRUE,"",IF(VLOOKUP($A108,parlvotes_lh!$A$11:$ZZ$200,86,FALSE)=0,"",VLOOKUP($A108,parlvotes_lh!$A$11:$ZZ$200,86,FALSE)))</f>
        <v/>
      </c>
      <c r="O108" s="194" t="str">
        <f>IF(ISERROR(VLOOKUP($A108,parlvotes_lh!$A$11:$ZZ$200,106,FALSE))=TRUE,"",IF(VLOOKUP($A108,parlvotes_lh!$A$11:$ZZ$200,106,FALSE)=0,"",VLOOKUP($A108,parlvotes_lh!$A$11:$ZZ$200,106,FALSE)))</f>
        <v/>
      </c>
      <c r="P108" s="194" t="str">
        <f>IF(ISERROR(VLOOKUP($A108,parlvotes_lh!$A$11:$ZZ$200,126,FALSE))=TRUE,"",IF(VLOOKUP($A108,parlvotes_lh!$A$11:$ZZ$200,126,FALSE)=0,"",VLOOKUP($A108,parlvotes_lh!$A$11:$ZZ$200,126,FALSE)))</f>
        <v/>
      </c>
      <c r="Q108" s="195" t="str">
        <f>IF(ISERROR(VLOOKUP($A108,parlvotes_lh!$A$11:$ZZ$200,146,FALSE))=TRUE,"",IF(VLOOKUP($A108,parlvotes_lh!$A$11:$ZZ$200,146,FALSE)=0,"",VLOOKUP($A108,parlvotes_lh!$A$11:$ZZ$200,146,FALSE)))</f>
        <v/>
      </c>
      <c r="R108" s="195" t="str">
        <f>IF(ISERROR(VLOOKUP($A108,parlvotes_lh!$A$11:$ZZ$200,166,FALSE))=TRUE,"",IF(VLOOKUP($A108,parlvotes_lh!$A$11:$ZZ$200,166,FALSE)=0,"",VLOOKUP($A108,parlvotes_lh!$A$11:$ZZ$200,166,FALSE)))</f>
        <v/>
      </c>
      <c r="S108" s="195" t="str">
        <f>IF(ISERROR(VLOOKUP($A108,parlvotes_lh!$A$11:$ZZ$200,186,FALSE))=TRUE,"",IF(VLOOKUP($A108,parlvotes_lh!$A$11:$ZZ$200,186,FALSE)=0,"",VLOOKUP($A108,parlvotes_lh!$A$11:$ZZ$200,186,FALSE)))</f>
        <v/>
      </c>
      <c r="T108" s="195" t="str">
        <f>IF(ISERROR(VLOOKUP($A108,parlvotes_lh!$A$11:$ZZ$200,206,FALSE))=TRUE,"",IF(VLOOKUP($A108,parlvotes_lh!$A$11:$ZZ$200,206,FALSE)=0,"",VLOOKUP($A108,parlvotes_lh!$A$11:$ZZ$200,206,FALSE)))</f>
        <v/>
      </c>
      <c r="U108" s="195" t="str">
        <f>IF(ISERROR(VLOOKUP($A108,parlvotes_lh!$A$11:$ZZ$200,226,FALSE))=TRUE,"",IF(VLOOKUP($A108,parlvotes_lh!$A$11:$ZZ$200,226,FALSE)=0,"",VLOOKUP($A108,parlvotes_lh!$A$11:$ZZ$200,226,FALSE)))</f>
        <v/>
      </c>
      <c r="V108" s="195" t="str">
        <f>IF(ISERROR(VLOOKUP($A108,parlvotes_lh!$A$11:$ZZ$200,246,FALSE))=TRUE,"",IF(VLOOKUP($A108,parlvotes_lh!$A$11:$ZZ$200,246,FALSE)=0,"",VLOOKUP($A108,parlvotes_lh!$A$11:$ZZ$200,246,FALSE)))</f>
        <v/>
      </c>
      <c r="W108" s="195" t="str">
        <f>IF(ISERROR(VLOOKUP($A108,parlvotes_lh!$A$11:$ZZ$200,266,FALSE))=TRUE,"",IF(VLOOKUP($A108,parlvotes_lh!$A$11:$ZZ$200,266,FALSE)=0,"",VLOOKUP($A108,parlvotes_lh!$A$11:$ZZ$200,266,FALSE)))</f>
        <v/>
      </c>
      <c r="X108" s="195" t="str">
        <f>IF(ISERROR(VLOOKUP($A108,parlvotes_lh!$A$11:$ZZ$200,286,FALSE))=TRUE,"",IF(VLOOKUP($A108,parlvotes_lh!$A$11:$ZZ$200,286,FALSE)=0,"",VLOOKUP($A108,parlvotes_lh!$A$11:$ZZ$200,286,FALSE)))</f>
        <v/>
      </c>
      <c r="Y108" s="195" t="str">
        <f>IF(ISERROR(VLOOKUP($A108,parlvotes_lh!$A$11:$ZZ$200,306,FALSE))=TRUE,"",IF(VLOOKUP($A108,parlvotes_lh!$A$11:$ZZ$200,306,FALSE)=0,"",VLOOKUP($A108,parlvotes_lh!$A$11:$ZZ$200,306,FALSE)))</f>
        <v/>
      </c>
      <c r="Z108" s="195" t="str">
        <f>IF(ISERROR(VLOOKUP($A108,parlvotes_lh!$A$11:$ZZ$200,326,FALSE))=TRUE,"",IF(VLOOKUP($A108,parlvotes_lh!$A$11:$ZZ$200,326,FALSE)=0,"",VLOOKUP($A108,parlvotes_lh!$A$11:$ZZ$200,326,FALSE)))</f>
        <v/>
      </c>
      <c r="AA108" s="195" t="str">
        <f>IF(ISERROR(VLOOKUP($A108,parlvotes_lh!$A$11:$ZZ$200,346,FALSE))=TRUE,"",IF(VLOOKUP($A108,parlvotes_lh!$A$11:$ZZ$200,346,FALSE)=0,"",VLOOKUP($A108,parlvotes_lh!$A$11:$ZZ$200,346,FALSE)))</f>
        <v/>
      </c>
      <c r="AB108" s="195" t="str">
        <f>IF(ISERROR(VLOOKUP($A108,parlvotes_lh!$A$11:$ZZ$200,366,FALSE))=TRUE,"",IF(VLOOKUP($A108,parlvotes_lh!$A$11:$ZZ$200,366,FALSE)=0,"",VLOOKUP($A108,parlvotes_lh!$A$11:$ZZ$200,366,FALSE)))</f>
        <v/>
      </c>
      <c r="AC108" s="195" t="str">
        <f>IF(ISERROR(VLOOKUP($A108,parlvotes_lh!$A$11:$ZZ$200,386,FALSE))=TRUE,"",IF(VLOOKUP($A108,parlvotes_lh!$A$11:$ZZ$200,386,FALSE)=0,"",VLOOKUP($A108,parlvotes_lh!$A$11:$ZZ$200,386,FALSE)))</f>
        <v/>
      </c>
    </row>
    <row r="109" spans="1:29" ht="13.5" customHeight="1">
      <c r="A109" s="189"/>
      <c r="B109" s="101" t="str">
        <f>IF(A109="","",MID(info_weblinks!$C$3,32,3))</f>
        <v/>
      </c>
      <c r="C109" s="101" t="str">
        <f>IF(info_parties!G109="","",info_parties!G109)</f>
        <v/>
      </c>
      <c r="D109" s="101" t="str">
        <f>IF(info_parties!K109="","",info_parties!K109)</f>
        <v/>
      </c>
      <c r="E109" s="101" t="str">
        <f>IF(info_parties!H109="","",info_parties!H109)</f>
        <v/>
      </c>
      <c r="F109" s="190" t="str">
        <f t="shared" si="12"/>
        <v/>
      </c>
      <c r="G109" s="191" t="str">
        <f t="shared" si="13"/>
        <v/>
      </c>
      <c r="H109" s="192" t="str">
        <f t="shared" si="14"/>
        <v/>
      </c>
      <c r="I109" s="193" t="str">
        <f t="shared" si="15"/>
        <v/>
      </c>
      <c r="J109" s="194" t="str">
        <f>IF(ISERROR(VLOOKUP($A109,parlvotes_lh!$A$11:$ZZ$200,6,FALSE))=TRUE,"",IF(VLOOKUP($A109,parlvotes_lh!$A$11:$ZZ$200,6,FALSE)=0,"",VLOOKUP($A109,parlvotes_lh!$A$11:$ZZ$200,6,FALSE)))</f>
        <v/>
      </c>
      <c r="K109" s="194" t="str">
        <f>IF(ISERROR(VLOOKUP($A109,parlvotes_lh!$A$11:$ZZ$200,26,FALSE))=TRUE,"",IF(VLOOKUP($A109,parlvotes_lh!$A$11:$ZZ$200,26,FALSE)=0,"",VLOOKUP($A109,parlvotes_lh!$A$11:$ZZ$200,26,FALSE)))</f>
        <v/>
      </c>
      <c r="L109" s="194" t="str">
        <f>IF(ISERROR(VLOOKUP($A109,parlvotes_lh!$A$11:$ZZ$200,46,FALSE))=TRUE,"",IF(VLOOKUP($A109,parlvotes_lh!$A$11:$ZZ$200,46,FALSE)=0,"",VLOOKUP($A109,parlvotes_lh!$A$11:$ZZ$200,46,FALSE)))</f>
        <v/>
      </c>
      <c r="M109" s="194" t="str">
        <f>IF(ISERROR(VLOOKUP($A109,parlvotes_lh!$A$11:$ZZ$200,66,FALSE))=TRUE,"",IF(VLOOKUP($A109,parlvotes_lh!$A$11:$ZZ$200,66,FALSE)=0,"",VLOOKUP($A109,parlvotes_lh!$A$11:$ZZ$200,66,FALSE)))</f>
        <v/>
      </c>
      <c r="N109" s="194" t="str">
        <f>IF(ISERROR(VLOOKUP($A109,parlvotes_lh!$A$11:$ZZ$200,86,FALSE))=TRUE,"",IF(VLOOKUP($A109,parlvotes_lh!$A$11:$ZZ$200,86,FALSE)=0,"",VLOOKUP($A109,parlvotes_lh!$A$11:$ZZ$200,86,FALSE)))</f>
        <v/>
      </c>
      <c r="O109" s="194" t="str">
        <f>IF(ISERROR(VLOOKUP($A109,parlvotes_lh!$A$11:$ZZ$200,106,FALSE))=TRUE,"",IF(VLOOKUP($A109,parlvotes_lh!$A$11:$ZZ$200,106,FALSE)=0,"",VLOOKUP($A109,parlvotes_lh!$A$11:$ZZ$200,106,FALSE)))</f>
        <v/>
      </c>
      <c r="P109" s="194" t="str">
        <f>IF(ISERROR(VLOOKUP($A109,parlvotes_lh!$A$11:$ZZ$200,126,FALSE))=TRUE,"",IF(VLOOKUP($A109,parlvotes_lh!$A$11:$ZZ$200,126,FALSE)=0,"",VLOOKUP($A109,parlvotes_lh!$A$11:$ZZ$200,126,FALSE)))</f>
        <v/>
      </c>
      <c r="Q109" s="195" t="str">
        <f>IF(ISERROR(VLOOKUP($A109,parlvotes_lh!$A$11:$ZZ$200,146,FALSE))=TRUE,"",IF(VLOOKUP($A109,parlvotes_lh!$A$11:$ZZ$200,146,FALSE)=0,"",VLOOKUP($A109,parlvotes_lh!$A$11:$ZZ$200,146,FALSE)))</f>
        <v/>
      </c>
      <c r="R109" s="195" t="str">
        <f>IF(ISERROR(VLOOKUP($A109,parlvotes_lh!$A$11:$ZZ$200,166,FALSE))=TRUE,"",IF(VLOOKUP($A109,parlvotes_lh!$A$11:$ZZ$200,166,FALSE)=0,"",VLOOKUP($A109,parlvotes_lh!$A$11:$ZZ$200,166,FALSE)))</f>
        <v/>
      </c>
      <c r="S109" s="195" t="str">
        <f>IF(ISERROR(VLOOKUP($A109,parlvotes_lh!$A$11:$ZZ$200,186,FALSE))=TRUE,"",IF(VLOOKUP($A109,parlvotes_lh!$A$11:$ZZ$200,186,FALSE)=0,"",VLOOKUP($A109,parlvotes_lh!$A$11:$ZZ$200,186,FALSE)))</f>
        <v/>
      </c>
      <c r="T109" s="195" t="str">
        <f>IF(ISERROR(VLOOKUP($A109,parlvotes_lh!$A$11:$ZZ$200,206,FALSE))=TRUE,"",IF(VLOOKUP($A109,parlvotes_lh!$A$11:$ZZ$200,206,FALSE)=0,"",VLOOKUP($A109,parlvotes_lh!$A$11:$ZZ$200,206,FALSE)))</f>
        <v/>
      </c>
      <c r="U109" s="195" t="str">
        <f>IF(ISERROR(VLOOKUP($A109,parlvotes_lh!$A$11:$ZZ$200,226,FALSE))=TRUE,"",IF(VLOOKUP($A109,parlvotes_lh!$A$11:$ZZ$200,226,FALSE)=0,"",VLOOKUP($A109,parlvotes_lh!$A$11:$ZZ$200,226,FALSE)))</f>
        <v/>
      </c>
      <c r="V109" s="195" t="str">
        <f>IF(ISERROR(VLOOKUP($A109,parlvotes_lh!$A$11:$ZZ$200,246,FALSE))=TRUE,"",IF(VLOOKUP($A109,parlvotes_lh!$A$11:$ZZ$200,246,FALSE)=0,"",VLOOKUP($A109,parlvotes_lh!$A$11:$ZZ$200,246,FALSE)))</f>
        <v/>
      </c>
      <c r="W109" s="195" t="str">
        <f>IF(ISERROR(VLOOKUP($A109,parlvotes_lh!$A$11:$ZZ$200,266,FALSE))=TRUE,"",IF(VLOOKUP($A109,parlvotes_lh!$A$11:$ZZ$200,266,FALSE)=0,"",VLOOKUP($A109,parlvotes_lh!$A$11:$ZZ$200,266,FALSE)))</f>
        <v/>
      </c>
      <c r="X109" s="195" t="str">
        <f>IF(ISERROR(VLOOKUP($A109,parlvotes_lh!$A$11:$ZZ$200,286,FALSE))=TRUE,"",IF(VLOOKUP($A109,parlvotes_lh!$A$11:$ZZ$200,286,FALSE)=0,"",VLOOKUP($A109,parlvotes_lh!$A$11:$ZZ$200,286,FALSE)))</f>
        <v/>
      </c>
      <c r="Y109" s="195" t="str">
        <f>IF(ISERROR(VLOOKUP($A109,parlvotes_lh!$A$11:$ZZ$200,306,FALSE))=TRUE,"",IF(VLOOKUP($A109,parlvotes_lh!$A$11:$ZZ$200,306,FALSE)=0,"",VLOOKUP($A109,parlvotes_lh!$A$11:$ZZ$200,306,FALSE)))</f>
        <v/>
      </c>
      <c r="Z109" s="195" t="str">
        <f>IF(ISERROR(VLOOKUP($A109,parlvotes_lh!$A$11:$ZZ$200,326,FALSE))=TRUE,"",IF(VLOOKUP($A109,parlvotes_lh!$A$11:$ZZ$200,326,FALSE)=0,"",VLOOKUP($A109,parlvotes_lh!$A$11:$ZZ$200,326,FALSE)))</f>
        <v/>
      </c>
      <c r="AA109" s="195" t="str">
        <f>IF(ISERROR(VLOOKUP($A109,parlvotes_lh!$A$11:$ZZ$200,346,FALSE))=TRUE,"",IF(VLOOKUP($A109,parlvotes_lh!$A$11:$ZZ$200,346,FALSE)=0,"",VLOOKUP($A109,parlvotes_lh!$A$11:$ZZ$200,346,FALSE)))</f>
        <v/>
      </c>
      <c r="AB109" s="195" t="str">
        <f>IF(ISERROR(VLOOKUP($A109,parlvotes_lh!$A$11:$ZZ$200,366,FALSE))=TRUE,"",IF(VLOOKUP($A109,parlvotes_lh!$A$11:$ZZ$200,366,FALSE)=0,"",VLOOKUP($A109,parlvotes_lh!$A$11:$ZZ$200,366,FALSE)))</f>
        <v/>
      </c>
      <c r="AC109" s="195" t="str">
        <f>IF(ISERROR(VLOOKUP($A109,parlvotes_lh!$A$11:$ZZ$200,386,FALSE))=TRUE,"",IF(VLOOKUP($A109,parlvotes_lh!$A$11:$ZZ$200,386,FALSE)=0,"",VLOOKUP($A109,parlvotes_lh!$A$11:$ZZ$200,386,FALSE)))</f>
        <v/>
      </c>
    </row>
    <row r="110" spans="1:29" ht="13.5" customHeight="1">
      <c r="A110" s="189"/>
      <c r="B110" s="101" t="str">
        <f>IF(A110="","",MID(info_weblinks!$C$3,32,3))</f>
        <v/>
      </c>
      <c r="C110" s="101" t="str">
        <f>IF(info_parties!G110="","",info_parties!G110)</f>
        <v/>
      </c>
      <c r="D110" s="101" t="str">
        <f>IF(info_parties!K110="","",info_parties!K110)</f>
        <v/>
      </c>
      <c r="E110" s="101" t="str">
        <f>IF(info_parties!H110="","",info_parties!H110)</f>
        <v/>
      </c>
      <c r="F110" s="190" t="str">
        <f t="shared" si="12"/>
        <v/>
      </c>
      <c r="G110" s="191" t="str">
        <f t="shared" si="13"/>
        <v/>
      </c>
      <c r="H110" s="192" t="str">
        <f t="shared" si="14"/>
        <v/>
      </c>
      <c r="I110" s="193" t="str">
        <f t="shared" si="15"/>
        <v/>
      </c>
      <c r="J110" s="194" t="str">
        <f>IF(ISERROR(VLOOKUP($A110,parlvotes_lh!$A$11:$ZZ$200,6,FALSE))=TRUE,"",IF(VLOOKUP($A110,parlvotes_lh!$A$11:$ZZ$200,6,FALSE)=0,"",VLOOKUP($A110,parlvotes_lh!$A$11:$ZZ$200,6,FALSE)))</f>
        <v/>
      </c>
      <c r="K110" s="194" t="str">
        <f>IF(ISERROR(VLOOKUP($A110,parlvotes_lh!$A$11:$ZZ$200,26,FALSE))=TRUE,"",IF(VLOOKUP($A110,parlvotes_lh!$A$11:$ZZ$200,26,FALSE)=0,"",VLOOKUP($A110,parlvotes_lh!$A$11:$ZZ$200,26,FALSE)))</f>
        <v/>
      </c>
      <c r="L110" s="194" t="str">
        <f>IF(ISERROR(VLOOKUP($A110,parlvotes_lh!$A$11:$ZZ$200,46,FALSE))=TRUE,"",IF(VLOOKUP($A110,parlvotes_lh!$A$11:$ZZ$200,46,FALSE)=0,"",VLOOKUP($A110,parlvotes_lh!$A$11:$ZZ$200,46,FALSE)))</f>
        <v/>
      </c>
      <c r="M110" s="194" t="str">
        <f>IF(ISERROR(VLOOKUP($A110,parlvotes_lh!$A$11:$ZZ$200,66,FALSE))=TRUE,"",IF(VLOOKUP($A110,parlvotes_lh!$A$11:$ZZ$200,66,FALSE)=0,"",VLOOKUP($A110,parlvotes_lh!$A$11:$ZZ$200,66,FALSE)))</f>
        <v/>
      </c>
      <c r="N110" s="194" t="str">
        <f>IF(ISERROR(VLOOKUP($A110,parlvotes_lh!$A$11:$ZZ$200,86,FALSE))=TRUE,"",IF(VLOOKUP($A110,parlvotes_lh!$A$11:$ZZ$200,86,FALSE)=0,"",VLOOKUP($A110,parlvotes_lh!$A$11:$ZZ$200,86,FALSE)))</f>
        <v/>
      </c>
      <c r="O110" s="194" t="str">
        <f>IF(ISERROR(VLOOKUP($A110,parlvotes_lh!$A$11:$ZZ$200,106,FALSE))=TRUE,"",IF(VLOOKUP($A110,parlvotes_lh!$A$11:$ZZ$200,106,FALSE)=0,"",VLOOKUP($A110,parlvotes_lh!$A$11:$ZZ$200,106,FALSE)))</f>
        <v/>
      </c>
      <c r="P110" s="194" t="str">
        <f>IF(ISERROR(VLOOKUP($A110,parlvotes_lh!$A$11:$ZZ$200,126,FALSE))=TRUE,"",IF(VLOOKUP($A110,parlvotes_lh!$A$11:$ZZ$200,126,FALSE)=0,"",VLOOKUP($A110,parlvotes_lh!$A$11:$ZZ$200,126,FALSE)))</f>
        <v/>
      </c>
      <c r="Q110" s="195" t="str">
        <f>IF(ISERROR(VLOOKUP($A110,parlvotes_lh!$A$11:$ZZ$200,146,FALSE))=TRUE,"",IF(VLOOKUP($A110,parlvotes_lh!$A$11:$ZZ$200,146,FALSE)=0,"",VLOOKUP($A110,parlvotes_lh!$A$11:$ZZ$200,146,FALSE)))</f>
        <v/>
      </c>
      <c r="R110" s="195" t="str">
        <f>IF(ISERROR(VLOOKUP($A110,parlvotes_lh!$A$11:$ZZ$200,166,FALSE))=TRUE,"",IF(VLOOKUP($A110,parlvotes_lh!$A$11:$ZZ$200,166,FALSE)=0,"",VLOOKUP($A110,parlvotes_lh!$A$11:$ZZ$200,166,FALSE)))</f>
        <v/>
      </c>
      <c r="S110" s="195" t="str">
        <f>IF(ISERROR(VLOOKUP($A110,parlvotes_lh!$A$11:$ZZ$200,186,FALSE))=TRUE,"",IF(VLOOKUP($A110,parlvotes_lh!$A$11:$ZZ$200,186,FALSE)=0,"",VLOOKUP($A110,parlvotes_lh!$A$11:$ZZ$200,186,FALSE)))</f>
        <v/>
      </c>
      <c r="T110" s="195" t="str">
        <f>IF(ISERROR(VLOOKUP($A110,parlvotes_lh!$A$11:$ZZ$200,206,FALSE))=TRUE,"",IF(VLOOKUP($A110,parlvotes_lh!$A$11:$ZZ$200,206,FALSE)=0,"",VLOOKUP($A110,parlvotes_lh!$A$11:$ZZ$200,206,FALSE)))</f>
        <v/>
      </c>
      <c r="U110" s="195" t="str">
        <f>IF(ISERROR(VLOOKUP($A110,parlvotes_lh!$A$11:$ZZ$200,226,FALSE))=TRUE,"",IF(VLOOKUP($A110,parlvotes_lh!$A$11:$ZZ$200,226,FALSE)=0,"",VLOOKUP($A110,parlvotes_lh!$A$11:$ZZ$200,226,FALSE)))</f>
        <v/>
      </c>
      <c r="V110" s="195" t="str">
        <f>IF(ISERROR(VLOOKUP($A110,parlvotes_lh!$A$11:$ZZ$200,246,FALSE))=TRUE,"",IF(VLOOKUP($A110,parlvotes_lh!$A$11:$ZZ$200,246,FALSE)=0,"",VLOOKUP($A110,parlvotes_lh!$A$11:$ZZ$200,246,FALSE)))</f>
        <v/>
      </c>
      <c r="W110" s="195" t="str">
        <f>IF(ISERROR(VLOOKUP($A110,parlvotes_lh!$A$11:$ZZ$200,266,FALSE))=TRUE,"",IF(VLOOKUP($A110,parlvotes_lh!$A$11:$ZZ$200,266,FALSE)=0,"",VLOOKUP($A110,parlvotes_lh!$A$11:$ZZ$200,266,FALSE)))</f>
        <v/>
      </c>
      <c r="X110" s="195" t="str">
        <f>IF(ISERROR(VLOOKUP($A110,parlvotes_lh!$A$11:$ZZ$200,286,FALSE))=TRUE,"",IF(VLOOKUP($A110,parlvotes_lh!$A$11:$ZZ$200,286,FALSE)=0,"",VLOOKUP($A110,parlvotes_lh!$A$11:$ZZ$200,286,FALSE)))</f>
        <v/>
      </c>
      <c r="Y110" s="195" t="str">
        <f>IF(ISERROR(VLOOKUP($A110,parlvotes_lh!$A$11:$ZZ$200,306,FALSE))=TRUE,"",IF(VLOOKUP($A110,parlvotes_lh!$A$11:$ZZ$200,306,FALSE)=0,"",VLOOKUP($A110,parlvotes_lh!$A$11:$ZZ$200,306,FALSE)))</f>
        <v/>
      </c>
      <c r="Z110" s="195" t="str">
        <f>IF(ISERROR(VLOOKUP($A110,parlvotes_lh!$A$11:$ZZ$200,326,FALSE))=TRUE,"",IF(VLOOKUP($A110,parlvotes_lh!$A$11:$ZZ$200,326,FALSE)=0,"",VLOOKUP($A110,parlvotes_lh!$A$11:$ZZ$200,326,FALSE)))</f>
        <v/>
      </c>
      <c r="AA110" s="195" t="str">
        <f>IF(ISERROR(VLOOKUP($A110,parlvotes_lh!$A$11:$ZZ$200,346,FALSE))=TRUE,"",IF(VLOOKUP($A110,parlvotes_lh!$A$11:$ZZ$200,346,FALSE)=0,"",VLOOKUP($A110,parlvotes_lh!$A$11:$ZZ$200,346,FALSE)))</f>
        <v/>
      </c>
      <c r="AB110" s="195" t="str">
        <f>IF(ISERROR(VLOOKUP($A110,parlvotes_lh!$A$11:$ZZ$200,366,FALSE))=TRUE,"",IF(VLOOKUP($A110,parlvotes_lh!$A$11:$ZZ$200,366,FALSE)=0,"",VLOOKUP($A110,parlvotes_lh!$A$11:$ZZ$200,366,FALSE)))</f>
        <v/>
      </c>
      <c r="AC110" s="195" t="str">
        <f>IF(ISERROR(VLOOKUP($A110,parlvotes_lh!$A$11:$ZZ$200,386,FALSE))=TRUE,"",IF(VLOOKUP($A110,parlvotes_lh!$A$11:$ZZ$200,386,FALSE)=0,"",VLOOKUP($A110,parlvotes_lh!$A$11:$ZZ$200,386,FALSE)))</f>
        <v/>
      </c>
    </row>
    <row r="111" spans="1:29" ht="13.5" customHeight="1">
      <c r="A111" s="189"/>
      <c r="B111" s="101" t="str">
        <f>IF(A111="","",MID(info_weblinks!$C$3,32,3))</f>
        <v/>
      </c>
      <c r="C111" s="101" t="str">
        <f>IF(info_parties!G111="","",info_parties!G111)</f>
        <v/>
      </c>
      <c r="D111" s="101" t="str">
        <f>IF(info_parties!K111="","",info_parties!K111)</f>
        <v/>
      </c>
      <c r="E111" s="101" t="str">
        <f>IF(info_parties!H111="","",info_parties!H111)</f>
        <v/>
      </c>
      <c r="F111" s="190" t="str">
        <f t="shared" si="12"/>
        <v/>
      </c>
      <c r="G111" s="191" t="str">
        <f t="shared" si="13"/>
        <v/>
      </c>
      <c r="H111" s="192" t="str">
        <f t="shared" si="14"/>
        <v/>
      </c>
      <c r="I111" s="193" t="str">
        <f t="shared" si="15"/>
        <v/>
      </c>
      <c r="J111" s="194" t="str">
        <f>IF(ISERROR(VLOOKUP($A111,parlvotes_lh!$A$11:$ZZ$200,6,FALSE))=TRUE,"",IF(VLOOKUP($A111,parlvotes_lh!$A$11:$ZZ$200,6,FALSE)=0,"",VLOOKUP($A111,parlvotes_lh!$A$11:$ZZ$200,6,FALSE)))</f>
        <v/>
      </c>
      <c r="K111" s="194" t="str">
        <f>IF(ISERROR(VLOOKUP($A111,parlvotes_lh!$A$11:$ZZ$200,26,FALSE))=TRUE,"",IF(VLOOKUP($A111,parlvotes_lh!$A$11:$ZZ$200,26,FALSE)=0,"",VLOOKUP($A111,parlvotes_lh!$A$11:$ZZ$200,26,FALSE)))</f>
        <v/>
      </c>
      <c r="L111" s="194" t="str">
        <f>IF(ISERROR(VLOOKUP($A111,parlvotes_lh!$A$11:$ZZ$200,46,FALSE))=TRUE,"",IF(VLOOKUP($A111,parlvotes_lh!$A$11:$ZZ$200,46,FALSE)=0,"",VLOOKUP($A111,parlvotes_lh!$A$11:$ZZ$200,46,FALSE)))</f>
        <v/>
      </c>
      <c r="M111" s="194" t="str">
        <f>IF(ISERROR(VLOOKUP($A111,parlvotes_lh!$A$11:$ZZ$200,66,FALSE))=TRUE,"",IF(VLOOKUP($A111,parlvotes_lh!$A$11:$ZZ$200,66,FALSE)=0,"",VLOOKUP($A111,parlvotes_lh!$A$11:$ZZ$200,66,FALSE)))</f>
        <v/>
      </c>
      <c r="N111" s="194" t="str">
        <f>IF(ISERROR(VLOOKUP($A111,parlvotes_lh!$A$11:$ZZ$200,86,FALSE))=TRUE,"",IF(VLOOKUP($A111,parlvotes_lh!$A$11:$ZZ$200,86,FALSE)=0,"",VLOOKUP($A111,parlvotes_lh!$A$11:$ZZ$200,86,FALSE)))</f>
        <v/>
      </c>
      <c r="O111" s="194" t="str">
        <f>IF(ISERROR(VLOOKUP($A111,parlvotes_lh!$A$11:$ZZ$200,106,FALSE))=TRUE,"",IF(VLOOKUP($A111,parlvotes_lh!$A$11:$ZZ$200,106,FALSE)=0,"",VLOOKUP($A111,parlvotes_lh!$A$11:$ZZ$200,106,FALSE)))</f>
        <v/>
      </c>
      <c r="P111" s="194" t="str">
        <f>IF(ISERROR(VLOOKUP($A111,parlvotes_lh!$A$11:$ZZ$200,126,FALSE))=TRUE,"",IF(VLOOKUP($A111,parlvotes_lh!$A$11:$ZZ$200,126,FALSE)=0,"",VLOOKUP($A111,parlvotes_lh!$A$11:$ZZ$200,126,FALSE)))</f>
        <v/>
      </c>
      <c r="Q111" s="195" t="str">
        <f>IF(ISERROR(VLOOKUP($A111,parlvotes_lh!$A$11:$ZZ$200,146,FALSE))=TRUE,"",IF(VLOOKUP($A111,parlvotes_lh!$A$11:$ZZ$200,146,FALSE)=0,"",VLOOKUP($A111,parlvotes_lh!$A$11:$ZZ$200,146,FALSE)))</f>
        <v/>
      </c>
      <c r="R111" s="195" t="str">
        <f>IF(ISERROR(VLOOKUP($A111,parlvotes_lh!$A$11:$ZZ$200,166,FALSE))=TRUE,"",IF(VLOOKUP($A111,parlvotes_lh!$A$11:$ZZ$200,166,FALSE)=0,"",VLOOKUP($A111,parlvotes_lh!$A$11:$ZZ$200,166,FALSE)))</f>
        <v/>
      </c>
      <c r="S111" s="195" t="str">
        <f>IF(ISERROR(VLOOKUP($A111,parlvotes_lh!$A$11:$ZZ$200,186,FALSE))=TRUE,"",IF(VLOOKUP($A111,parlvotes_lh!$A$11:$ZZ$200,186,FALSE)=0,"",VLOOKUP($A111,parlvotes_lh!$A$11:$ZZ$200,186,FALSE)))</f>
        <v/>
      </c>
      <c r="T111" s="195" t="str">
        <f>IF(ISERROR(VLOOKUP($A111,parlvotes_lh!$A$11:$ZZ$200,206,FALSE))=TRUE,"",IF(VLOOKUP($A111,parlvotes_lh!$A$11:$ZZ$200,206,FALSE)=0,"",VLOOKUP($A111,parlvotes_lh!$A$11:$ZZ$200,206,FALSE)))</f>
        <v/>
      </c>
      <c r="U111" s="195" t="str">
        <f>IF(ISERROR(VLOOKUP($A111,parlvotes_lh!$A$11:$ZZ$200,226,FALSE))=TRUE,"",IF(VLOOKUP($A111,parlvotes_lh!$A$11:$ZZ$200,226,FALSE)=0,"",VLOOKUP($A111,parlvotes_lh!$A$11:$ZZ$200,226,FALSE)))</f>
        <v/>
      </c>
      <c r="V111" s="195" t="str">
        <f>IF(ISERROR(VLOOKUP($A111,parlvotes_lh!$A$11:$ZZ$200,246,FALSE))=TRUE,"",IF(VLOOKUP($A111,parlvotes_lh!$A$11:$ZZ$200,246,FALSE)=0,"",VLOOKUP($A111,parlvotes_lh!$A$11:$ZZ$200,246,FALSE)))</f>
        <v/>
      </c>
      <c r="W111" s="195" t="str">
        <f>IF(ISERROR(VLOOKUP($A111,parlvotes_lh!$A$11:$ZZ$200,266,FALSE))=TRUE,"",IF(VLOOKUP($A111,parlvotes_lh!$A$11:$ZZ$200,266,FALSE)=0,"",VLOOKUP($A111,parlvotes_lh!$A$11:$ZZ$200,266,FALSE)))</f>
        <v/>
      </c>
      <c r="X111" s="195" t="str">
        <f>IF(ISERROR(VLOOKUP($A111,parlvotes_lh!$A$11:$ZZ$200,286,FALSE))=TRUE,"",IF(VLOOKUP($A111,parlvotes_lh!$A$11:$ZZ$200,286,FALSE)=0,"",VLOOKUP($A111,parlvotes_lh!$A$11:$ZZ$200,286,FALSE)))</f>
        <v/>
      </c>
      <c r="Y111" s="195" t="str">
        <f>IF(ISERROR(VLOOKUP($A111,parlvotes_lh!$A$11:$ZZ$200,306,FALSE))=TRUE,"",IF(VLOOKUP($A111,parlvotes_lh!$A$11:$ZZ$200,306,FALSE)=0,"",VLOOKUP($A111,parlvotes_lh!$A$11:$ZZ$200,306,FALSE)))</f>
        <v/>
      </c>
      <c r="Z111" s="195" t="str">
        <f>IF(ISERROR(VLOOKUP($A111,parlvotes_lh!$A$11:$ZZ$200,326,FALSE))=TRUE,"",IF(VLOOKUP($A111,parlvotes_lh!$A$11:$ZZ$200,326,FALSE)=0,"",VLOOKUP($A111,parlvotes_lh!$A$11:$ZZ$200,326,FALSE)))</f>
        <v/>
      </c>
      <c r="AA111" s="195" t="str">
        <f>IF(ISERROR(VLOOKUP($A111,parlvotes_lh!$A$11:$ZZ$200,346,FALSE))=TRUE,"",IF(VLOOKUP($A111,parlvotes_lh!$A$11:$ZZ$200,346,FALSE)=0,"",VLOOKUP($A111,parlvotes_lh!$A$11:$ZZ$200,346,FALSE)))</f>
        <v/>
      </c>
      <c r="AB111" s="195" t="str">
        <f>IF(ISERROR(VLOOKUP($A111,parlvotes_lh!$A$11:$ZZ$200,366,FALSE))=TRUE,"",IF(VLOOKUP($A111,parlvotes_lh!$A$11:$ZZ$200,366,FALSE)=0,"",VLOOKUP($A111,parlvotes_lh!$A$11:$ZZ$200,366,FALSE)))</f>
        <v/>
      </c>
      <c r="AC111" s="195" t="str">
        <f>IF(ISERROR(VLOOKUP($A111,parlvotes_lh!$A$11:$ZZ$200,386,FALSE))=TRUE,"",IF(VLOOKUP($A111,parlvotes_lh!$A$11:$ZZ$200,386,FALSE)=0,"",VLOOKUP($A111,parlvotes_lh!$A$11:$ZZ$200,386,FALSE)))</f>
        <v/>
      </c>
    </row>
    <row r="112" spans="1:29" ht="13.5" customHeight="1">
      <c r="A112" s="189"/>
      <c r="B112" s="101" t="str">
        <f>IF(A112="","",MID(info_weblinks!$C$3,32,3))</f>
        <v/>
      </c>
      <c r="C112" s="101" t="str">
        <f>IF(info_parties!G112="","",info_parties!G112)</f>
        <v/>
      </c>
      <c r="D112" s="101" t="str">
        <f>IF(info_parties!K112="","",info_parties!K112)</f>
        <v/>
      </c>
      <c r="E112" s="101" t="str">
        <f>IF(info_parties!H112="","",info_parties!H112)</f>
        <v/>
      </c>
      <c r="F112" s="190" t="str">
        <f t="shared" si="12"/>
        <v/>
      </c>
      <c r="G112" s="191" t="str">
        <f t="shared" si="13"/>
        <v/>
      </c>
      <c r="H112" s="192" t="str">
        <f t="shared" si="14"/>
        <v/>
      </c>
      <c r="I112" s="193" t="str">
        <f t="shared" si="15"/>
        <v/>
      </c>
      <c r="J112" s="194" t="str">
        <f>IF(ISERROR(VLOOKUP($A112,parlvotes_lh!$A$11:$ZZ$200,6,FALSE))=TRUE,"",IF(VLOOKUP($A112,parlvotes_lh!$A$11:$ZZ$200,6,FALSE)=0,"",VLOOKUP($A112,parlvotes_lh!$A$11:$ZZ$200,6,FALSE)))</f>
        <v/>
      </c>
      <c r="K112" s="194" t="str">
        <f>IF(ISERROR(VLOOKUP($A112,parlvotes_lh!$A$11:$ZZ$200,26,FALSE))=TRUE,"",IF(VLOOKUP($A112,parlvotes_lh!$A$11:$ZZ$200,26,FALSE)=0,"",VLOOKUP($A112,parlvotes_lh!$A$11:$ZZ$200,26,FALSE)))</f>
        <v/>
      </c>
      <c r="L112" s="194" t="str">
        <f>IF(ISERROR(VLOOKUP($A112,parlvotes_lh!$A$11:$ZZ$200,46,FALSE))=TRUE,"",IF(VLOOKUP($A112,parlvotes_lh!$A$11:$ZZ$200,46,FALSE)=0,"",VLOOKUP($A112,parlvotes_lh!$A$11:$ZZ$200,46,FALSE)))</f>
        <v/>
      </c>
      <c r="M112" s="194" t="str">
        <f>IF(ISERROR(VLOOKUP($A112,parlvotes_lh!$A$11:$ZZ$200,66,FALSE))=TRUE,"",IF(VLOOKUP($A112,parlvotes_lh!$A$11:$ZZ$200,66,FALSE)=0,"",VLOOKUP($A112,parlvotes_lh!$A$11:$ZZ$200,66,FALSE)))</f>
        <v/>
      </c>
      <c r="N112" s="194" t="str">
        <f>IF(ISERROR(VLOOKUP($A112,parlvotes_lh!$A$11:$ZZ$200,86,FALSE))=TRUE,"",IF(VLOOKUP($A112,parlvotes_lh!$A$11:$ZZ$200,86,FALSE)=0,"",VLOOKUP($A112,parlvotes_lh!$A$11:$ZZ$200,86,FALSE)))</f>
        <v/>
      </c>
      <c r="O112" s="194" t="str">
        <f>IF(ISERROR(VLOOKUP($A112,parlvotes_lh!$A$11:$ZZ$200,106,FALSE))=TRUE,"",IF(VLOOKUP($A112,parlvotes_lh!$A$11:$ZZ$200,106,FALSE)=0,"",VLOOKUP($A112,parlvotes_lh!$A$11:$ZZ$200,106,FALSE)))</f>
        <v/>
      </c>
      <c r="P112" s="194" t="str">
        <f>IF(ISERROR(VLOOKUP($A112,parlvotes_lh!$A$11:$ZZ$200,126,FALSE))=TRUE,"",IF(VLOOKUP($A112,parlvotes_lh!$A$11:$ZZ$200,126,FALSE)=0,"",VLOOKUP($A112,parlvotes_lh!$A$11:$ZZ$200,126,FALSE)))</f>
        <v/>
      </c>
      <c r="Q112" s="195" t="str">
        <f>IF(ISERROR(VLOOKUP($A112,parlvotes_lh!$A$11:$ZZ$200,146,FALSE))=TRUE,"",IF(VLOOKUP($A112,parlvotes_lh!$A$11:$ZZ$200,146,FALSE)=0,"",VLOOKUP($A112,parlvotes_lh!$A$11:$ZZ$200,146,FALSE)))</f>
        <v/>
      </c>
      <c r="R112" s="195" t="str">
        <f>IF(ISERROR(VLOOKUP($A112,parlvotes_lh!$A$11:$ZZ$200,166,FALSE))=TRUE,"",IF(VLOOKUP($A112,parlvotes_lh!$A$11:$ZZ$200,166,FALSE)=0,"",VLOOKUP($A112,parlvotes_lh!$A$11:$ZZ$200,166,FALSE)))</f>
        <v/>
      </c>
      <c r="S112" s="195" t="str">
        <f>IF(ISERROR(VLOOKUP($A112,parlvotes_lh!$A$11:$ZZ$200,186,FALSE))=TRUE,"",IF(VLOOKUP($A112,parlvotes_lh!$A$11:$ZZ$200,186,FALSE)=0,"",VLOOKUP($A112,parlvotes_lh!$A$11:$ZZ$200,186,FALSE)))</f>
        <v/>
      </c>
      <c r="T112" s="195" t="str">
        <f>IF(ISERROR(VLOOKUP($A112,parlvotes_lh!$A$11:$ZZ$200,206,FALSE))=TRUE,"",IF(VLOOKUP($A112,parlvotes_lh!$A$11:$ZZ$200,206,FALSE)=0,"",VLOOKUP($A112,parlvotes_lh!$A$11:$ZZ$200,206,FALSE)))</f>
        <v/>
      </c>
      <c r="U112" s="195" t="str">
        <f>IF(ISERROR(VLOOKUP($A112,parlvotes_lh!$A$11:$ZZ$200,226,FALSE))=TRUE,"",IF(VLOOKUP($A112,parlvotes_lh!$A$11:$ZZ$200,226,FALSE)=0,"",VLOOKUP($A112,parlvotes_lh!$A$11:$ZZ$200,226,FALSE)))</f>
        <v/>
      </c>
      <c r="V112" s="195" t="str">
        <f>IF(ISERROR(VLOOKUP($A112,parlvotes_lh!$A$11:$ZZ$200,246,FALSE))=TRUE,"",IF(VLOOKUP($A112,parlvotes_lh!$A$11:$ZZ$200,246,FALSE)=0,"",VLOOKUP($A112,parlvotes_lh!$A$11:$ZZ$200,246,FALSE)))</f>
        <v/>
      </c>
      <c r="W112" s="195" t="str">
        <f>IF(ISERROR(VLOOKUP($A112,parlvotes_lh!$A$11:$ZZ$200,266,FALSE))=TRUE,"",IF(VLOOKUP($A112,parlvotes_lh!$A$11:$ZZ$200,266,FALSE)=0,"",VLOOKUP($A112,parlvotes_lh!$A$11:$ZZ$200,266,FALSE)))</f>
        <v/>
      </c>
      <c r="X112" s="195" t="str">
        <f>IF(ISERROR(VLOOKUP($A112,parlvotes_lh!$A$11:$ZZ$200,286,FALSE))=TRUE,"",IF(VLOOKUP($A112,parlvotes_lh!$A$11:$ZZ$200,286,FALSE)=0,"",VLOOKUP($A112,parlvotes_lh!$A$11:$ZZ$200,286,FALSE)))</f>
        <v/>
      </c>
      <c r="Y112" s="195" t="str">
        <f>IF(ISERROR(VLOOKUP($A112,parlvotes_lh!$A$11:$ZZ$200,306,FALSE))=TRUE,"",IF(VLOOKUP($A112,parlvotes_lh!$A$11:$ZZ$200,306,FALSE)=0,"",VLOOKUP($A112,parlvotes_lh!$A$11:$ZZ$200,306,FALSE)))</f>
        <v/>
      </c>
      <c r="Z112" s="195" t="str">
        <f>IF(ISERROR(VLOOKUP($A112,parlvotes_lh!$A$11:$ZZ$200,326,FALSE))=TRUE,"",IF(VLOOKUP($A112,parlvotes_lh!$A$11:$ZZ$200,326,FALSE)=0,"",VLOOKUP($A112,parlvotes_lh!$A$11:$ZZ$200,326,FALSE)))</f>
        <v/>
      </c>
      <c r="AA112" s="195" t="str">
        <f>IF(ISERROR(VLOOKUP($A112,parlvotes_lh!$A$11:$ZZ$200,346,FALSE))=TRUE,"",IF(VLOOKUP($A112,parlvotes_lh!$A$11:$ZZ$200,346,FALSE)=0,"",VLOOKUP($A112,parlvotes_lh!$A$11:$ZZ$200,346,FALSE)))</f>
        <v/>
      </c>
      <c r="AB112" s="195" t="str">
        <f>IF(ISERROR(VLOOKUP($A112,parlvotes_lh!$A$11:$ZZ$200,366,FALSE))=TRUE,"",IF(VLOOKUP($A112,parlvotes_lh!$A$11:$ZZ$200,366,FALSE)=0,"",VLOOKUP($A112,parlvotes_lh!$A$11:$ZZ$200,366,FALSE)))</f>
        <v/>
      </c>
      <c r="AC112" s="195" t="str">
        <f>IF(ISERROR(VLOOKUP($A112,parlvotes_lh!$A$11:$ZZ$200,386,FALSE))=TRUE,"",IF(VLOOKUP($A112,parlvotes_lh!$A$11:$ZZ$200,386,FALSE)=0,"",VLOOKUP($A112,parlvotes_lh!$A$11:$ZZ$200,386,FALSE)))</f>
        <v/>
      </c>
    </row>
    <row r="113" spans="1:29" ht="13.5" customHeight="1">
      <c r="A113" s="189"/>
      <c r="B113" s="101" t="str">
        <f>IF(A113="","",MID(info_weblinks!$C$3,32,3))</f>
        <v/>
      </c>
      <c r="C113" s="101" t="str">
        <f>IF(info_parties!G113="","",info_parties!G113)</f>
        <v/>
      </c>
      <c r="D113" s="101" t="str">
        <f>IF(info_parties!K113="","",info_parties!K113)</f>
        <v/>
      </c>
      <c r="E113" s="101" t="str">
        <f>IF(info_parties!H113="","",info_parties!H113)</f>
        <v/>
      </c>
      <c r="F113" s="190" t="str">
        <f t="shared" si="12"/>
        <v/>
      </c>
      <c r="G113" s="191" t="str">
        <f t="shared" si="13"/>
        <v/>
      </c>
      <c r="H113" s="192" t="str">
        <f t="shared" si="14"/>
        <v/>
      </c>
      <c r="I113" s="193" t="str">
        <f t="shared" si="15"/>
        <v/>
      </c>
      <c r="J113" s="194" t="str">
        <f>IF(ISERROR(VLOOKUP($A113,parlvotes_lh!$A$11:$ZZ$200,6,FALSE))=TRUE,"",IF(VLOOKUP($A113,parlvotes_lh!$A$11:$ZZ$200,6,FALSE)=0,"",VLOOKUP($A113,parlvotes_lh!$A$11:$ZZ$200,6,FALSE)))</f>
        <v/>
      </c>
      <c r="K113" s="194" t="str">
        <f>IF(ISERROR(VLOOKUP($A113,parlvotes_lh!$A$11:$ZZ$200,26,FALSE))=TRUE,"",IF(VLOOKUP($A113,parlvotes_lh!$A$11:$ZZ$200,26,FALSE)=0,"",VLOOKUP($A113,parlvotes_lh!$A$11:$ZZ$200,26,FALSE)))</f>
        <v/>
      </c>
      <c r="L113" s="194" t="str">
        <f>IF(ISERROR(VLOOKUP($A113,parlvotes_lh!$A$11:$ZZ$200,46,FALSE))=TRUE,"",IF(VLOOKUP($A113,parlvotes_lh!$A$11:$ZZ$200,46,FALSE)=0,"",VLOOKUP($A113,parlvotes_lh!$A$11:$ZZ$200,46,FALSE)))</f>
        <v/>
      </c>
      <c r="M113" s="194" t="str">
        <f>IF(ISERROR(VLOOKUP($A113,parlvotes_lh!$A$11:$ZZ$200,66,FALSE))=TRUE,"",IF(VLOOKUP($A113,parlvotes_lh!$A$11:$ZZ$200,66,FALSE)=0,"",VLOOKUP($A113,parlvotes_lh!$A$11:$ZZ$200,66,FALSE)))</f>
        <v/>
      </c>
      <c r="N113" s="194" t="str">
        <f>IF(ISERROR(VLOOKUP($A113,parlvotes_lh!$A$11:$ZZ$200,86,FALSE))=TRUE,"",IF(VLOOKUP($A113,parlvotes_lh!$A$11:$ZZ$200,86,FALSE)=0,"",VLOOKUP($A113,parlvotes_lh!$A$11:$ZZ$200,86,FALSE)))</f>
        <v/>
      </c>
      <c r="O113" s="194" t="str">
        <f>IF(ISERROR(VLOOKUP($A113,parlvotes_lh!$A$11:$ZZ$200,106,FALSE))=TRUE,"",IF(VLOOKUP($A113,parlvotes_lh!$A$11:$ZZ$200,106,FALSE)=0,"",VLOOKUP($A113,parlvotes_lh!$A$11:$ZZ$200,106,FALSE)))</f>
        <v/>
      </c>
      <c r="P113" s="194" t="str">
        <f>IF(ISERROR(VLOOKUP($A113,parlvotes_lh!$A$11:$ZZ$200,126,FALSE))=TRUE,"",IF(VLOOKUP($A113,parlvotes_lh!$A$11:$ZZ$200,126,FALSE)=0,"",VLOOKUP($A113,parlvotes_lh!$A$11:$ZZ$200,126,FALSE)))</f>
        <v/>
      </c>
      <c r="Q113" s="195" t="str">
        <f>IF(ISERROR(VLOOKUP($A113,parlvotes_lh!$A$11:$ZZ$200,146,FALSE))=TRUE,"",IF(VLOOKUP($A113,parlvotes_lh!$A$11:$ZZ$200,146,FALSE)=0,"",VLOOKUP($A113,parlvotes_lh!$A$11:$ZZ$200,146,FALSE)))</f>
        <v/>
      </c>
      <c r="R113" s="195" t="str">
        <f>IF(ISERROR(VLOOKUP($A113,parlvotes_lh!$A$11:$ZZ$200,166,FALSE))=TRUE,"",IF(VLOOKUP($A113,parlvotes_lh!$A$11:$ZZ$200,166,FALSE)=0,"",VLOOKUP($A113,parlvotes_lh!$A$11:$ZZ$200,166,FALSE)))</f>
        <v/>
      </c>
      <c r="S113" s="195" t="str">
        <f>IF(ISERROR(VLOOKUP($A113,parlvotes_lh!$A$11:$ZZ$200,186,FALSE))=TRUE,"",IF(VLOOKUP($A113,parlvotes_lh!$A$11:$ZZ$200,186,FALSE)=0,"",VLOOKUP($A113,parlvotes_lh!$A$11:$ZZ$200,186,FALSE)))</f>
        <v/>
      </c>
      <c r="T113" s="195" t="str">
        <f>IF(ISERROR(VLOOKUP($A113,parlvotes_lh!$A$11:$ZZ$200,206,FALSE))=TRUE,"",IF(VLOOKUP($A113,parlvotes_lh!$A$11:$ZZ$200,206,FALSE)=0,"",VLOOKUP($A113,parlvotes_lh!$A$11:$ZZ$200,206,FALSE)))</f>
        <v/>
      </c>
      <c r="U113" s="195" t="str">
        <f>IF(ISERROR(VLOOKUP($A113,parlvotes_lh!$A$11:$ZZ$200,226,FALSE))=TRUE,"",IF(VLOOKUP($A113,parlvotes_lh!$A$11:$ZZ$200,226,FALSE)=0,"",VLOOKUP($A113,parlvotes_lh!$A$11:$ZZ$200,226,FALSE)))</f>
        <v/>
      </c>
      <c r="V113" s="195" t="str">
        <f>IF(ISERROR(VLOOKUP($A113,parlvotes_lh!$A$11:$ZZ$200,246,FALSE))=TRUE,"",IF(VLOOKUP($A113,parlvotes_lh!$A$11:$ZZ$200,246,FALSE)=0,"",VLOOKUP($A113,parlvotes_lh!$A$11:$ZZ$200,246,FALSE)))</f>
        <v/>
      </c>
      <c r="W113" s="195" t="str">
        <f>IF(ISERROR(VLOOKUP($A113,parlvotes_lh!$A$11:$ZZ$200,266,FALSE))=TRUE,"",IF(VLOOKUP($A113,parlvotes_lh!$A$11:$ZZ$200,266,FALSE)=0,"",VLOOKUP($A113,parlvotes_lh!$A$11:$ZZ$200,266,FALSE)))</f>
        <v/>
      </c>
      <c r="X113" s="195" t="str">
        <f>IF(ISERROR(VLOOKUP($A113,parlvotes_lh!$A$11:$ZZ$200,286,FALSE))=TRUE,"",IF(VLOOKUP($A113,parlvotes_lh!$A$11:$ZZ$200,286,FALSE)=0,"",VLOOKUP($A113,parlvotes_lh!$A$11:$ZZ$200,286,FALSE)))</f>
        <v/>
      </c>
      <c r="Y113" s="195" t="str">
        <f>IF(ISERROR(VLOOKUP($A113,parlvotes_lh!$A$11:$ZZ$200,306,FALSE))=TRUE,"",IF(VLOOKUP($A113,parlvotes_lh!$A$11:$ZZ$200,306,FALSE)=0,"",VLOOKUP($A113,parlvotes_lh!$A$11:$ZZ$200,306,FALSE)))</f>
        <v/>
      </c>
      <c r="Z113" s="195" t="str">
        <f>IF(ISERROR(VLOOKUP($A113,parlvotes_lh!$A$11:$ZZ$200,326,FALSE))=TRUE,"",IF(VLOOKUP($A113,parlvotes_lh!$A$11:$ZZ$200,326,FALSE)=0,"",VLOOKUP($A113,parlvotes_lh!$A$11:$ZZ$200,326,FALSE)))</f>
        <v/>
      </c>
      <c r="AA113" s="195" t="str">
        <f>IF(ISERROR(VLOOKUP($A113,parlvotes_lh!$A$11:$ZZ$200,346,FALSE))=TRUE,"",IF(VLOOKUP($A113,parlvotes_lh!$A$11:$ZZ$200,346,FALSE)=0,"",VLOOKUP($A113,parlvotes_lh!$A$11:$ZZ$200,346,FALSE)))</f>
        <v/>
      </c>
      <c r="AB113" s="195" t="str">
        <f>IF(ISERROR(VLOOKUP($A113,parlvotes_lh!$A$11:$ZZ$200,366,FALSE))=TRUE,"",IF(VLOOKUP($A113,parlvotes_lh!$A$11:$ZZ$200,366,FALSE)=0,"",VLOOKUP($A113,parlvotes_lh!$A$11:$ZZ$200,366,FALSE)))</f>
        <v/>
      </c>
      <c r="AC113" s="195" t="str">
        <f>IF(ISERROR(VLOOKUP($A113,parlvotes_lh!$A$11:$ZZ$200,386,FALSE))=TRUE,"",IF(VLOOKUP($A113,parlvotes_lh!$A$11:$ZZ$200,386,FALSE)=0,"",VLOOKUP($A113,parlvotes_lh!$A$11:$ZZ$200,386,FALSE)))</f>
        <v/>
      </c>
    </row>
    <row r="114" spans="1:29" ht="13.5" customHeight="1">
      <c r="A114" s="189"/>
      <c r="B114" s="101" t="str">
        <f>IF(A114="","",MID(info_weblinks!$C$3,32,3))</f>
        <v/>
      </c>
      <c r="C114" s="101" t="str">
        <f>IF(info_parties!G114="","",info_parties!G114)</f>
        <v/>
      </c>
      <c r="D114" s="101" t="str">
        <f>IF(info_parties!K114="","",info_parties!K114)</f>
        <v/>
      </c>
      <c r="E114" s="101" t="str">
        <f>IF(info_parties!H114="","",info_parties!H114)</f>
        <v/>
      </c>
      <c r="F114" s="190" t="str">
        <f t="shared" si="12"/>
        <v/>
      </c>
      <c r="G114" s="191" t="str">
        <f t="shared" si="13"/>
        <v/>
      </c>
      <c r="H114" s="192" t="str">
        <f t="shared" si="14"/>
        <v/>
      </c>
      <c r="I114" s="193" t="str">
        <f t="shared" si="15"/>
        <v/>
      </c>
      <c r="J114" s="194" t="str">
        <f>IF(ISERROR(VLOOKUP($A114,parlvotes_lh!$A$11:$ZZ$200,6,FALSE))=TRUE,"",IF(VLOOKUP($A114,parlvotes_lh!$A$11:$ZZ$200,6,FALSE)=0,"",VLOOKUP($A114,parlvotes_lh!$A$11:$ZZ$200,6,FALSE)))</f>
        <v/>
      </c>
      <c r="K114" s="194" t="str">
        <f>IF(ISERROR(VLOOKUP($A114,parlvotes_lh!$A$11:$ZZ$200,26,FALSE))=TRUE,"",IF(VLOOKUP($A114,parlvotes_lh!$A$11:$ZZ$200,26,FALSE)=0,"",VLOOKUP($A114,parlvotes_lh!$A$11:$ZZ$200,26,FALSE)))</f>
        <v/>
      </c>
      <c r="L114" s="194" t="str">
        <f>IF(ISERROR(VLOOKUP($A114,parlvotes_lh!$A$11:$ZZ$200,46,FALSE))=TRUE,"",IF(VLOOKUP($A114,parlvotes_lh!$A$11:$ZZ$200,46,FALSE)=0,"",VLOOKUP($A114,parlvotes_lh!$A$11:$ZZ$200,46,FALSE)))</f>
        <v/>
      </c>
      <c r="M114" s="194" t="str">
        <f>IF(ISERROR(VLOOKUP($A114,parlvotes_lh!$A$11:$ZZ$200,66,FALSE))=TRUE,"",IF(VLOOKUP($A114,parlvotes_lh!$A$11:$ZZ$200,66,FALSE)=0,"",VLOOKUP($A114,parlvotes_lh!$A$11:$ZZ$200,66,FALSE)))</f>
        <v/>
      </c>
      <c r="N114" s="194" t="str">
        <f>IF(ISERROR(VLOOKUP($A114,parlvotes_lh!$A$11:$ZZ$200,86,FALSE))=TRUE,"",IF(VLOOKUP($A114,parlvotes_lh!$A$11:$ZZ$200,86,FALSE)=0,"",VLOOKUP($A114,parlvotes_lh!$A$11:$ZZ$200,86,FALSE)))</f>
        <v/>
      </c>
      <c r="O114" s="194" t="str">
        <f>IF(ISERROR(VLOOKUP($A114,parlvotes_lh!$A$11:$ZZ$200,106,FALSE))=TRUE,"",IF(VLOOKUP($A114,parlvotes_lh!$A$11:$ZZ$200,106,FALSE)=0,"",VLOOKUP($A114,parlvotes_lh!$A$11:$ZZ$200,106,FALSE)))</f>
        <v/>
      </c>
      <c r="P114" s="194" t="str">
        <f>IF(ISERROR(VLOOKUP($A114,parlvotes_lh!$A$11:$ZZ$200,126,FALSE))=TRUE,"",IF(VLOOKUP($A114,parlvotes_lh!$A$11:$ZZ$200,126,FALSE)=0,"",VLOOKUP($A114,parlvotes_lh!$A$11:$ZZ$200,126,FALSE)))</f>
        <v/>
      </c>
      <c r="Q114" s="195" t="str">
        <f>IF(ISERROR(VLOOKUP($A114,parlvotes_lh!$A$11:$ZZ$200,146,FALSE))=TRUE,"",IF(VLOOKUP($A114,parlvotes_lh!$A$11:$ZZ$200,146,FALSE)=0,"",VLOOKUP($A114,parlvotes_lh!$A$11:$ZZ$200,146,FALSE)))</f>
        <v/>
      </c>
      <c r="R114" s="195" t="str">
        <f>IF(ISERROR(VLOOKUP($A114,parlvotes_lh!$A$11:$ZZ$200,166,FALSE))=TRUE,"",IF(VLOOKUP($A114,parlvotes_lh!$A$11:$ZZ$200,166,FALSE)=0,"",VLOOKUP($A114,parlvotes_lh!$A$11:$ZZ$200,166,FALSE)))</f>
        <v/>
      </c>
      <c r="S114" s="195" t="str">
        <f>IF(ISERROR(VLOOKUP($A114,parlvotes_lh!$A$11:$ZZ$200,186,FALSE))=TRUE,"",IF(VLOOKUP($A114,parlvotes_lh!$A$11:$ZZ$200,186,FALSE)=0,"",VLOOKUP($A114,parlvotes_lh!$A$11:$ZZ$200,186,FALSE)))</f>
        <v/>
      </c>
      <c r="T114" s="195" t="str">
        <f>IF(ISERROR(VLOOKUP($A114,parlvotes_lh!$A$11:$ZZ$200,206,FALSE))=TRUE,"",IF(VLOOKUP($A114,parlvotes_lh!$A$11:$ZZ$200,206,FALSE)=0,"",VLOOKUP($A114,parlvotes_lh!$A$11:$ZZ$200,206,FALSE)))</f>
        <v/>
      </c>
      <c r="U114" s="195" t="str">
        <f>IF(ISERROR(VLOOKUP($A114,parlvotes_lh!$A$11:$ZZ$200,226,FALSE))=TRUE,"",IF(VLOOKUP($A114,parlvotes_lh!$A$11:$ZZ$200,226,FALSE)=0,"",VLOOKUP($A114,parlvotes_lh!$A$11:$ZZ$200,226,FALSE)))</f>
        <v/>
      </c>
      <c r="V114" s="195" t="str">
        <f>IF(ISERROR(VLOOKUP($A114,parlvotes_lh!$A$11:$ZZ$200,246,FALSE))=TRUE,"",IF(VLOOKUP($A114,parlvotes_lh!$A$11:$ZZ$200,246,FALSE)=0,"",VLOOKUP($A114,parlvotes_lh!$A$11:$ZZ$200,246,FALSE)))</f>
        <v/>
      </c>
      <c r="W114" s="195" t="str">
        <f>IF(ISERROR(VLOOKUP($A114,parlvotes_lh!$A$11:$ZZ$200,266,FALSE))=TRUE,"",IF(VLOOKUP($A114,parlvotes_lh!$A$11:$ZZ$200,266,FALSE)=0,"",VLOOKUP($A114,parlvotes_lh!$A$11:$ZZ$200,266,FALSE)))</f>
        <v/>
      </c>
      <c r="X114" s="195" t="str">
        <f>IF(ISERROR(VLOOKUP($A114,parlvotes_lh!$A$11:$ZZ$200,286,FALSE))=TRUE,"",IF(VLOOKUP($A114,parlvotes_lh!$A$11:$ZZ$200,286,FALSE)=0,"",VLOOKUP($A114,parlvotes_lh!$A$11:$ZZ$200,286,FALSE)))</f>
        <v/>
      </c>
      <c r="Y114" s="195" t="str">
        <f>IF(ISERROR(VLOOKUP($A114,parlvotes_lh!$A$11:$ZZ$200,306,FALSE))=TRUE,"",IF(VLOOKUP($A114,parlvotes_lh!$A$11:$ZZ$200,306,FALSE)=0,"",VLOOKUP($A114,parlvotes_lh!$A$11:$ZZ$200,306,FALSE)))</f>
        <v/>
      </c>
      <c r="Z114" s="195" t="str">
        <f>IF(ISERROR(VLOOKUP($A114,parlvotes_lh!$A$11:$ZZ$200,326,FALSE))=TRUE,"",IF(VLOOKUP($A114,parlvotes_lh!$A$11:$ZZ$200,326,FALSE)=0,"",VLOOKUP($A114,parlvotes_lh!$A$11:$ZZ$200,326,FALSE)))</f>
        <v/>
      </c>
      <c r="AA114" s="195" t="str">
        <f>IF(ISERROR(VLOOKUP($A114,parlvotes_lh!$A$11:$ZZ$200,346,FALSE))=TRUE,"",IF(VLOOKUP($A114,parlvotes_lh!$A$11:$ZZ$200,346,FALSE)=0,"",VLOOKUP($A114,parlvotes_lh!$A$11:$ZZ$200,346,FALSE)))</f>
        <v/>
      </c>
      <c r="AB114" s="195" t="str">
        <f>IF(ISERROR(VLOOKUP($A114,parlvotes_lh!$A$11:$ZZ$200,366,FALSE))=TRUE,"",IF(VLOOKUP($A114,parlvotes_lh!$A$11:$ZZ$200,366,FALSE)=0,"",VLOOKUP($A114,parlvotes_lh!$A$11:$ZZ$200,366,FALSE)))</f>
        <v/>
      </c>
      <c r="AC114" s="195" t="str">
        <f>IF(ISERROR(VLOOKUP($A114,parlvotes_lh!$A$11:$ZZ$200,386,FALSE))=TRUE,"",IF(VLOOKUP($A114,parlvotes_lh!$A$11:$ZZ$200,386,FALSE)=0,"",VLOOKUP($A114,parlvotes_lh!$A$11:$ZZ$200,386,FALSE)))</f>
        <v/>
      </c>
    </row>
    <row r="115" spans="1:29" ht="13.5" customHeight="1">
      <c r="A115" s="189"/>
      <c r="B115" s="101" t="str">
        <f>IF(A115="","",MID(info_weblinks!$C$3,32,3))</f>
        <v/>
      </c>
      <c r="C115" s="101" t="str">
        <f>IF(info_parties!G115="","",info_parties!G115)</f>
        <v/>
      </c>
      <c r="D115" s="101" t="str">
        <f>IF(info_parties!K115="","",info_parties!K115)</f>
        <v/>
      </c>
      <c r="E115" s="101" t="str">
        <f>IF(info_parties!H115="","",info_parties!H115)</f>
        <v/>
      </c>
      <c r="F115" s="190" t="str">
        <f t="shared" si="12"/>
        <v/>
      </c>
      <c r="G115" s="191" t="str">
        <f t="shared" si="13"/>
        <v/>
      </c>
      <c r="H115" s="192" t="str">
        <f t="shared" si="14"/>
        <v/>
      </c>
      <c r="I115" s="193" t="str">
        <f t="shared" si="15"/>
        <v/>
      </c>
      <c r="J115" s="194" t="str">
        <f>IF(ISERROR(VLOOKUP($A115,parlvotes_lh!$A$11:$ZZ$200,6,FALSE))=TRUE,"",IF(VLOOKUP($A115,parlvotes_lh!$A$11:$ZZ$200,6,FALSE)=0,"",VLOOKUP($A115,parlvotes_lh!$A$11:$ZZ$200,6,FALSE)))</f>
        <v/>
      </c>
      <c r="K115" s="194" t="str">
        <f>IF(ISERROR(VLOOKUP($A115,parlvotes_lh!$A$11:$ZZ$200,26,FALSE))=TRUE,"",IF(VLOOKUP($A115,parlvotes_lh!$A$11:$ZZ$200,26,FALSE)=0,"",VLOOKUP($A115,parlvotes_lh!$A$11:$ZZ$200,26,FALSE)))</f>
        <v/>
      </c>
      <c r="L115" s="194" t="str">
        <f>IF(ISERROR(VLOOKUP($A115,parlvotes_lh!$A$11:$ZZ$200,46,FALSE))=TRUE,"",IF(VLOOKUP($A115,parlvotes_lh!$A$11:$ZZ$200,46,FALSE)=0,"",VLOOKUP($A115,parlvotes_lh!$A$11:$ZZ$200,46,FALSE)))</f>
        <v/>
      </c>
      <c r="M115" s="194" t="str">
        <f>IF(ISERROR(VLOOKUP($A115,parlvotes_lh!$A$11:$ZZ$200,66,FALSE))=TRUE,"",IF(VLOOKUP($A115,parlvotes_lh!$A$11:$ZZ$200,66,FALSE)=0,"",VLOOKUP($A115,parlvotes_lh!$A$11:$ZZ$200,66,FALSE)))</f>
        <v/>
      </c>
      <c r="N115" s="194" t="str">
        <f>IF(ISERROR(VLOOKUP($A115,parlvotes_lh!$A$11:$ZZ$200,86,FALSE))=TRUE,"",IF(VLOOKUP($A115,parlvotes_lh!$A$11:$ZZ$200,86,FALSE)=0,"",VLOOKUP($A115,parlvotes_lh!$A$11:$ZZ$200,86,FALSE)))</f>
        <v/>
      </c>
      <c r="O115" s="194" t="str">
        <f>IF(ISERROR(VLOOKUP($A115,parlvotes_lh!$A$11:$ZZ$200,106,FALSE))=TRUE,"",IF(VLOOKUP($A115,parlvotes_lh!$A$11:$ZZ$200,106,FALSE)=0,"",VLOOKUP($A115,parlvotes_lh!$A$11:$ZZ$200,106,FALSE)))</f>
        <v/>
      </c>
      <c r="P115" s="194" t="str">
        <f>IF(ISERROR(VLOOKUP($A115,parlvotes_lh!$A$11:$ZZ$200,126,FALSE))=TRUE,"",IF(VLOOKUP($A115,parlvotes_lh!$A$11:$ZZ$200,126,FALSE)=0,"",VLOOKUP($A115,parlvotes_lh!$A$11:$ZZ$200,126,FALSE)))</f>
        <v/>
      </c>
      <c r="Q115" s="195" t="str">
        <f>IF(ISERROR(VLOOKUP($A115,parlvotes_lh!$A$11:$ZZ$200,146,FALSE))=TRUE,"",IF(VLOOKUP($A115,parlvotes_lh!$A$11:$ZZ$200,146,FALSE)=0,"",VLOOKUP($A115,parlvotes_lh!$A$11:$ZZ$200,146,FALSE)))</f>
        <v/>
      </c>
      <c r="R115" s="195" t="str">
        <f>IF(ISERROR(VLOOKUP($A115,parlvotes_lh!$A$11:$ZZ$200,166,FALSE))=TRUE,"",IF(VLOOKUP($A115,parlvotes_lh!$A$11:$ZZ$200,166,FALSE)=0,"",VLOOKUP($A115,parlvotes_lh!$A$11:$ZZ$200,166,FALSE)))</f>
        <v/>
      </c>
      <c r="S115" s="195" t="str">
        <f>IF(ISERROR(VLOOKUP($A115,parlvotes_lh!$A$11:$ZZ$200,186,FALSE))=TRUE,"",IF(VLOOKUP($A115,parlvotes_lh!$A$11:$ZZ$200,186,FALSE)=0,"",VLOOKUP($A115,parlvotes_lh!$A$11:$ZZ$200,186,FALSE)))</f>
        <v/>
      </c>
      <c r="T115" s="195" t="str">
        <f>IF(ISERROR(VLOOKUP($A115,parlvotes_lh!$A$11:$ZZ$200,206,FALSE))=TRUE,"",IF(VLOOKUP($A115,parlvotes_lh!$A$11:$ZZ$200,206,FALSE)=0,"",VLOOKUP($A115,parlvotes_lh!$A$11:$ZZ$200,206,FALSE)))</f>
        <v/>
      </c>
      <c r="U115" s="195" t="str">
        <f>IF(ISERROR(VLOOKUP($A115,parlvotes_lh!$A$11:$ZZ$200,226,FALSE))=TRUE,"",IF(VLOOKUP($A115,parlvotes_lh!$A$11:$ZZ$200,226,FALSE)=0,"",VLOOKUP($A115,parlvotes_lh!$A$11:$ZZ$200,226,FALSE)))</f>
        <v/>
      </c>
      <c r="V115" s="195" t="str">
        <f>IF(ISERROR(VLOOKUP($A115,parlvotes_lh!$A$11:$ZZ$200,246,FALSE))=TRUE,"",IF(VLOOKUP($A115,parlvotes_lh!$A$11:$ZZ$200,246,FALSE)=0,"",VLOOKUP($A115,parlvotes_lh!$A$11:$ZZ$200,246,FALSE)))</f>
        <v/>
      </c>
      <c r="W115" s="195" t="str">
        <f>IF(ISERROR(VLOOKUP($A115,parlvotes_lh!$A$11:$ZZ$200,266,FALSE))=TRUE,"",IF(VLOOKUP($A115,parlvotes_lh!$A$11:$ZZ$200,266,FALSE)=0,"",VLOOKUP($A115,parlvotes_lh!$A$11:$ZZ$200,266,FALSE)))</f>
        <v/>
      </c>
      <c r="X115" s="195" t="str">
        <f>IF(ISERROR(VLOOKUP($A115,parlvotes_lh!$A$11:$ZZ$200,286,FALSE))=TRUE,"",IF(VLOOKUP($A115,parlvotes_lh!$A$11:$ZZ$200,286,FALSE)=0,"",VLOOKUP($A115,parlvotes_lh!$A$11:$ZZ$200,286,FALSE)))</f>
        <v/>
      </c>
      <c r="Y115" s="195" t="str">
        <f>IF(ISERROR(VLOOKUP($A115,parlvotes_lh!$A$11:$ZZ$200,306,FALSE))=TRUE,"",IF(VLOOKUP($A115,parlvotes_lh!$A$11:$ZZ$200,306,FALSE)=0,"",VLOOKUP($A115,parlvotes_lh!$A$11:$ZZ$200,306,FALSE)))</f>
        <v/>
      </c>
      <c r="Z115" s="195" t="str">
        <f>IF(ISERROR(VLOOKUP($A115,parlvotes_lh!$A$11:$ZZ$200,326,FALSE))=TRUE,"",IF(VLOOKUP($A115,parlvotes_lh!$A$11:$ZZ$200,326,FALSE)=0,"",VLOOKUP($A115,parlvotes_lh!$A$11:$ZZ$200,326,FALSE)))</f>
        <v/>
      </c>
      <c r="AA115" s="195" t="str">
        <f>IF(ISERROR(VLOOKUP($A115,parlvotes_lh!$A$11:$ZZ$200,346,FALSE))=TRUE,"",IF(VLOOKUP($A115,parlvotes_lh!$A$11:$ZZ$200,346,FALSE)=0,"",VLOOKUP($A115,parlvotes_lh!$A$11:$ZZ$200,346,FALSE)))</f>
        <v/>
      </c>
      <c r="AB115" s="195" t="str">
        <f>IF(ISERROR(VLOOKUP($A115,parlvotes_lh!$A$11:$ZZ$200,366,FALSE))=TRUE,"",IF(VLOOKUP($A115,parlvotes_lh!$A$11:$ZZ$200,366,FALSE)=0,"",VLOOKUP($A115,parlvotes_lh!$A$11:$ZZ$200,366,FALSE)))</f>
        <v/>
      </c>
      <c r="AC115" s="195" t="str">
        <f>IF(ISERROR(VLOOKUP($A115,parlvotes_lh!$A$11:$ZZ$200,386,FALSE))=TRUE,"",IF(VLOOKUP($A115,parlvotes_lh!$A$11:$ZZ$200,386,FALSE)=0,"",VLOOKUP($A115,parlvotes_lh!$A$11:$ZZ$200,386,FALSE)))</f>
        <v/>
      </c>
    </row>
    <row r="116" spans="1:29" ht="13.5" customHeight="1">
      <c r="A116" s="189"/>
      <c r="B116" s="101" t="str">
        <f>IF(A116="","",MID(info_weblinks!$C$3,32,3))</f>
        <v/>
      </c>
      <c r="C116" s="101" t="str">
        <f>IF(info_parties!G116="","",info_parties!G116)</f>
        <v/>
      </c>
      <c r="D116" s="101" t="str">
        <f>IF(info_parties!K116="","",info_parties!K116)</f>
        <v/>
      </c>
      <c r="E116" s="101" t="str">
        <f>IF(info_parties!H116="","",info_parties!H116)</f>
        <v/>
      </c>
      <c r="F116" s="190" t="str">
        <f t="shared" si="12"/>
        <v/>
      </c>
      <c r="G116" s="191" t="str">
        <f t="shared" si="13"/>
        <v/>
      </c>
      <c r="H116" s="192" t="str">
        <f t="shared" si="14"/>
        <v/>
      </c>
      <c r="I116" s="193" t="str">
        <f t="shared" si="15"/>
        <v/>
      </c>
      <c r="J116" s="194" t="str">
        <f>IF(ISERROR(VLOOKUP($A116,parlvotes_lh!$A$11:$ZZ$200,6,FALSE))=TRUE,"",IF(VLOOKUP($A116,parlvotes_lh!$A$11:$ZZ$200,6,FALSE)=0,"",VLOOKUP($A116,parlvotes_lh!$A$11:$ZZ$200,6,FALSE)))</f>
        <v/>
      </c>
      <c r="K116" s="194" t="str">
        <f>IF(ISERROR(VLOOKUP($A116,parlvotes_lh!$A$11:$ZZ$200,26,FALSE))=TRUE,"",IF(VLOOKUP($A116,parlvotes_lh!$A$11:$ZZ$200,26,FALSE)=0,"",VLOOKUP($A116,parlvotes_lh!$A$11:$ZZ$200,26,FALSE)))</f>
        <v/>
      </c>
      <c r="L116" s="194" t="str">
        <f>IF(ISERROR(VLOOKUP($A116,parlvotes_lh!$A$11:$ZZ$200,46,FALSE))=TRUE,"",IF(VLOOKUP($A116,parlvotes_lh!$A$11:$ZZ$200,46,FALSE)=0,"",VLOOKUP($A116,parlvotes_lh!$A$11:$ZZ$200,46,FALSE)))</f>
        <v/>
      </c>
      <c r="M116" s="194" t="str">
        <f>IF(ISERROR(VLOOKUP($A116,parlvotes_lh!$A$11:$ZZ$200,66,FALSE))=TRUE,"",IF(VLOOKUP($A116,parlvotes_lh!$A$11:$ZZ$200,66,FALSE)=0,"",VLOOKUP($A116,parlvotes_lh!$A$11:$ZZ$200,66,FALSE)))</f>
        <v/>
      </c>
      <c r="N116" s="194" t="str">
        <f>IF(ISERROR(VLOOKUP($A116,parlvotes_lh!$A$11:$ZZ$200,86,FALSE))=TRUE,"",IF(VLOOKUP($A116,parlvotes_lh!$A$11:$ZZ$200,86,FALSE)=0,"",VLOOKUP($A116,parlvotes_lh!$A$11:$ZZ$200,86,FALSE)))</f>
        <v/>
      </c>
      <c r="O116" s="194" t="str">
        <f>IF(ISERROR(VLOOKUP($A116,parlvotes_lh!$A$11:$ZZ$200,106,FALSE))=TRUE,"",IF(VLOOKUP($A116,parlvotes_lh!$A$11:$ZZ$200,106,FALSE)=0,"",VLOOKUP($A116,parlvotes_lh!$A$11:$ZZ$200,106,FALSE)))</f>
        <v/>
      </c>
      <c r="P116" s="194" t="str">
        <f>IF(ISERROR(VLOOKUP($A116,parlvotes_lh!$A$11:$ZZ$200,126,FALSE))=TRUE,"",IF(VLOOKUP($A116,parlvotes_lh!$A$11:$ZZ$200,126,FALSE)=0,"",VLOOKUP($A116,parlvotes_lh!$A$11:$ZZ$200,126,FALSE)))</f>
        <v/>
      </c>
      <c r="Q116" s="195" t="str">
        <f>IF(ISERROR(VLOOKUP($A116,parlvotes_lh!$A$11:$ZZ$200,146,FALSE))=TRUE,"",IF(VLOOKUP($A116,parlvotes_lh!$A$11:$ZZ$200,146,FALSE)=0,"",VLOOKUP($A116,parlvotes_lh!$A$11:$ZZ$200,146,FALSE)))</f>
        <v/>
      </c>
      <c r="R116" s="195" t="str">
        <f>IF(ISERROR(VLOOKUP($A116,parlvotes_lh!$A$11:$ZZ$200,166,FALSE))=TRUE,"",IF(VLOOKUP($A116,parlvotes_lh!$A$11:$ZZ$200,166,FALSE)=0,"",VLOOKUP($A116,parlvotes_lh!$A$11:$ZZ$200,166,FALSE)))</f>
        <v/>
      </c>
      <c r="S116" s="195" t="str">
        <f>IF(ISERROR(VLOOKUP($A116,parlvotes_lh!$A$11:$ZZ$200,186,FALSE))=TRUE,"",IF(VLOOKUP($A116,parlvotes_lh!$A$11:$ZZ$200,186,FALSE)=0,"",VLOOKUP($A116,parlvotes_lh!$A$11:$ZZ$200,186,FALSE)))</f>
        <v/>
      </c>
      <c r="T116" s="195" t="str">
        <f>IF(ISERROR(VLOOKUP($A116,parlvotes_lh!$A$11:$ZZ$200,206,FALSE))=TRUE,"",IF(VLOOKUP($A116,parlvotes_lh!$A$11:$ZZ$200,206,FALSE)=0,"",VLOOKUP($A116,parlvotes_lh!$A$11:$ZZ$200,206,FALSE)))</f>
        <v/>
      </c>
      <c r="U116" s="195" t="str">
        <f>IF(ISERROR(VLOOKUP($A116,parlvotes_lh!$A$11:$ZZ$200,226,FALSE))=TRUE,"",IF(VLOOKUP($A116,parlvotes_lh!$A$11:$ZZ$200,226,FALSE)=0,"",VLOOKUP($A116,parlvotes_lh!$A$11:$ZZ$200,226,FALSE)))</f>
        <v/>
      </c>
      <c r="V116" s="195" t="str">
        <f>IF(ISERROR(VLOOKUP($A116,parlvotes_lh!$A$11:$ZZ$200,246,FALSE))=TRUE,"",IF(VLOOKUP($A116,parlvotes_lh!$A$11:$ZZ$200,246,FALSE)=0,"",VLOOKUP($A116,parlvotes_lh!$A$11:$ZZ$200,246,FALSE)))</f>
        <v/>
      </c>
      <c r="W116" s="195" t="str">
        <f>IF(ISERROR(VLOOKUP($A116,parlvotes_lh!$A$11:$ZZ$200,266,FALSE))=TRUE,"",IF(VLOOKUP($A116,parlvotes_lh!$A$11:$ZZ$200,266,FALSE)=0,"",VLOOKUP($A116,parlvotes_lh!$A$11:$ZZ$200,266,FALSE)))</f>
        <v/>
      </c>
      <c r="X116" s="195" t="str">
        <f>IF(ISERROR(VLOOKUP($A116,parlvotes_lh!$A$11:$ZZ$200,286,FALSE))=TRUE,"",IF(VLOOKUP($A116,parlvotes_lh!$A$11:$ZZ$200,286,FALSE)=0,"",VLOOKUP($A116,parlvotes_lh!$A$11:$ZZ$200,286,FALSE)))</f>
        <v/>
      </c>
      <c r="Y116" s="195" t="str">
        <f>IF(ISERROR(VLOOKUP($A116,parlvotes_lh!$A$11:$ZZ$200,306,FALSE))=TRUE,"",IF(VLOOKUP($A116,parlvotes_lh!$A$11:$ZZ$200,306,FALSE)=0,"",VLOOKUP($A116,parlvotes_lh!$A$11:$ZZ$200,306,FALSE)))</f>
        <v/>
      </c>
      <c r="Z116" s="195" t="str">
        <f>IF(ISERROR(VLOOKUP($A116,parlvotes_lh!$A$11:$ZZ$200,326,FALSE))=TRUE,"",IF(VLOOKUP($A116,parlvotes_lh!$A$11:$ZZ$200,326,FALSE)=0,"",VLOOKUP($A116,parlvotes_lh!$A$11:$ZZ$200,326,FALSE)))</f>
        <v/>
      </c>
      <c r="AA116" s="195" t="str">
        <f>IF(ISERROR(VLOOKUP($A116,parlvotes_lh!$A$11:$ZZ$200,346,FALSE))=TRUE,"",IF(VLOOKUP($A116,parlvotes_lh!$A$11:$ZZ$200,346,FALSE)=0,"",VLOOKUP($A116,parlvotes_lh!$A$11:$ZZ$200,346,FALSE)))</f>
        <v/>
      </c>
      <c r="AB116" s="195" t="str">
        <f>IF(ISERROR(VLOOKUP($A116,parlvotes_lh!$A$11:$ZZ$200,366,FALSE))=TRUE,"",IF(VLOOKUP($A116,parlvotes_lh!$A$11:$ZZ$200,366,FALSE)=0,"",VLOOKUP($A116,parlvotes_lh!$A$11:$ZZ$200,366,FALSE)))</f>
        <v/>
      </c>
      <c r="AC116" s="195" t="str">
        <f>IF(ISERROR(VLOOKUP($A116,parlvotes_lh!$A$11:$ZZ$200,386,FALSE))=TRUE,"",IF(VLOOKUP($A116,parlvotes_lh!$A$11:$ZZ$200,386,FALSE)=0,"",VLOOKUP($A116,parlvotes_lh!$A$11:$ZZ$200,386,FALSE)))</f>
        <v/>
      </c>
    </row>
    <row r="117" spans="1:29" ht="13.5" customHeight="1">
      <c r="A117" s="189"/>
      <c r="B117" s="101" t="str">
        <f>IF(A117="","",MID(info_weblinks!$C$3,32,3))</f>
        <v/>
      </c>
      <c r="C117" s="101" t="str">
        <f>IF(info_parties!G117="","",info_parties!G117)</f>
        <v/>
      </c>
      <c r="D117" s="101" t="str">
        <f>IF(info_parties!K117="","",info_parties!K117)</f>
        <v/>
      </c>
      <c r="E117" s="101" t="str">
        <f>IF(info_parties!H117="","",info_parties!H117)</f>
        <v/>
      </c>
      <c r="F117" s="190" t="str">
        <f t="shared" si="12"/>
        <v/>
      </c>
      <c r="G117" s="191" t="str">
        <f t="shared" si="13"/>
        <v/>
      </c>
      <c r="H117" s="192" t="str">
        <f t="shared" si="14"/>
        <v/>
      </c>
      <c r="I117" s="193" t="str">
        <f t="shared" si="15"/>
        <v/>
      </c>
      <c r="J117" s="194" t="str">
        <f>IF(ISERROR(VLOOKUP($A117,parlvotes_lh!$A$11:$ZZ$200,6,FALSE))=TRUE,"",IF(VLOOKUP($A117,parlvotes_lh!$A$11:$ZZ$200,6,FALSE)=0,"",VLOOKUP($A117,parlvotes_lh!$A$11:$ZZ$200,6,FALSE)))</f>
        <v/>
      </c>
      <c r="K117" s="194" t="str">
        <f>IF(ISERROR(VLOOKUP($A117,parlvotes_lh!$A$11:$ZZ$200,26,FALSE))=TRUE,"",IF(VLOOKUP($A117,parlvotes_lh!$A$11:$ZZ$200,26,FALSE)=0,"",VLOOKUP($A117,parlvotes_lh!$A$11:$ZZ$200,26,FALSE)))</f>
        <v/>
      </c>
      <c r="L117" s="194" t="str">
        <f>IF(ISERROR(VLOOKUP($A117,parlvotes_lh!$A$11:$ZZ$200,46,FALSE))=TRUE,"",IF(VLOOKUP($A117,parlvotes_lh!$A$11:$ZZ$200,46,FALSE)=0,"",VLOOKUP($A117,parlvotes_lh!$A$11:$ZZ$200,46,FALSE)))</f>
        <v/>
      </c>
      <c r="M117" s="194" t="str">
        <f>IF(ISERROR(VLOOKUP($A117,parlvotes_lh!$A$11:$ZZ$200,66,FALSE))=TRUE,"",IF(VLOOKUP($A117,parlvotes_lh!$A$11:$ZZ$200,66,FALSE)=0,"",VLOOKUP($A117,parlvotes_lh!$A$11:$ZZ$200,66,FALSE)))</f>
        <v/>
      </c>
      <c r="N117" s="194" t="str">
        <f>IF(ISERROR(VLOOKUP($A117,parlvotes_lh!$A$11:$ZZ$200,86,FALSE))=TRUE,"",IF(VLOOKUP($A117,parlvotes_lh!$A$11:$ZZ$200,86,FALSE)=0,"",VLOOKUP($A117,parlvotes_lh!$A$11:$ZZ$200,86,FALSE)))</f>
        <v/>
      </c>
      <c r="O117" s="194" t="str">
        <f>IF(ISERROR(VLOOKUP($A117,parlvotes_lh!$A$11:$ZZ$200,106,FALSE))=TRUE,"",IF(VLOOKUP($A117,parlvotes_lh!$A$11:$ZZ$200,106,FALSE)=0,"",VLOOKUP($A117,parlvotes_lh!$A$11:$ZZ$200,106,FALSE)))</f>
        <v/>
      </c>
      <c r="P117" s="194" t="str">
        <f>IF(ISERROR(VLOOKUP($A117,parlvotes_lh!$A$11:$ZZ$200,126,FALSE))=TRUE,"",IF(VLOOKUP($A117,parlvotes_lh!$A$11:$ZZ$200,126,FALSE)=0,"",VLOOKUP($A117,parlvotes_lh!$A$11:$ZZ$200,126,FALSE)))</f>
        <v/>
      </c>
      <c r="Q117" s="195" t="str">
        <f>IF(ISERROR(VLOOKUP($A117,parlvotes_lh!$A$11:$ZZ$200,146,FALSE))=TRUE,"",IF(VLOOKUP($A117,parlvotes_lh!$A$11:$ZZ$200,146,FALSE)=0,"",VLOOKUP($A117,parlvotes_lh!$A$11:$ZZ$200,146,FALSE)))</f>
        <v/>
      </c>
      <c r="R117" s="195" t="str">
        <f>IF(ISERROR(VLOOKUP($A117,parlvotes_lh!$A$11:$ZZ$200,166,FALSE))=TRUE,"",IF(VLOOKUP($A117,parlvotes_lh!$A$11:$ZZ$200,166,FALSE)=0,"",VLOOKUP($A117,parlvotes_lh!$A$11:$ZZ$200,166,FALSE)))</f>
        <v/>
      </c>
      <c r="S117" s="195" t="str">
        <f>IF(ISERROR(VLOOKUP($A117,parlvotes_lh!$A$11:$ZZ$200,186,FALSE))=TRUE,"",IF(VLOOKUP($A117,parlvotes_lh!$A$11:$ZZ$200,186,FALSE)=0,"",VLOOKUP($A117,parlvotes_lh!$A$11:$ZZ$200,186,FALSE)))</f>
        <v/>
      </c>
      <c r="T117" s="195" t="str">
        <f>IF(ISERROR(VLOOKUP($A117,parlvotes_lh!$A$11:$ZZ$200,206,FALSE))=TRUE,"",IF(VLOOKUP($A117,parlvotes_lh!$A$11:$ZZ$200,206,FALSE)=0,"",VLOOKUP($A117,parlvotes_lh!$A$11:$ZZ$200,206,FALSE)))</f>
        <v/>
      </c>
      <c r="U117" s="195" t="str">
        <f>IF(ISERROR(VLOOKUP($A117,parlvotes_lh!$A$11:$ZZ$200,226,FALSE))=TRUE,"",IF(VLOOKUP($A117,parlvotes_lh!$A$11:$ZZ$200,226,FALSE)=0,"",VLOOKUP($A117,parlvotes_lh!$A$11:$ZZ$200,226,FALSE)))</f>
        <v/>
      </c>
      <c r="V117" s="195" t="str">
        <f>IF(ISERROR(VLOOKUP($A117,parlvotes_lh!$A$11:$ZZ$200,246,FALSE))=TRUE,"",IF(VLOOKUP($A117,parlvotes_lh!$A$11:$ZZ$200,246,FALSE)=0,"",VLOOKUP($A117,parlvotes_lh!$A$11:$ZZ$200,246,FALSE)))</f>
        <v/>
      </c>
      <c r="W117" s="195" t="str">
        <f>IF(ISERROR(VLOOKUP($A117,parlvotes_lh!$A$11:$ZZ$200,266,FALSE))=TRUE,"",IF(VLOOKUP($A117,parlvotes_lh!$A$11:$ZZ$200,266,FALSE)=0,"",VLOOKUP($A117,parlvotes_lh!$A$11:$ZZ$200,266,FALSE)))</f>
        <v/>
      </c>
      <c r="X117" s="195" t="str">
        <f>IF(ISERROR(VLOOKUP($A117,parlvotes_lh!$A$11:$ZZ$200,286,FALSE))=TRUE,"",IF(VLOOKUP($A117,parlvotes_lh!$A$11:$ZZ$200,286,FALSE)=0,"",VLOOKUP($A117,parlvotes_lh!$A$11:$ZZ$200,286,FALSE)))</f>
        <v/>
      </c>
      <c r="Y117" s="195" t="str">
        <f>IF(ISERROR(VLOOKUP($A117,parlvotes_lh!$A$11:$ZZ$200,306,FALSE))=TRUE,"",IF(VLOOKUP($A117,parlvotes_lh!$A$11:$ZZ$200,306,FALSE)=0,"",VLOOKUP($A117,parlvotes_lh!$A$11:$ZZ$200,306,FALSE)))</f>
        <v/>
      </c>
      <c r="Z117" s="195" t="str">
        <f>IF(ISERROR(VLOOKUP($A117,parlvotes_lh!$A$11:$ZZ$200,326,FALSE))=TRUE,"",IF(VLOOKUP($A117,parlvotes_lh!$A$11:$ZZ$200,326,FALSE)=0,"",VLOOKUP($A117,parlvotes_lh!$A$11:$ZZ$200,326,FALSE)))</f>
        <v/>
      </c>
      <c r="AA117" s="195" t="str">
        <f>IF(ISERROR(VLOOKUP($A117,parlvotes_lh!$A$11:$ZZ$200,346,FALSE))=TRUE,"",IF(VLOOKUP($A117,parlvotes_lh!$A$11:$ZZ$200,346,FALSE)=0,"",VLOOKUP($A117,parlvotes_lh!$A$11:$ZZ$200,346,FALSE)))</f>
        <v/>
      </c>
      <c r="AB117" s="195" t="str">
        <f>IF(ISERROR(VLOOKUP($A117,parlvotes_lh!$A$11:$ZZ$200,366,FALSE))=TRUE,"",IF(VLOOKUP($A117,parlvotes_lh!$A$11:$ZZ$200,366,FALSE)=0,"",VLOOKUP($A117,parlvotes_lh!$A$11:$ZZ$200,366,FALSE)))</f>
        <v/>
      </c>
      <c r="AC117" s="195" t="str">
        <f>IF(ISERROR(VLOOKUP($A117,parlvotes_lh!$A$11:$ZZ$200,386,FALSE))=TRUE,"",IF(VLOOKUP($A117,parlvotes_lh!$A$11:$ZZ$200,386,FALSE)=0,"",VLOOKUP($A117,parlvotes_lh!$A$11:$ZZ$200,386,FALSE)))</f>
        <v/>
      </c>
    </row>
    <row r="118" spans="1:29" ht="13.5" customHeight="1">
      <c r="A118" s="189"/>
      <c r="B118" s="101" t="str">
        <f>IF(A118="","",MID(info_weblinks!$C$3,32,3))</f>
        <v/>
      </c>
      <c r="C118" s="101" t="str">
        <f>IF(info_parties!G118="","",info_parties!G118)</f>
        <v/>
      </c>
      <c r="D118" s="101" t="str">
        <f>IF(info_parties!K118="","",info_parties!K118)</f>
        <v/>
      </c>
      <c r="E118" s="101" t="str">
        <f>IF(info_parties!H118="","",info_parties!H118)</f>
        <v/>
      </c>
      <c r="F118" s="190" t="str">
        <f t="shared" si="12"/>
        <v/>
      </c>
      <c r="G118" s="191" t="str">
        <f t="shared" si="13"/>
        <v/>
      </c>
      <c r="H118" s="192" t="str">
        <f t="shared" si="14"/>
        <v/>
      </c>
      <c r="I118" s="193" t="str">
        <f t="shared" si="15"/>
        <v/>
      </c>
      <c r="J118" s="194" t="str">
        <f>IF(ISERROR(VLOOKUP($A118,parlvotes_lh!$A$11:$ZZ$200,6,FALSE))=TRUE,"",IF(VLOOKUP($A118,parlvotes_lh!$A$11:$ZZ$200,6,FALSE)=0,"",VLOOKUP($A118,parlvotes_lh!$A$11:$ZZ$200,6,FALSE)))</f>
        <v/>
      </c>
      <c r="K118" s="194" t="str">
        <f>IF(ISERROR(VLOOKUP($A118,parlvotes_lh!$A$11:$ZZ$200,26,FALSE))=TRUE,"",IF(VLOOKUP($A118,parlvotes_lh!$A$11:$ZZ$200,26,FALSE)=0,"",VLOOKUP($A118,parlvotes_lh!$A$11:$ZZ$200,26,FALSE)))</f>
        <v/>
      </c>
      <c r="L118" s="194" t="str">
        <f>IF(ISERROR(VLOOKUP($A118,parlvotes_lh!$A$11:$ZZ$200,46,FALSE))=TRUE,"",IF(VLOOKUP($A118,parlvotes_lh!$A$11:$ZZ$200,46,FALSE)=0,"",VLOOKUP($A118,parlvotes_lh!$A$11:$ZZ$200,46,FALSE)))</f>
        <v/>
      </c>
      <c r="M118" s="194" t="str">
        <f>IF(ISERROR(VLOOKUP($A118,parlvotes_lh!$A$11:$ZZ$200,66,FALSE))=TRUE,"",IF(VLOOKUP($A118,parlvotes_lh!$A$11:$ZZ$200,66,FALSE)=0,"",VLOOKUP($A118,parlvotes_lh!$A$11:$ZZ$200,66,FALSE)))</f>
        <v/>
      </c>
      <c r="N118" s="194" t="str">
        <f>IF(ISERROR(VLOOKUP($A118,parlvotes_lh!$A$11:$ZZ$200,86,FALSE))=TRUE,"",IF(VLOOKUP($A118,parlvotes_lh!$A$11:$ZZ$200,86,FALSE)=0,"",VLOOKUP($A118,parlvotes_lh!$A$11:$ZZ$200,86,FALSE)))</f>
        <v/>
      </c>
      <c r="O118" s="194" t="str">
        <f>IF(ISERROR(VLOOKUP($A118,parlvotes_lh!$A$11:$ZZ$200,106,FALSE))=TRUE,"",IF(VLOOKUP($A118,parlvotes_lh!$A$11:$ZZ$200,106,FALSE)=0,"",VLOOKUP($A118,parlvotes_lh!$A$11:$ZZ$200,106,FALSE)))</f>
        <v/>
      </c>
      <c r="P118" s="194" t="str">
        <f>IF(ISERROR(VLOOKUP($A118,parlvotes_lh!$A$11:$ZZ$200,126,FALSE))=TRUE,"",IF(VLOOKUP($A118,parlvotes_lh!$A$11:$ZZ$200,126,FALSE)=0,"",VLOOKUP($A118,parlvotes_lh!$A$11:$ZZ$200,126,FALSE)))</f>
        <v/>
      </c>
      <c r="Q118" s="195" t="str">
        <f>IF(ISERROR(VLOOKUP($A118,parlvotes_lh!$A$11:$ZZ$200,146,FALSE))=TRUE,"",IF(VLOOKUP($A118,parlvotes_lh!$A$11:$ZZ$200,146,FALSE)=0,"",VLOOKUP($A118,parlvotes_lh!$A$11:$ZZ$200,146,FALSE)))</f>
        <v/>
      </c>
      <c r="R118" s="195" t="str">
        <f>IF(ISERROR(VLOOKUP($A118,parlvotes_lh!$A$11:$ZZ$200,166,FALSE))=TRUE,"",IF(VLOOKUP($A118,parlvotes_lh!$A$11:$ZZ$200,166,FALSE)=0,"",VLOOKUP($A118,parlvotes_lh!$A$11:$ZZ$200,166,FALSE)))</f>
        <v/>
      </c>
      <c r="S118" s="195" t="str">
        <f>IF(ISERROR(VLOOKUP($A118,parlvotes_lh!$A$11:$ZZ$200,186,FALSE))=TRUE,"",IF(VLOOKUP($A118,parlvotes_lh!$A$11:$ZZ$200,186,FALSE)=0,"",VLOOKUP($A118,parlvotes_lh!$A$11:$ZZ$200,186,FALSE)))</f>
        <v/>
      </c>
      <c r="T118" s="195" t="str">
        <f>IF(ISERROR(VLOOKUP($A118,parlvotes_lh!$A$11:$ZZ$200,206,FALSE))=TRUE,"",IF(VLOOKUP($A118,parlvotes_lh!$A$11:$ZZ$200,206,FALSE)=0,"",VLOOKUP($A118,parlvotes_lh!$A$11:$ZZ$200,206,FALSE)))</f>
        <v/>
      </c>
      <c r="U118" s="195" t="str">
        <f>IF(ISERROR(VLOOKUP($A118,parlvotes_lh!$A$11:$ZZ$200,226,FALSE))=TRUE,"",IF(VLOOKUP($A118,parlvotes_lh!$A$11:$ZZ$200,226,FALSE)=0,"",VLOOKUP($A118,parlvotes_lh!$A$11:$ZZ$200,226,FALSE)))</f>
        <v/>
      </c>
      <c r="V118" s="195" t="str">
        <f>IF(ISERROR(VLOOKUP($A118,parlvotes_lh!$A$11:$ZZ$200,246,FALSE))=TRUE,"",IF(VLOOKUP($A118,parlvotes_lh!$A$11:$ZZ$200,246,FALSE)=0,"",VLOOKUP($A118,parlvotes_lh!$A$11:$ZZ$200,246,FALSE)))</f>
        <v/>
      </c>
      <c r="W118" s="195" t="str">
        <f>IF(ISERROR(VLOOKUP($A118,parlvotes_lh!$A$11:$ZZ$200,266,FALSE))=TRUE,"",IF(VLOOKUP($A118,parlvotes_lh!$A$11:$ZZ$200,266,FALSE)=0,"",VLOOKUP($A118,parlvotes_lh!$A$11:$ZZ$200,266,FALSE)))</f>
        <v/>
      </c>
      <c r="X118" s="195" t="str">
        <f>IF(ISERROR(VLOOKUP($A118,parlvotes_lh!$A$11:$ZZ$200,286,FALSE))=TRUE,"",IF(VLOOKUP($A118,parlvotes_lh!$A$11:$ZZ$200,286,FALSE)=0,"",VLOOKUP($A118,parlvotes_lh!$A$11:$ZZ$200,286,FALSE)))</f>
        <v/>
      </c>
      <c r="Y118" s="195" t="str">
        <f>IF(ISERROR(VLOOKUP($A118,parlvotes_lh!$A$11:$ZZ$200,306,FALSE))=TRUE,"",IF(VLOOKUP($A118,parlvotes_lh!$A$11:$ZZ$200,306,FALSE)=0,"",VLOOKUP($A118,parlvotes_lh!$A$11:$ZZ$200,306,FALSE)))</f>
        <v/>
      </c>
      <c r="Z118" s="195" t="str">
        <f>IF(ISERROR(VLOOKUP($A118,parlvotes_lh!$A$11:$ZZ$200,326,FALSE))=TRUE,"",IF(VLOOKUP($A118,parlvotes_lh!$A$11:$ZZ$200,326,FALSE)=0,"",VLOOKUP($A118,parlvotes_lh!$A$11:$ZZ$200,326,FALSE)))</f>
        <v/>
      </c>
      <c r="AA118" s="195" t="str">
        <f>IF(ISERROR(VLOOKUP($A118,parlvotes_lh!$A$11:$ZZ$200,346,FALSE))=TRUE,"",IF(VLOOKUP($A118,parlvotes_lh!$A$11:$ZZ$200,346,FALSE)=0,"",VLOOKUP($A118,parlvotes_lh!$A$11:$ZZ$200,346,FALSE)))</f>
        <v/>
      </c>
      <c r="AB118" s="195" t="str">
        <f>IF(ISERROR(VLOOKUP($A118,parlvotes_lh!$A$11:$ZZ$200,366,FALSE))=TRUE,"",IF(VLOOKUP($A118,parlvotes_lh!$A$11:$ZZ$200,366,FALSE)=0,"",VLOOKUP($A118,parlvotes_lh!$A$11:$ZZ$200,366,FALSE)))</f>
        <v/>
      </c>
      <c r="AC118" s="195" t="str">
        <f>IF(ISERROR(VLOOKUP($A118,parlvotes_lh!$A$11:$ZZ$200,386,FALSE))=TRUE,"",IF(VLOOKUP($A118,parlvotes_lh!$A$11:$ZZ$200,386,FALSE)=0,"",VLOOKUP($A118,parlvotes_lh!$A$11:$ZZ$200,386,FALSE)))</f>
        <v/>
      </c>
    </row>
    <row r="119" spans="1:29" ht="13.5" customHeight="1">
      <c r="A119" s="189"/>
      <c r="B119" s="101" t="str">
        <f>IF(A119="","",MID(info_weblinks!$C$3,32,3))</f>
        <v/>
      </c>
      <c r="C119" s="101" t="str">
        <f>IF(info_parties!G119="","",info_parties!G119)</f>
        <v/>
      </c>
      <c r="D119" s="101" t="str">
        <f>IF(info_parties!K119="","",info_parties!K119)</f>
        <v/>
      </c>
      <c r="E119" s="101" t="str">
        <f>IF(info_parties!H119="","",info_parties!H119)</f>
        <v/>
      </c>
      <c r="F119" s="190" t="str">
        <f t="shared" si="12"/>
        <v/>
      </c>
      <c r="G119" s="191" t="str">
        <f t="shared" si="13"/>
        <v/>
      </c>
      <c r="H119" s="192" t="str">
        <f t="shared" si="14"/>
        <v/>
      </c>
      <c r="I119" s="193" t="str">
        <f t="shared" si="15"/>
        <v/>
      </c>
      <c r="J119" s="194" t="str">
        <f>IF(ISERROR(VLOOKUP($A119,parlvotes_lh!$A$11:$ZZ$200,6,FALSE))=TRUE,"",IF(VLOOKUP($A119,parlvotes_lh!$A$11:$ZZ$200,6,FALSE)=0,"",VLOOKUP($A119,parlvotes_lh!$A$11:$ZZ$200,6,FALSE)))</f>
        <v/>
      </c>
      <c r="K119" s="194" t="str">
        <f>IF(ISERROR(VLOOKUP($A119,parlvotes_lh!$A$11:$ZZ$200,26,FALSE))=TRUE,"",IF(VLOOKUP($A119,parlvotes_lh!$A$11:$ZZ$200,26,FALSE)=0,"",VLOOKUP($A119,parlvotes_lh!$A$11:$ZZ$200,26,FALSE)))</f>
        <v/>
      </c>
      <c r="L119" s="194" t="str">
        <f>IF(ISERROR(VLOOKUP($A119,parlvotes_lh!$A$11:$ZZ$200,46,FALSE))=TRUE,"",IF(VLOOKUP($A119,parlvotes_lh!$A$11:$ZZ$200,46,FALSE)=0,"",VLOOKUP($A119,parlvotes_lh!$A$11:$ZZ$200,46,FALSE)))</f>
        <v/>
      </c>
      <c r="M119" s="194" t="str">
        <f>IF(ISERROR(VLOOKUP($A119,parlvotes_lh!$A$11:$ZZ$200,66,FALSE))=TRUE,"",IF(VLOOKUP($A119,parlvotes_lh!$A$11:$ZZ$200,66,FALSE)=0,"",VLOOKUP($A119,parlvotes_lh!$A$11:$ZZ$200,66,FALSE)))</f>
        <v/>
      </c>
      <c r="N119" s="194" t="str">
        <f>IF(ISERROR(VLOOKUP($A119,parlvotes_lh!$A$11:$ZZ$200,86,FALSE))=TRUE,"",IF(VLOOKUP($A119,parlvotes_lh!$A$11:$ZZ$200,86,FALSE)=0,"",VLOOKUP($A119,parlvotes_lh!$A$11:$ZZ$200,86,FALSE)))</f>
        <v/>
      </c>
      <c r="O119" s="194" t="str">
        <f>IF(ISERROR(VLOOKUP($A119,parlvotes_lh!$A$11:$ZZ$200,106,FALSE))=TRUE,"",IF(VLOOKUP($A119,parlvotes_lh!$A$11:$ZZ$200,106,FALSE)=0,"",VLOOKUP($A119,parlvotes_lh!$A$11:$ZZ$200,106,FALSE)))</f>
        <v/>
      </c>
      <c r="P119" s="194" t="str">
        <f>IF(ISERROR(VLOOKUP($A119,parlvotes_lh!$A$11:$ZZ$200,126,FALSE))=TRUE,"",IF(VLOOKUP($A119,parlvotes_lh!$A$11:$ZZ$200,126,FALSE)=0,"",VLOOKUP($A119,parlvotes_lh!$A$11:$ZZ$200,126,FALSE)))</f>
        <v/>
      </c>
      <c r="Q119" s="195" t="str">
        <f>IF(ISERROR(VLOOKUP($A119,parlvotes_lh!$A$11:$ZZ$200,146,FALSE))=TRUE,"",IF(VLOOKUP($A119,parlvotes_lh!$A$11:$ZZ$200,146,FALSE)=0,"",VLOOKUP($A119,parlvotes_lh!$A$11:$ZZ$200,146,FALSE)))</f>
        <v/>
      </c>
      <c r="R119" s="195" t="str">
        <f>IF(ISERROR(VLOOKUP($A119,parlvotes_lh!$A$11:$ZZ$200,166,FALSE))=TRUE,"",IF(VLOOKUP($A119,parlvotes_lh!$A$11:$ZZ$200,166,FALSE)=0,"",VLOOKUP($A119,parlvotes_lh!$A$11:$ZZ$200,166,FALSE)))</f>
        <v/>
      </c>
      <c r="S119" s="195" t="str">
        <f>IF(ISERROR(VLOOKUP($A119,parlvotes_lh!$A$11:$ZZ$200,186,FALSE))=TRUE,"",IF(VLOOKUP($A119,parlvotes_lh!$A$11:$ZZ$200,186,FALSE)=0,"",VLOOKUP($A119,parlvotes_lh!$A$11:$ZZ$200,186,FALSE)))</f>
        <v/>
      </c>
      <c r="T119" s="195" t="str">
        <f>IF(ISERROR(VLOOKUP($A119,parlvotes_lh!$A$11:$ZZ$200,206,FALSE))=TRUE,"",IF(VLOOKUP($A119,parlvotes_lh!$A$11:$ZZ$200,206,FALSE)=0,"",VLOOKUP($A119,parlvotes_lh!$A$11:$ZZ$200,206,FALSE)))</f>
        <v/>
      </c>
      <c r="U119" s="195" t="str">
        <f>IF(ISERROR(VLOOKUP($A119,parlvotes_lh!$A$11:$ZZ$200,226,FALSE))=TRUE,"",IF(VLOOKUP($A119,parlvotes_lh!$A$11:$ZZ$200,226,FALSE)=0,"",VLOOKUP($A119,parlvotes_lh!$A$11:$ZZ$200,226,FALSE)))</f>
        <v/>
      </c>
      <c r="V119" s="195" t="str">
        <f>IF(ISERROR(VLOOKUP($A119,parlvotes_lh!$A$11:$ZZ$200,246,FALSE))=TRUE,"",IF(VLOOKUP($A119,parlvotes_lh!$A$11:$ZZ$200,246,FALSE)=0,"",VLOOKUP($A119,parlvotes_lh!$A$11:$ZZ$200,246,FALSE)))</f>
        <v/>
      </c>
      <c r="W119" s="195" t="str">
        <f>IF(ISERROR(VLOOKUP($A119,parlvotes_lh!$A$11:$ZZ$200,266,FALSE))=TRUE,"",IF(VLOOKUP($A119,parlvotes_lh!$A$11:$ZZ$200,266,FALSE)=0,"",VLOOKUP($A119,parlvotes_lh!$A$11:$ZZ$200,266,FALSE)))</f>
        <v/>
      </c>
      <c r="X119" s="195" t="str">
        <f>IF(ISERROR(VLOOKUP($A119,parlvotes_lh!$A$11:$ZZ$200,286,FALSE))=TRUE,"",IF(VLOOKUP($A119,parlvotes_lh!$A$11:$ZZ$200,286,FALSE)=0,"",VLOOKUP($A119,parlvotes_lh!$A$11:$ZZ$200,286,FALSE)))</f>
        <v/>
      </c>
      <c r="Y119" s="195" t="str">
        <f>IF(ISERROR(VLOOKUP($A119,parlvotes_lh!$A$11:$ZZ$200,306,FALSE))=TRUE,"",IF(VLOOKUP($A119,parlvotes_lh!$A$11:$ZZ$200,306,FALSE)=0,"",VLOOKUP($A119,parlvotes_lh!$A$11:$ZZ$200,306,FALSE)))</f>
        <v/>
      </c>
      <c r="Z119" s="195" t="str">
        <f>IF(ISERROR(VLOOKUP($A119,parlvotes_lh!$A$11:$ZZ$200,326,FALSE))=TRUE,"",IF(VLOOKUP($A119,parlvotes_lh!$A$11:$ZZ$200,326,FALSE)=0,"",VLOOKUP($A119,parlvotes_lh!$A$11:$ZZ$200,326,FALSE)))</f>
        <v/>
      </c>
      <c r="AA119" s="195" t="str">
        <f>IF(ISERROR(VLOOKUP($A119,parlvotes_lh!$A$11:$ZZ$200,346,FALSE))=TRUE,"",IF(VLOOKUP($A119,parlvotes_lh!$A$11:$ZZ$200,346,FALSE)=0,"",VLOOKUP($A119,parlvotes_lh!$A$11:$ZZ$200,346,FALSE)))</f>
        <v/>
      </c>
      <c r="AB119" s="195" t="str">
        <f>IF(ISERROR(VLOOKUP($A119,parlvotes_lh!$A$11:$ZZ$200,366,FALSE))=TRUE,"",IF(VLOOKUP($A119,parlvotes_lh!$A$11:$ZZ$200,366,FALSE)=0,"",VLOOKUP($A119,parlvotes_lh!$A$11:$ZZ$200,366,FALSE)))</f>
        <v/>
      </c>
      <c r="AC119" s="195" t="str">
        <f>IF(ISERROR(VLOOKUP($A119,parlvotes_lh!$A$11:$ZZ$200,386,FALSE))=TRUE,"",IF(VLOOKUP($A119,parlvotes_lh!$A$11:$ZZ$200,386,FALSE)=0,"",VLOOKUP($A119,parlvotes_lh!$A$11:$ZZ$200,386,FALSE)))</f>
        <v/>
      </c>
    </row>
    <row r="120" spans="1:29" ht="13.5" customHeight="1">
      <c r="A120" s="189"/>
      <c r="B120" s="101" t="str">
        <f>IF(A120="","",MID(info_weblinks!$C$3,32,3))</f>
        <v/>
      </c>
      <c r="C120" s="101" t="str">
        <f>IF(info_parties!G120="","",info_parties!G120)</f>
        <v/>
      </c>
      <c r="D120" s="101" t="str">
        <f>IF(info_parties!K120="","",info_parties!K120)</f>
        <v/>
      </c>
      <c r="E120" s="101" t="str">
        <f>IF(info_parties!H120="","",info_parties!H120)</f>
        <v/>
      </c>
      <c r="F120" s="190" t="str">
        <f t="shared" si="12"/>
        <v/>
      </c>
      <c r="G120" s="191" t="str">
        <f t="shared" si="13"/>
        <v/>
      </c>
      <c r="H120" s="192" t="str">
        <f t="shared" si="14"/>
        <v/>
      </c>
      <c r="I120" s="193" t="str">
        <f t="shared" si="15"/>
        <v/>
      </c>
      <c r="J120" s="194" t="str">
        <f>IF(ISERROR(VLOOKUP($A120,parlvotes_lh!$A$11:$ZZ$200,6,FALSE))=TRUE,"",IF(VLOOKUP($A120,parlvotes_lh!$A$11:$ZZ$200,6,FALSE)=0,"",VLOOKUP($A120,parlvotes_lh!$A$11:$ZZ$200,6,FALSE)))</f>
        <v/>
      </c>
      <c r="K120" s="194" t="str">
        <f>IF(ISERROR(VLOOKUP($A120,parlvotes_lh!$A$11:$ZZ$200,26,FALSE))=TRUE,"",IF(VLOOKUP($A120,parlvotes_lh!$A$11:$ZZ$200,26,FALSE)=0,"",VLOOKUP($A120,parlvotes_lh!$A$11:$ZZ$200,26,FALSE)))</f>
        <v/>
      </c>
      <c r="L120" s="194" t="str">
        <f>IF(ISERROR(VLOOKUP($A120,parlvotes_lh!$A$11:$ZZ$200,46,FALSE))=TRUE,"",IF(VLOOKUP($A120,parlvotes_lh!$A$11:$ZZ$200,46,FALSE)=0,"",VLOOKUP($A120,parlvotes_lh!$A$11:$ZZ$200,46,FALSE)))</f>
        <v/>
      </c>
      <c r="M120" s="194" t="str">
        <f>IF(ISERROR(VLOOKUP($A120,parlvotes_lh!$A$11:$ZZ$200,66,FALSE))=TRUE,"",IF(VLOOKUP($A120,parlvotes_lh!$A$11:$ZZ$200,66,FALSE)=0,"",VLOOKUP($A120,parlvotes_lh!$A$11:$ZZ$200,66,FALSE)))</f>
        <v/>
      </c>
      <c r="N120" s="194" t="str">
        <f>IF(ISERROR(VLOOKUP($A120,parlvotes_lh!$A$11:$ZZ$200,86,FALSE))=TRUE,"",IF(VLOOKUP($A120,parlvotes_lh!$A$11:$ZZ$200,86,FALSE)=0,"",VLOOKUP($A120,parlvotes_lh!$A$11:$ZZ$200,86,FALSE)))</f>
        <v/>
      </c>
      <c r="O120" s="194" t="str">
        <f>IF(ISERROR(VLOOKUP($A120,parlvotes_lh!$A$11:$ZZ$200,106,FALSE))=TRUE,"",IF(VLOOKUP($A120,parlvotes_lh!$A$11:$ZZ$200,106,FALSE)=0,"",VLOOKUP($A120,parlvotes_lh!$A$11:$ZZ$200,106,FALSE)))</f>
        <v/>
      </c>
      <c r="P120" s="194" t="str">
        <f>IF(ISERROR(VLOOKUP($A120,parlvotes_lh!$A$11:$ZZ$200,126,FALSE))=TRUE,"",IF(VLOOKUP($A120,parlvotes_lh!$A$11:$ZZ$200,126,FALSE)=0,"",VLOOKUP($A120,parlvotes_lh!$A$11:$ZZ$200,126,FALSE)))</f>
        <v/>
      </c>
      <c r="Q120" s="195" t="str">
        <f>IF(ISERROR(VLOOKUP($A120,parlvotes_lh!$A$11:$ZZ$200,146,FALSE))=TRUE,"",IF(VLOOKUP($A120,parlvotes_lh!$A$11:$ZZ$200,146,FALSE)=0,"",VLOOKUP($A120,parlvotes_lh!$A$11:$ZZ$200,146,FALSE)))</f>
        <v/>
      </c>
      <c r="R120" s="195" t="str">
        <f>IF(ISERROR(VLOOKUP($A120,parlvotes_lh!$A$11:$ZZ$200,166,FALSE))=TRUE,"",IF(VLOOKUP($A120,parlvotes_lh!$A$11:$ZZ$200,166,FALSE)=0,"",VLOOKUP($A120,parlvotes_lh!$A$11:$ZZ$200,166,FALSE)))</f>
        <v/>
      </c>
      <c r="S120" s="195" t="str">
        <f>IF(ISERROR(VLOOKUP($A120,parlvotes_lh!$A$11:$ZZ$200,186,FALSE))=TRUE,"",IF(VLOOKUP($A120,parlvotes_lh!$A$11:$ZZ$200,186,FALSE)=0,"",VLOOKUP($A120,parlvotes_lh!$A$11:$ZZ$200,186,FALSE)))</f>
        <v/>
      </c>
      <c r="T120" s="195" t="str">
        <f>IF(ISERROR(VLOOKUP($A120,parlvotes_lh!$A$11:$ZZ$200,206,FALSE))=TRUE,"",IF(VLOOKUP($A120,parlvotes_lh!$A$11:$ZZ$200,206,FALSE)=0,"",VLOOKUP($A120,parlvotes_lh!$A$11:$ZZ$200,206,FALSE)))</f>
        <v/>
      </c>
      <c r="U120" s="195" t="str">
        <f>IF(ISERROR(VLOOKUP($A120,parlvotes_lh!$A$11:$ZZ$200,226,FALSE))=TRUE,"",IF(VLOOKUP($A120,parlvotes_lh!$A$11:$ZZ$200,226,FALSE)=0,"",VLOOKUP($A120,parlvotes_lh!$A$11:$ZZ$200,226,FALSE)))</f>
        <v/>
      </c>
      <c r="V120" s="195" t="str">
        <f>IF(ISERROR(VLOOKUP($A120,parlvotes_lh!$A$11:$ZZ$200,246,FALSE))=TRUE,"",IF(VLOOKUP($A120,parlvotes_lh!$A$11:$ZZ$200,246,FALSE)=0,"",VLOOKUP($A120,parlvotes_lh!$A$11:$ZZ$200,246,FALSE)))</f>
        <v/>
      </c>
      <c r="W120" s="195" t="str">
        <f>IF(ISERROR(VLOOKUP($A120,parlvotes_lh!$A$11:$ZZ$200,266,FALSE))=TRUE,"",IF(VLOOKUP($A120,parlvotes_lh!$A$11:$ZZ$200,266,FALSE)=0,"",VLOOKUP($A120,parlvotes_lh!$A$11:$ZZ$200,266,FALSE)))</f>
        <v/>
      </c>
      <c r="X120" s="195" t="str">
        <f>IF(ISERROR(VLOOKUP($A120,parlvotes_lh!$A$11:$ZZ$200,286,FALSE))=TRUE,"",IF(VLOOKUP($A120,parlvotes_lh!$A$11:$ZZ$200,286,FALSE)=0,"",VLOOKUP($A120,parlvotes_lh!$A$11:$ZZ$200,286,FALSE)))</f>
        <v/>
      </c>
      <c r="Y120" s="195" t="str">
        <f>IF(ISERROR(VLOOKUP($A120,parlvotes_lh!$A$11:$ZZ$200,306,FALSE))=TRUE,"",IF(VLOOKUP($A120,parlvotes_lh!$A$11:$ZZ$200,306,FALSE)=0,"",VLOOKUP($A120,parlvotes_lh!$A$11:$ZZ$200,306,FALSE)))</f>
        <v/>
      </c>
      <c r="Z120" s="195" t="str">
        <f>IF(ISERROR(VLOOKUP($A120,parlvotes_lh!$A$11:$ZZ$200,326,FALSE))=TRUE,"",IF(VLOOKUP($A120,parlvotes_lh!$A$11:$ZZ$200,326,FALSE)=0,"",VLOOKUP($A120,parlvotes_lh!$A$11:$ZZ$200,326,FALSE)))</f>
        <v/>
      </c>
      <c r="AA120" s="195" t="str">
        <f>IF(ISERROR(VLOOKUP($A120,parlvotes_lh!$A$11:$ZZ$200,346,FALSE))=TRUE,"",IF(VLOOKUP($A120,parlvotes_lh!$A$11:$ZZ$200,346,FALSE)=0,"",VLOOKUP($A120,parlvotes_lh!$A$11:$ZZ$200,346,FALSE)))</f>
        <v/>
      </c>
      <c r="AB120" s="195" t="str">
        <f>IF(ISERROR(VLOOKUP($A120,parlvotes_lh!$A$11:$ZZ$200,366,FALSE))=TRUE,"",IF(VLOOKUP($A120,parlvotes_lh!$A$11:$ZZ$200,366,FALSE)=0,"",VLOOKUP($A120,parlvotes_lh!$A$11:$ZZ$200,366,FALSE)))</f>
        <v/>
      </c>
      <c r="AC120" s="195" t="str">
        <f>IF(ISERROR(VLOOKUP($A120,parlvotes_lh!$A$11:$ZZ$200,386,FALSE))=TRUE,"",IF(VLOOKUP($A120,parlvotes_lh!$A$11:$ZZ$200,386,FALSE)=0,"",VLOOKUP($A120,parlvotes_lh!$A$11:$ZZ$200,386,FALSE)))</f>
        <v/>
      </c>
    </row>
    <row r="121" spans="1:29" ht="13.5" customHeight="1">
      <c r="A121" s="189"/>
      <c r="B121" s="101" t="str">
        <f>IF(A121="","",MID(info_weblinks!$C$3,32,3))</f>
        <v/>
      </c>
      <c r="C121" s="101" t="str">
        <f>IF(info_parties!G121="","",info_parties!G121)</f>
        <v/>
      </c>
      <c r="D121" s="101" t="str">
        <f>IF(info_parties!K121="","",info_parties!K121)</f>
        <v/>
      </c>
      <c r="E121" s="101" t="str">
        <f>IF(info_parties!H121="","",info_parties!H121)</f>
        <v/>
      </c>
      <c r="F121" s="190" t="str">
        <f t="shared" si="12"/>
        <v/>
      </c>
      <c r="G121" s="191" t="str">
        <f t="shared" si="13"/>
        <v/>
      </c>
      <c r="H121" s="192" t="str">
        <f t="shared" si="14"/>
        <v/>
      </c>
      <c r="I121" s="193" t="str">
        <f t="shared" si="15"/>
        <v/>
      </c>
      <c r="J121" s="194" t="str">
        <f>IF(ISERROR(VLOOKUP($A121,parlvotes_lh!$A$11:$ZZ$200,6,FALSE))=TRUE,"",IF(VLOOKUP($A121,parlvotes_lh!$A$11:$ZZ$200,6,FALSE)=0,"",VLOOKUP($A121,parlvotes_lh!$A$11:$ZZ$200,6,FALSE)))</f>
        <v/>
      </c>
      <c r="K121" s="194" t="str">
        <f>IF(ISERROR(VLOOKUP($A121,parlvotes_lh!$A$11:$ZZ$200,26,FALSE))=TRUE,"",IF(VLOOKUP($A121,parlvotes_lh!$A$11:$ZZ$200,26,FALSE)=0,"",VLOOKUP($A121,parlvotes_lh!$A$11:$ZZ$200,26,FALSE)))</f>
        <v/>
      </c>
      <c r="L121" s="194" t="str">
        <f>IF(ISERROR(VLOOKUP($A121,parlvotes_lh!$A$11:$ZZ$200,46,FALSE))=TRUE,"",IF(VLOOKUP($A121,parlvotes_lh!$A$11:$ZZ$200,46,FALSE)=0,"",VLOOKUP($A121,parlvotes_lh!$A$11:$ZZ$200,46,FALSE)))</f>
        <v/>
      </c>
      <c r="M121" s="194" t="str">
        <f>IF(ISERROR(VLOOKUP($A121,parlvotes_lh!$A$11:$ZZ$200,66,FALSE))=TRUE,"",IF(VLOOKUP($A121,parlvotes_lh!$A$11:$ZZ$200,66,FALSE)=0,"",VLOOKUP($A121,parlvotes_lh!$A$11:$ZZ$200,66,FALSE)))</f>
        <v/>
      </c>
      <c r="N121" s="194" t="str">
        <f>IF(ISERROR(VLOOKUP($A121,parlvotes_lh!$A$11:$ZZ$200,86,FALSE))=TRUE,"",IF(VLOOKUP($A121,parlvotes_lh!$A$11:$ZZ$200,86,FALSE)=0,"",VLOOKUP($A121,parlvotes_lh!$A$11:$ZZ$200,86,FALSE)))</f>
        <v/>
      </c>
      <c r="O121" s="194" t="str">
        <f>IF(ISERROR(VLOOKUP($A121,parlvotes_lh!$A$11:$ZZ$200,106,FALSE))=TRUE,"",IF(VLOOKUP($A121,parlvotes_lh!$A$11:$ZZ$200,106,FALSE)=0,"",VLOOKUP($A121,parlvotes_lh!$A$11:$ZZ$200,106,FALSE)))</f>
        <v/>
      </c>
      <c r="P121" s="194" t="str">
        <f>IF(ISERROR(VLOOKUP($A121,parlvotes_lh!$A$11:$ZZ$200,126,FALSE))=TRUE,"",IF(VLOOKUP($A121,parlvotes_lh!$A$11:$ZZ$200,126,FALSE)=0,"",VLOOKUP($A121,parlvotes_lh!$A$11:$ZZ$200,126,FALSE)))</f>
        <v/>
      </c>
      <c r="Q121" s="195" t="str">
        <f>IF(ISERROR(VLOOKUP($A121,parlvotes_lh!$A$11:$ZZ$200,146,FALSE))=TRUE,"",IF(VLOOKUP($A121,parlvotes_lh!$A$11:$ZZ$200,146,FALSE)=0,"",VLOOKUP($A121,parlvotes_lh!$A$11:$ZZ$200,146,FALSE)))</f>
        <v/>
      </c>
      <c r="R121" s="195" t="str">
        <f>IF(ISERROR(VLOOKUP($A121,parlvotes_lh!$A$11:$ZZ$200,166,FALSE))=TRUE,"",IF(VLOOKUP($A121,parlvotes_lh!$A$11:$ZZ$200,166,FALSE)=0,"",VLOOKUP($A121,parlvotes_lh!$A$11:$ZZ$200,166,FALSE)))</f>
        <v/>
      </c>
      <c r="S121" s="195" t="str">
        <f>IF(ISERROR(VLOOKUP($A121,parlvotes_lh!$A$11:$ZZ$200,186,FALSE))=TRUE,"",IF(VLOOKUP($A121,parlvotes_lh!$A$11:$ZZ$200,186,FALSE)=0,"",VLOOKUP($A121,parlvotes_lh!$A$11:$ZZ$200,186,FALSE)))</f>
        <v/>
      </c>
      <c r="T121" s="195" t="str">
        <f>IF(ISERROR(VLOOKUP($A121,parlvotes_lh!$A$11:$ZZ$200,206,FALSE))=TRUE,"",IF(VLOOKUP($A121,parlvotes_lh!$A$11:$ZZ$200,206,FALSE)=0,"",VLOOKUP($A121,parlvotes_lh!$A$11:$ZZ$200,206,FALSE)))</f>
        <v/>
      </c>
      <c r="U121" s="195" t="str">
        <f>IF(ISERROR(VLOOKUP($A121,parlvotes_lh!$A$11:$ZZ$200,226,FALSE))=TRUE,"",IF(VLOOKUP($A121,parlvotes_lh!$A$11:$ZZ$200,226,FALSE)=0,"",VLOOKUP($A121,parlvotes_lh!$A$11:$ZZ$200,226,FALSE)))</f>
        <v/>
      </c>
      <c r="V121" s="195" t="str">
        <f>IF(ISERROR(VLOOKUP($A121,parlvotes_lh!$A$11:$ZZ$200,246,FALSE))=TRUE,"",IF(VLOOKUP($A121,parlvotes_lh!$A$11:$ZZ$200,246,FALSE)=0,"",VLOOKUP($A121,parlvotes_lh!$A$11:$ZZ$200,246,FALSE)))</f>
        <v/>
      </c>
      <c r="W121" s="195" t="str">
        <f>IF(ISERROR(VLOOKUP($A121,parlvotes_lh!$A$11:$ZZ$200,266,FALSE))=TRUE,"",IF(VLOOKUP($A121,parlvotes_lh!$A$11:$ZZ$200,266,FALSE)=0,"",VLOOKUP($A121,parlvotes_lh!$A$11:$ZZ$200,266,FALSE)))</f>
        <v/>
      </c>
      <c r="X121" s="195" t="str">
        <f>IF(ISERROR(VLOOKUP($A121,parlvotes_lh!$A$11:$ZZ$200,286,FALSE))=TRUE,"",IF(VLOOKUP($A121,parlvotes_lh!$A$11:$ZZ$200,286,FALSE)=0,"",VLOOKUP($A121,parlvotes_lh!$A$11:$ZZ$200,286,FALSE)))</f>
        <v/>
      </c>
      <c r="Y121" s="195" t="str">
        <f>IF(ISERROR(VLOOKUP($A121,parlvotes_lh!$A$11:$ZZ$200,306,FALSE))=TRUE,"",IF(VLOOKUP($A121,parlvotes_lh!$A$11:$ZZ$200,306,FALSE)=0,"",VLOOKUP($A121,parlvotes_lh!$A$11:$ZZ$200,306,FALSE)))</f>
        <v/>
      </c>
      <c r="Z121" s="195" t="str">
        <f>IF(ISERROR(VLOOKUP($A121,parlvotes_lh!$A$11:$ZZ$200,326,FALSE))=TRUE,"",IF(VLOOKUP($A121,parlvotes_lh!$A$11:$ZZ$200,326,FALSE)=0,"",VLOOKUP($A121,parlvotes_lh!$A$11:$ZZ$200,326,FALSE)))</f>
        <v/>
      </c>
      <c r="AA121" s="195" t="str">
        <f>IF(ISERROR(VLOOKUP($A121,parlvotes_lh!$A$11:$ZZ$200,346,FALSE))=TRUE,"",IF(VLOOKUP($A121,parlvotes_lh!$A$11:$ZZ$200,346,FALSE)=0,"",VLOOKUP($A121,parlvotes_lh!$A$11:$ZZ$200,346,FALSE)))</f>
        <v/>
      </c>
      <c r="AB121" s="195" t="str">
        <f>IF(ISERROR(VLOOKUP($A121,parlvotes_lh!$A$11:$ZZ$200,366,FALSE))=TRUE,"",IF(VLOOKUP($A121,parlvotes_lh!$A$11:$ZZ$200,366,FALSE)=0,"",VLOOKUP($A121,parlvotes_lh!$A$11:$ZZ$200,366,FALSE)))</f>
        <v/>
      </c>
      <c r="AC121" s="195" t="str">
        <f>IF(ISERROR(VLOOKUP($A121,parlvotes_lh!$A$11:$ZZ$200,386,FALSE))=TRUE,"",IF(VLOOKUP($A121,parlvotes_lh!$A$11:$ZZ$200,386,FALSE)=0,"",VLOOKUP($A121,parlvotes_lh!$A$11:$ZZ$200,386,FALSE)))</f>
        <v/>
      </c>
    </row>
    <row r="122" spans="1:29" ht="13.5" customHeight="1">
      <c r="A122" s="189"/>
      <c r="B122" s="101" t="str">
        <f>IF(A122="","",MID(info_weblinks!$C$3,32,3))</f>
        <v/>
      </c>
      <c r="C122" s="101" t="str">
        <f>IF(info_parties!G122="","",info_parties!G122)</f>
        <v/>
      </c>
      <c r="D122" s="101" t="str">
        <f>IF(info_parties!K122="","",info_parties!K122)</f>
        <v/>
      </c>
      <c r="E122" s="101" t="str">
        <f>IF(info_parties!H122="","",info_parties!H122)</f>
        <v/>
      </c>
      <c r="F122" s="190" t="str">
        <f t="shared" si="12"/>
        <v/>
      </c>
      <c r="G122" s="191" t="str">
        <f t="shared" si="13"/>
        <v/>
      </c>
      <c r="H122" s="192" t="str">
        <f t="shared" si="14"/>
        <v/>
      </c>
      <c r="I122" s="193" t="str">
        <f t="shared" si="15"/>
        <v/>
      </c>
      <c r="J122" s="194" t="str">
        <f>IF(ISERROR(VLOOKUP($A122,parlvotes_lh!$A$11:$ZZ$200,6,FALSE))=TRUE,"",IF(VLOOKUP($A122,parlvotes_lh!$A$11:$ZZ$200,6,FALSE)=0,"",VLOOKUP($A122,parlvotes_lh!$A$11:$ZZ$200,6,FALSE)))</f>
        <v/>
      </c>
      <c r="K122" s="194" t="str">
        <f>IF(ISERROR(VLOOKUP($A122,parlvotes_lh!$A$11:$ZZ$200,26,FALSE))=TRUE,"",IF(VLOOKUP($A122,parlvotes_lh!$A$11:$ZZ$200,26,FALSE)=0,"",VLOOKUP($A122,parlvotes_lh!$A$11:$ZZ$200,26,FALSE)))</f>
        <v/>
      </c>
      <c r="L122" s="194" t="str">
        <f>IF(ISERROR(VLOOKUP($A122,parlvotes_lh!$A$11:$ZZ$200,46,FALSE))=TRUE,"",IF(VLOOKUP($A122,parlvotes_lh!$A$11:$ZZ$200,46,FALSE)=0,"",VLOOKUP($A122,parlvotes_lh!$A$11:$ZZ$200,46,FALSE)))</f>
        <v/>
      </c>
      <c r="M122" s="194" t="str">
        <f>IF(ISERROR(VLOOKUP($A122,parlvotes_lh!$A$11:$ZZ$200,66,FALSE))=TRUE,"",IF(VLOOKUP($A122,parlvotes_lh!$A$11:$ZZ$200,66,FALSE)=0,"",VLOOKUP($A122,parlvotes_lh!$A$11:$ZZ$200,66,FALSE)))</f>
        <v/>
      </c>
      <c r="N122" s="194" t="str">
        <f>IF(ISERROR(VLOOKUP($A122,parlvotes_lh!$A$11:$ZZ$200,86,FALSE))=TRUE,"",IF(VLOOKUP($A122,parlvotes_lh!$A$11:$ZZ$200,86,FALSE)=0,"",VLOOKUP($A122,parlvotes_lh!$A$11:$ZZ$200,86,FALSE)))</f>
        <v/>
      </c>
      <c r="O122" s="194" t="str">
        <f>IF(ISERROR(VLOOKUP($A122,parlvotes_lh!$A$11:$ZZ$200,106,FALSE))=TRUE,"",IF(VLOOKUP($A122,parlvotes_lh!$A$11:$ZZ$200,106,FALSE)=0,"",VLOOKUP($A122,parlvotes_lh!$A$11:$ZZ$200,106,FALSE)))</f>
        <v/>
      </c>
      <c r="P122" s="194" t="str">
        <f>IF(ISERROR(VLOOKUP($A122,parlvotes_lh!$A$11:$ZZ$200,126,FALSE))=TRUE,"",IF(VLOOKUP($A122,parlvotes_lh!$A$11:$ZZ$200,126,FALSE)=0,"",VLOOKUP($A122,parlvotes_lh!$A$11:$ZZ$200,126,FALSE)))</f>
        <v/>
      </c>
      <c r="Q122" s="195" t="str">
        <f>IF(ISERROR(VLOOKUP($A122,parlvotes_lh!$A$11:$ZZ$200,146,FALSE))=TRUE,"",IF(VLOOKUP($A122,parlvotes_lh!$A$11:$ZZ$200,146,FALSE)=0,"",VLOOKUP($A122,parlvotes_lh!$A$11:$ZZ$200,146,FALSE)))</f>
        <v/>
      </c>
      <c r="R122" s="195" t="str">
        <f>IF(ISERROR(VLOOKUP($A122,parlvotes_lh!$A$11:$ZZ$200,166,FALSE))=TRUE,"",IF(VLOOKUP($A122,parlvotes_lh!$A$11:$ZZ$200,166,FALSE)=0,"",VLOOKUP($A122,parlvotes_lh!$A$11:$ZZ$200,166,FALSE)))</f>
        <v/>
      </c>
      <c r="S122" s="195" t="str">
        <f>IF(ISERROR(VLOOKUP($A122,parlvotes_lh!$A$11:$ZZ$200,186,FALSE))=TRUE,"",IF(VLOOKUP($A122,parlvotes_lh!$A$11:$ZZ$200,186,FALSE)=0,"",VLOOKUP($A122,parlvotes_lh!$A$11:$ZZ$200,186,FALSE)))</f>
        <v/>
      </c>
      <c r="T122" s="195" t="str">
        <f>IF(ISERROR(VLOOKUP($A122,parlvotes_lh!$A$11:$ZZ$200,206,FALSE))=TRUE,"",IF(VLOOKUP($A122,parlvotes_lh!$A$11:$ZZ$200,206,FALSE)=0,"",VLOOKUP($A122,parlvotes_lh!$A$11:$ZZ$200,206,FALSE)))</f>
        <v/>
      </c>
      <c r="U122" s="195" t="str">
        <f>IF(ISERROR(VLOOKUP($A122,parlvotes_lh!$A$11:$ZZ$200,226,FALSE))=TRUE,"",IF(VLOOKUP($A122,parlvotes_lh!$A$11:$ZZ$200,226,FALSE)=0,"",VLOOKUP($A122,parlvotes_lh!$A$11:$ZZ$200,226,FALSE)))</f>
        <v/>
      </c>
      <c r="V122" s="195" t="str">
        <f>IF(ISERROR(VLOOKUP($A122,parlvotes_lh!$A$11:$ZZ$200,246,FALSE))=TRUE,"",IF(VLOOKUP($A122,parlvotes_lh!$A$11:$ZZ$200,246,FALSE)=0,"",VLOOKUP($A122,parlvotes_lh!$A$11:$ZZ$200,246,FALSE)))</f>
        <v/>
      </c>
      <c r="W122" s="195" t="str">
        <f>IF(ISERROR(VLOOKUP($A122,parlvotes_lh!$A$11:$ZZ$200,266,FALSE))=TRUE,"",IF(VLOOKUP($A122,parlvotes_lh!$A$11:$ZZ$200,266,FALSE)=0,"",VLOOKUP($A122,parlvotes_lh!$A$11:$ZZ$200,266,FALSE)))</f>
        <v/>
      </c>
      <c r="X122" s="195" t="str">
        <f>IF(ISERROR(VLOOKUP($A122,parlvotes_lh!$A$11:$ZZ$200,286,FALSE))=TRUE,"",IF(VLOOKUP($A122,parlvotes_lh!$A$11:$ZZ$200,286,FALSE)=0,"",VLOOKUP($A122,parlvotes_lh!$A$11:$ZZ$200,286,FALSE)))</f>
        <v/>
      </c>
      <c r="Y122" s="195" t="str">
        <f>IF(ISERROR(VLOOKUP($A122,parlvotes_lh!$A$11:$ZZ$200,306,FALSE))=TRUE,"",IF(VLOOKUP($A122,parlvotes_lh!$A$11:$ZZ$200,306,FALSE)=0,"",VLOOKUP($A122,parlvotes_lh!$A$11:$ZZ$200,306,FALSE)))</f>
        <v/>
      </c>
      <c r="Z122" s="195" t="str">
        <f>IF(ISERROR(VLOOKUP($A122,parlvotes_lh!$A$11:$ZZ$200,326,FALSE))=TRUE,"",IF(VLOOKUP($A122,parlvotes_lh!$A$11:$ZZ$200,326,FALSE)=0,"",VLOOKUP($A122,parlvotes_lh!$A$11:$ZZ$200,326,FALSE)))</f>
        <v/>
      </c>
      <c r="AA122" s="195" t="str">
        <f>IF(ISERROR(VLOOKUP($A122,parlvotes_lh!$A$11:$ZZ$200,346,FALSE))=TRUE,"",IF(VLOOKUP($A122,parlvotes_lh!$A$11:$ZZ$200,346,FALSE)=0,"",VLOOKUP($A122,parlvotes_lh!$A$11:$ZZ$200,346,FALSE)))</f>
        <v/>
      </c>
      <c r="AB122" s="195" t="str">
        <f>IF(ISERROR(VLOOKUP($A122,parlvotes_lh!$A$11:$ZZ$200,366,FALSE))=TRUE,"",IF(VLOOKUP($A122,parlvotes_lh!$A$11:$ZZ$200,366,FALSE)=0,"",VLOOKUP($A122,parlvotes_lh!$A$11:$ZZ$200,366,FALSE)))</f>
        <v/>
      </c>
      <c r="AC122" s="195" t="str">
        <f>IF(ISERROR(VLOOKUP($A122,parlvotes_lh!$A$11:$ZZ$200,386,FALSE))=TRUE,"",IF(VLOOKUP($A122,parlvotes_lh!$A$11:$ZZ$200,386,FALSE)=0,"",VLOOKUP($A122,parlvotes_lh!$A$11:$ZZ$200,386,FALSE)))</f>
        <v/>
      </c>
    </row>
    <row r="123" spans="1:29" ht="13.5" customHeight="1">
      <c r="A123" s="189"/>
      <c r="B123" s="101" t="str">
        <f>IF(A123="","",MID(info_weblinks!$C$3,32,3))</f>
        <v/>
      </c>
      <c r="C123" s="101" t="str">
        <f>IF(info_parties!G123="","",info_parties!G123)</f>
        <v/>
      </c>
      <c r="D123" s="101" t="str">
        <f>IF(info_parties!K123="","",info_parties!K123)</f>
        <v/>
      </c>
      <c r="E123" s="101" t="str">
        <f>IF(info_parties!H123="","",info_parties!H123)</f>
        <v/>
      </c>
      <c r="F123" s="190" t="str">
        <f t="shared" si="12"/>
        <v/>
      </c>
      <c r="G123" s="191" t="str">
        <f t="shared" si="13"/>
        <v/>
      </c>
      <c r="H123" s="192" t="str">
        <f t="shared" si="14"/>
        <v/>
      </c>
      <c r="I123" s="193" t="str">
        <f t="shared" si="15"/>
        <v/>
      </c>
      <c r="J123" s="194" t="str">
        <f>IF(ISERROR(VLOOKUP($A123,parlvotes_lh!$A$11:$ZZ$200,6,FALSE))=TRUE,"",IF(VLOOKUP($A123,parlvotes_lh!$A$11:$ZZ$200,6,FALSE)=0,"",VLOOKUP($A123,parlvotes_lh!$A$11:$ZZ$200,6,FALSE)))</f>
        <v/>
      </c>
      <c r="K123" s="194" t="str">
        <f>IF(ISERROR(VLOOKUP($A123,parlvotes_lh!$A$11:$ZZ$200,26,FALSE))=TRUE,"",IF(VLOOKUP($A123,parlvotes_lh!$A$11:$ZZ$200,26,FALSE)=0,"",VLOOKUP($A123,parlvotes_lh!$A$11:$ZZ$200,26,FALSE)))</f>
        <v/>
      </c>
      <c r="L123" s="194" t="str">
        <f>IF(ISERROR(VLOOKUP($A123,parlvotes_lh!$A$11:$ZZ$200,46,FALSE))=TRUE,"",IF(VLOOKUP($A123,parlvotes_lh!$A$11:$ZZ$200,46,FALSE)=0,"",VLOOKUP($A123,parlvotes_lh!$A$11:$ZZ$200,46,FALSE)))</f>
        <v/>
      </c>
      <c r="M123" s="194" t="str">
        <f>IF(ISERROR(VLOOKUP($A123,parlvotes_lh!$A$11:$ZZ$200,66,FALSE))=TRUE,"",IF(VLOOKUP($A123,parlvotes_lh!$A$11:$ZZ$200,66,FALSE)=0,"",VLOOKUP($A123,parlvotes_lh!$A$11:$ZZ$200,66,FALSE)))</f>
        <v/>
      </c>
      <c r="N123" s="194" t="str">
        <f>IF(ISERROR(VLOOKUP($A123,parlvotes_lh!$A$11:$ZZ$200,86,FALSE))=TRUE,"",IF(VLOOKUP($A123,parlvotes_lh!$A$11:$ZZ$200,86,FALSE)=0,"",VLOOKUP($A123,parlvotes_lh!$A$11:$ZZ$200,86,FALSE)))</f>
        <v/>
      </c>
      <c r="O123" s="194" t="str">
        <f>IF(ISERROR(VLOOKUP($A123,parlvotes_lh!$A$11:$ZZ$200,106,FALSE))=TRUE,"",IF(VLOOKUP($A123,parlvotes_lh!$A$11:$ZZ$200,106,FALSE)=0,"",VLOOKUP($A123,parlvotes_lh!$A$11:$ZZ$200,106,FALSE)))</f>
        <v/>
      </c>
      <c r="P123" s="194" t="str">
        <f>IF(ISERROR(VLOOKUP($A123,parlvotes_lh!$A$11:$ZZ$200,126,FALSE))=TRUE,"",IF(VLOOKUP($A123,parlvotes_lh!$A$11:$ZZ$200,126,FALSE)=0,"",VLOOKUP($A123,parlvotes_lh!$A$11:$ZZ$200,126,FALSE)))</f>
        <v/>
      </c>
      <c r="Q123" s="195" t="str">
        <f>IF(ISERROR(VLOOKUP($A123,parlvotes_lh!$A$11:$ZZ$200,146,FALSE))=TRUE,"",IF(VLOOKUP($A123,parlvotes_lh!$A$11:$ZZ$200,146,FALSE)=0,"",VLOOKUP($A123,parlvotes_lh!$A$11:$ZZ$200,146,FALSE)))</f>
        <v/>
      </c>
      <c r="R123" s="195" t="str">
        <f>IF(ISERROR(VLOOKUP($A123,parlvotes_lh!$A$11:$ZZ$200,166,FALSE))=TRUE,"",IF(VLOOKUP($A123,parlvotes_lh!$A$11:$ZZ$200,166,FALSE)=0,"",VLOOKUP($A123,parlvotes_lh!$A$11:$ZZ$200,166,FALSE)))</f>
        <v/>
      </c>
      <c r="S123" s="195" t="str">
        <f>IF(ISERROR(VLOOKUP($A123,parlvotes_lh!$A$11:$ZZ$200,186,FALSE))=TRUE,"",IF(VLOOKUP($A123,parlvotes_lh!$A$11:$ZZ$200,186,FALSE)=0,"",VLOOKUP($A123,parlvotes_lh!$A$11:$ZZ$200,186,FALSE)))</f>
        <v/>
      </c>
      <c r="T123" s="195" t="str">
        <f>IF(ISERROR(VLOOKUP($A123,parlvotes_lh!$A$11:$ZZ$200,206,FALSE))=TRUE,"",IF(VLOOKUP($A123,parlvotes_lh!$A$11:$ZZ$200,206,FALSE)=0,"",VLOOKUP($A123,parlvotes_lh!$A$11:$ZZ$200,206,FALSE)))</f>
        <v/>
      </c>
      <c r="U123" s="195" t="str">
        <f>IF(ISERROR(VLOOKUP($A123,parlvotes_lh!$A$11:$ZZ$200,226,FALSE))=TRUE,"",IF(VLOOKUP($A123,parlvotes_lh!$A$11:$ZZ$200,226,FALSE)=0,"",VLOOKUP($A123,parlvotes_lh!$A$11:$ZZ$200,226,FALSE)))</f>
        <v/>
      </c>
      <c r="V123" s="195" t="str">
        <f>IF(ISERROR(VLOOKUP($A123,parlvotes_lh!$A$11:$ZZ$200,246,FALSE))=TRUE,"",IF(VLOOKUP($A123,parlvotes_lh!$A$11:$ZZ$200,246,FALSE)=0,"",VLOOKUP($A123,parlvotes_lh!$A$11:$ZZ$200,246,FALSE)))</f>
        <v/>
      </c>
      <c r="W123" s="195" t="str">
        <f>IF(ISERROR(VLOOKUP($A123,parlvotes_lh!$A$11:$ZZ$200,266,FALSE))=TRUE,"",IF(VLOOKUP($A123,parlvotes_lh!$A$11:$ZZ$200,266,FALSE)=0,"",VLOOKUP($A123,parlvotes_lh!$A$11:$ZZ$200,266,FALSE)))</f>
        <v/>
      </c>
      <c r="X123" s="195" t="str">
        <f>IF(ISERROR(VLOOKUP($A123,parlvotes_lh!$A$11:$ZZ$200,286,FALSE))=TRUE,"",IF(VLOOKUP($A123,parlvotes_lh!$A$11:$ZZ$200,286,FALSE)=0,"",VLOOKUP($A123,parlvotes_lh!$A$11:$ZZ$200,286,FALSE)))</f>
        <v/>
      </c>
      <c r="Y123" s="195" t="str">
        <f>IF(ISERROR(VLOOKUP($A123,parlvotes_lh!$A$11:$ZZ$200,306,FALSE))=TRUE,"",IF(VLOOKUP($A123,parlvotes_lh!$A$11:$ZZ$200,306,FALSE)=0,"",VLOOKUP($A123,parlvotes_lh!$A$11:$ZZ$200,306,FALSE)))</f>
        <v/>
      </c>
      <c r="Z123" s="195" t="str">
        <f>IF(ISERROR(VLOOKUP($A123,parlvotes_lh!$A$11:$ZZ$200,326,FALSE))=TRUE,"",IF(VLOOKUP($A123,parlvotes_lh!$A$11:$ZZ$200,326,FALSE)=0,"",VLOOKUP($A123,parlvotes_lh!$A$11:$ZZ$200,326,FALSE)))</f>
        <v/>
      </c>
      <c r="AA123" s="195" t="str">
        <f>IF(ISERROR(VLOOKUP($A123,parlvotes_lh!$A$11:$ZZ$200,346,FALSE))=TRUE,"",IF(VLOOKUP($A123,parlvotes_lh!$A$11:$ZZ$200,346,FALSE)=0,"",VLOOKUP($A123,parlvotes_lh!$A$11:$ZZ$200,346,FALSE)))</f>
        <v/>
      </c>
      <c r="AB123" s="195" t="str">
        <f>IF(ISERROR(VLOOKUP($A123,parlvotes_lh!$A$11:$ZZ$200,366,FALSE))=TRUE,"",IF(VLOOKUP($A123,parlvotes_lh!$A$11:$ZZ$200,366,FALSE)=0,"",VLOOKUP($A123,parlvotes_lh!$A$11:$ZZ$200,366,FALSE)))</f>
        <v/>
      </c>
      <c r="AC123" s="195" t="str">
        <f>IF(ISERROR(VLOOKUP($A123,parlvotes_lh!$A$11:$ZZ$200,386,FALSE))=TRUE,"",IF(VLOOKUP($A123,parlvotes_lh!$A$11:$ZZ$200,386,FALSE)=0,"",VLOOKUP($A123,parlvotes_lh!$A$11:$ZZ$200,386,FALSE)))</f>
        <v/>
      </c>
    </row>
    <row r="124" spans="1:29" ht="13.5" customHeight="1">
      <c r="A124" s="189"/>
      <c r="B124" s="101" t="str">
        <f>IF(A124="","",MID(info_weblinks!$C$3,32,3))</f>
        <v/>
      </c>
      <c r="C124" s="101" t="str">
        <f>IF(info_parties!G124="","",info_parties!G124)</f>
        <v/>
      </c>
      <c r="D124" s="101" t="str">
        <f>IF(info_parties!K124="","",info_parties!K124)</f>
        <v/>
      </c>
      <c r="E124" s="101" t="str">
        <f>IF(info_parties!H124="","",info_parties!H124)</f>
        <v/>
      </c>
      <c r="F124" s="190" t="str">
        <f t="shared" si="12"/>
        <v/>
      </c>
      <c r="G124" s="191" t="str">
        <f t="shared" si="13"/>
        <v/>
      </c>
      <c r="H124" s="192" t="str">
        <f t="shared" si="14"/>
        <v/>
      </c>
      <c r="I124" s="193" t="str">
        <f t="shared" si="15"/>
        <v/>
      </c>
      <c r="J124" s="194" t="str">
        <f>IF(ISERROR(VLOOKUP($A124,parlvotes_lh!$A$11:$ZZ$200,6,FALSE))=TRUE,"",IF(VLOOKUP($A124,parlvotes_lh!$A$11:$ZZ$200,6,FALSE)=0,"",VLOOKUP($A124,parlvotes_lh!$A$11:$ZZ$200,6,FALSE)))</f>
        <v/>
      </c>
      <c r="K124" s="194" t="str">
        <f>IF(ISERROR(VLOOKUP($A124,parlvotes_lh!$A$11:$ZZ$200,26,FALSE))=TRUE,"",IF(VLOOKUP($A124,parlvotes_lh!$A$11:$ZZ$200,26,FALSE)=0,"",VLOOKUP($A124,parlvotes_lh!$A$11:$ZZ$200,26,FALSE)))</f>
        <v/>
      </c>
      <c r="L124" s="194" t="str">
        <f>IF(ISERROR(VLOOKUP($A124,parlvotes_lh!$A$11:$ZZ$200,46,FALSE))=TRUE,"",IF(VLOOKUP($A124,parlvotes_lh!$A$11:$ZZ$200,46,FALSE)=0,"",VLOOKUP($A124,parlvotes_lh!$A$11:$ZZ$200,46,FALSE)))</f>
        <v/>
      </c>
      <c r="M124" s="194" t="str">
        <f>IF(ISERROR(VLOOKUP($A124,parlvotes_lh!$A$11:$ZZ$200,66,FALSE))=TRUE,"",IF(VLOOKUP($A124,parlvotes_lh!$A$11:$ZZ$200,66,FALSE)=0,"",VLOOKUP($A124,parlvotes_lh!$A$11:$ZZ$200,66,FALSE)))</f>
        <v/>
      </c>
      <c r="N124" s="194" t="str">
        <f>IF(ISERROR(VLOOKUP($A124,parlvotes_lh!$A$11:$ZZ$200,86,FALSE))=TRUE,"",IF(VLOOKUP($A124,parlvotes_lh!$A$11:$ZZ$200,86,FALSE)=0,"",VLOOKUP($A124,parlvotes_lh!$A$11:$ZZ$200,86,FALSE)))</f>
        <v/>
      </c>
      <c r="O124" s="194" t="str">
        <f>IF(ISERROR(VLOOKUP($A124,parlvotes_lh!$A$11:$ZZ$200,106,FALSE))=TRUE,"",IF(VLOOKUP($A124,parlvotes_lh!$A$11:$ZZ$200,106,FALSE)=0,"",VLOOKUP($A124,parlvotes_lh!$A$11:$ZZ$200,106,FALSE)))</f>
        <v/>
      </c>
      <c r="P124" s="194" t="str">
        <f>IF(ISERROR(VLOOKUP($A124,parlvotes_lh!$A$11:$ZZ$200,126,FALSE))=TRUE,"",IF(VLOOKUP($A124,parlvotes_lh!$A$11:$ZZ$200,126,FALSE)=0,"",VLOOKUP($A124,parlvotes_lh!$A$11:$ZZ$200,126,FALSE)))</f>
        <v/>
      </c>
      <c r="Q124" s="195" t="str">
        <f>IF(ISERROR(VLOOKUP($A124,parlvotes_lh!$A$11:$ZZ$200,146,FALSE))=TRUE,"",IF(VLOOKUP($A124,parlvotes_lh!$A$11:$ZZ$200,146,FALSE)=0,"",VLOOKUP($A124,parlvotes_lh!$A$11:$ZZ$200,146,FALSE)))</f>
        <v/>
      </c>
      <c r="R124" s="195" t="str">
        <f>IF(ISERROR(VLOOKUP($A124,parlvotes_lh!$A$11:$ZZ$200,166,FALSE))=TRUE,"",IF(VLOOKUP($A124,parlvotes_lh!$A$11:$ZZ$200,166,FALSE)=0,"",VLOOKUP($A124,parlvotes_lh!$A$11:$ZZ$200,166,FALSE)))</f>
        <v/>
      </c>
      <c r="S124" s="195" t="str">
        <f>IF(ISERROR(VLOOKUP($A124,parlvotes_lh!$A$11:$ZZ$200,186,FALSE))=TRUE,"",IF(VLOOKUP($A124,parlvotes_lh!$A$11:$ZZ$200,186,FALSE)=0,"",VLOOKUP($A124,parlvotes_lh!$A$11:$ZZ$200,186,FALSE)))</f>
        <v/>
      </c>
      <c r="T124" s="195" t="str">
        <f>IF(ISERROR(VLOOKUP($A124,parlvotes_lh!$A$11:$ZZ$200,206,FALSE))=TRUE,"",IF(VLOOKUP($A124,parlvotes_lh!$A$11:$ZZ$200,206,FALSE)=0,"",VLOOKUP($A124,parlvotes_lh!$A$11:$ZZ$200,206,FALSE)))</f>
        <v/>
      </c>
      <c r="U124" s="195" t="str">
        <f>IF(ISERROR(VLOOKUP($A124,parlvotes_lh!$A$11:$ZZ$200,226,FALSE))=TRUE,"",IF(VLOOKUP($A124,parlvotes_lh!$A$11:$ZZ$200,226,FALSE)=0,"",VLOOKUP($A124,parlvotes_lh!$A$11:$ZZ$200,226,FALSE)))</f>
        <v/>
      </c>
      <c r="V124" s="195" t="str">
        <f>IF(ISERROR(VLOOKUP($A124,parlvotes_lh!$A$11:$ZZ$200,246,FALSE))=TRUE,"",IF(VLOOKUP($A124,parlvotes_lh!$A$11:$ZZ$200,246,FALSE)=0,"",VLOOKUP($A124,parlvotes_lh!$A$11:$ZZ$200,246,FALSE)))</f>
        <v/>
      </c>
      <c r="W124" s="195" t="str">
        <f>IF(ISERROR(VLOOKUP($A124,parlvotes_lh!$A$11:$ZZ$200,266,FALSE))=TRUE,"",IF(VLOOKUP($A124,parlvotes_lh!$A$11:$ZZ$200,266,FALSE)=0,"",VLOOKUP($A124,parlvotes_lh!$A$11:$ZZ$200,266,FALSE)))</f>
        <v/>
      </c>
      <c r="X124" s="195" t="str">
        <f>IF(ISERROR(VLOOKUP($A124,parlvotes_lh!$A$11:$ZZ$200,286,FALSE))=TRUE,"",IF(VLOOKUP($A124,parlvotes_lh!$A$11:$ZZ$200,286,FALSE)=0,"",VLOOKUP($A124,parlvotes_lh!$A$11:$ZZ$200,286,FALSE)))</f>
        <v/>
      </c>
      <c r="Y124" s="195" t="str">
        <f>IF(ISERROR(VLOOKUP($A124,parlvotes_lh!$A$11:$ZZ$200,306,FALSE))=TRUE,"",IF(VLOOKUP($A124,parlvotes_lh!$A$11:$ZZ$200,306,FALSE)=0,"",VLOOKUP($A124,parlvotes_lh!$A$11:$ZZ$200,306,FALSE)))</f>
        <v/>
      </c>
      <c r="Z124" s="195" t="str">
        <f>IF(ISERROR(VLOOKUP($A124,parlvotes_lh!$A$11:$ZZ$200,326,FALSE))=TRUE,"",IF(VLOOKUP($A124,parlvotes_lh!$A$11:$ZZ$200,326,FALSE)=0,"",VLOOKUP($A124,parlvotes_lh!$A$11:$ZZ$200,326,FALSE)))</f>
        <v/>
      </c>
      <c r="AA124" s="195" t="str">
        <f>IF(ISERROR(VLOOKUP($A124,parlvotes_lh!$A$11:$ZZ$200,346,FALSE))=TRUE,"",IF(VLOOKUP($A124,parlvotes_lh!$A$11:$ZZ$200,346,FALSE)=0,"",VLOOKUP($A124,parlvotes_lh!$A$11:$ZZ$200,346,FALSE)))</f>
        <v/>
      </c>
      <c r="AB124" s="195" t="str">
        <f>IF(ISERROR(VLOOKUP($A124,parlvotes_lh!$A$11:$ZZ$200,366,FALSE))=TRUE,"",IF(VLOOKUP($A124,parlvotes_lh!$A$11:$ZZ$200,366,FALSE)=0,"",VLOOKUP($A124,parlvotes_lh!$A$11:$ZZ$200,366,FALSE)))</f>
        <v/>
      </c>
      <c r="AC124" s="195" t="str">
        <f>IF(ISERROR(VLOOKUP($A124,parlvotes_lh!$A$11:$ZZ$200,386,FALSE))=TRUE,"",IF(VLOOKUP($A124,parlvotes_lh!$A$11:$ZZ$200,386,FALSE)=0,"",VLOOKUP($A124,parlvotes_lh!$A$11:$ZZ$200,386,FALSE)))</f>
        <v/>
      </c>
    </row>
    <row r="125" spans="1:29" ht="13.5" customHeight="1">
      <c r="A125" s="189"/>
      <c r="B125" s="101" t="str">
        <f>IF(A125="","",MID(info_weblinks!$C$3,32,3))</f>
        <v/>
      </c>
      <c r="C125" s="101" t="str">
        <f>IF(info_parties!G125="","",info_parties!G125)</f>
        <v/>
      </c>
      <c r="D125" s="101" t="str">
        <f>IF(info_parties!K125="","",info_parties!K125)</f>
        <v/>
      </c>
      <c r="E125" s="101" t="str">
        <f>IF(info_parties!H125="","",info_parties!H125)</f>
        <v/>
      </c>
      <c r="F125" s="190" t="str">
        <f t="shared" si="12"/>
        <v/>
      </c>
      <c r="G125" s="191" t="str">
        <f t="shared" si="13"/>
        <v/>
      </c>
      <c r="H125" s="192" t="str">
        <f t="shared" si="14"/>
        <v/>
      </c>
      <c r="I125" s="193" t="str">
        <f t="shared" si="15"/>
        <v/>
      </c>
      <c r="J125" s="194" t="str">
        <f>IF(ISERROR(VLOOKUP($A125,parlvotes_lh!$A$11:$ZZ$200,6,FALSE))=TRUE,"",IF(VLOOKUP($A125,parlvotes_lh!$A$11:$ZZ$200,6,FALSE)=0,"",VLOOKUP($A125,parlvotes_lh!$A$11:$ZZ$200,6,FALSE)))</f>
        <v/>
      </c>
      <c r="K125" s="194" t="str">
        <f>IF(ISERROR(VLOOKUP($A125,parlvotes_lh!$A$11:$ZZ$200,26,FALSE))=TRUE,"",IF(VLOOKUP($A125,parlvotes_lh!$A$11:$ZZ$200,26,FALSE)=0,"",VLOOKUP($A125,parlvotes_lh!$A$11:$ZZ$200,26,FALSE)))</f>
        <v/>
      </c>
      <c r="L125" s="194" t="str">
        <f>IF(ISERROR(VLOOKUP($A125,parlvotes_lh!$A$11:$ZZ$200,46,FALSE))=TRUE,"",IF(VLOOKUP($A125,parlvotes_lh!$A$11:$ZZ$200,46,FALSE)=0,"",VLOOKUP($A125,parlvotes_lh!$A$11:$ZZ$200,46,FALSE)))</f>
        <v/>
      </c>
      <c r="M125" s="194" t="str">
        <f>IF(ISERROR(VLOOKUP($A125,parlvotes_lh!$A$11:$ZZ$200,66,FALSE))=TRUE,"",IF(VLOOKUP($A125,parlvotes_lh!$A$11:$ZZ$200,66,FALSE)=0,"",VLOOKUP($A125,parlvotes_lh!$A$11:$ZZ$200,66,FALSE)))</f>
        <v/>
      </c>
      <c r="N125" s="194" t="str">
        <f>IF(ISERROR(VLOOKUP($A125,parlvotes_lh!$A$11:$ZZ$200,86,FALSE))=TRUE,"",IF(VLOOKUP($A125,parlvotes_lh!$A$11:$ZZ$200,86,FALSE)=0,"",VLOOKUP($A125,parlvotes_lh!$A$11:$ZZ$200,86,FALSE)))</f>
        <v/>
      </c>
      <c r="O125" s="194" t="str">
        <f>IF(ISERROR(VLOOKUP($A125,parlvotes_lh!$A$11:$ZZ$200,106,FALSE))=TRUE,"",IF(VLOOKUP($A125,parlvotes_lh!$A$11:$ZZ$200,106,FALSE)=0,"",VLOOKUP($A125,parlvotes_lh!$A$11:$ZZ$200,106,FALSE)))</f>
        <v/>
      </c>
      <c r="P125" s="194" t="str">
        <f>IF(ISERROR(VLOOKUP($A125,parlvotes_lh!$A$11:$ZZ$200,126,FALSE))=TRUE,"",IF(VLOOKUP($A125,parlvotes_lh!$A$11:$ZZ$200,126,FALSE)=0,"",VLOOKUP($A125,parlvotes_lh!$A$11:$ZZ$200,126,FALSE)))</f>
        <v/>
      </c>
      <c r="Q125" s="195" t="str">
        <f>IF(ISERROR(VLOOKUP($A125,parlvotes_lh!$A$11:$ZZ$200,146,FALSE))=TRUE,"",IF(VLOOKUP($A125,parlvotes_lh!$A$11:$ZZ$200,146,FALSE)=0,"",VLOOKUP($A125,parlvotes_lh!$A$11:$ZZ$200,146,FALSE)))</f>
        <v/>
      </c>
      <c r="R125" s="195" t="str">
        <f>IF(ISERROR(VLOOKUP($A125,parlvotes_lh!$A$11:$ZZ$200,166,FALSE))=TRUE,"",IF(VLOOKUP($A125,parlvotes_lh!$A$11:$ZZ$200,166,FALSE)=0,"",VLOOKUP($A125,parlvotes_lh!$A$11:$ZZ$200,166,FALSE)))</f>
        <v/>
      </c>
      <c r="S125" s="195" t="str">
        <f>IF(ISERROR(VLOOKUP($A125,parlvotes_lh!$A$11:$ZZ$200,186,FALSE))=TRUE,"",IF(VLOOKUP($A125,parlvotes_lh!$A$11:$ZZ$200,186,FALSE)=0,"",VLOOKUP($A125,parlvotes_lh!$A$11:$ZZ$200,186,FALSE)))</f>
        <v/>
      </c>
      <c r="T125" s="195" t="str">
        <f>IF(ISERROR(VLOOKUP($A125,parlvotes_lh!$A$11:$ZZ$200,206,FALSE))=TRUE,"",IF(VLOOKUP($A125,parlvotes_lh!$A$11:$ZZ$200,206,FALSE)=0,"",VLOOKUP($A125,parlvotes_lh!$A$11:$ZZ$200,206,FALSE)))</f>
        <v/>
      </c>
      <c r="U125" s="195" t="str">
        <f>IF(ISERROR(VLOOKUP($A125,parlvotes_lh!$A$11:$ZZ$200,226,FALSE))=TRUE,"",IF(VLOOKUP($A125,parlvotes_lh!$A$11:$ZZ$200,226,FALSE)=0,"",VLOOKUP($A125,parlvotes_lh!$A$11:$ZZ$200,226,FALSE)))</f>
        <v/>
      </c>
      <c r="V125" s="195" t="str">
        <f>IF(ISERROR(VLOOKUP($A125,parlvotes_lh!$A$11:$ZZ$200,246,FALSE))=TRUE,"",IF(VLOOKUP($A125,parlvotes_lh!$A$11:$ZZ$200,246,FALSE)=0,"",VLOOKUP($A125,parlvotes_lh!$A$11:$ZZ$200,246,FALSE)))</f>
        <v/>
      </c>
      <c r="W125" s="195" t="str">
        <f>IF(ISERROR(VLOOKUP($A125,parlvotes_lh!$A$11:$ZZ$200,266,FALSE))=TRUE,"",IF(VLOOKUP($A125,parlvotes_lh!$A$11:$ZZ$200,266,FALSE)=0,"",VLOOKUP($A125,parlvotes_lh!$A$11:$ZZ$200,266,FALSE)))</f>
        <v/>
      </c>
      <c r="X125" s="195" t="str">
        <f>IF(ISERROR(VLOOKUP($A125,parlvotes_lh!$A$11:$ZZ$200,286,FALSE))=TRUE,"",IF(VLOOKUP($A125,parlvotes_lh!$A$11:$ZZ$200,286,FALSE)=0,"",VLOOKUP($A125,parlvotes_lh!$A$11:$ZZ$200,286,FALSE)))</f>
        <v/>
      </c>
      <c r="Y125" s="195" t="str">
        <f>IF(ISERROR(VLOOKUP($A125,parlvotes_lh!$A$11:$ZZ$200,306,FALSE))=TRUE,"",IF(VLOOKUP($A125,parlvotes_lh!$A$11:$ZZ$200,306,FALSE)=0,"",VLOOKUP($A125,parlvotes_lh!$A$11:$ZZ$200,306,FALSE)))</f>
        <v/>
      </c>
      <c r="Z125" s="195" t="str">
        <f>IF(ISERROR(VLOOKUP($A125,parlvotes_lh!$A$11:$ZZ$200,326,FALSE))=TRUE,"",IF(VLOOKUP($A125,parlvotes_lh!$A$11:$ZZ$200,326,FALSE)=0,"",VLOOKUP($A125,parlvotes_lh!$A$11:$ZZ$200,326,FALSE)))</f>
        <v/>
      </c>
      <c r="AA125" s="195" t="str">
        <f>IF(ISERROR(VLOOKUP($A125,parlvotes_lh!$A$11:$ZZ$200,346,FALSE))=TRUE,"",IF(VLOOKUP($A125,parlvotes_lh!$A$11:$ZZ$200,346,FALSE)=0,"",VLOOKUP($A125,parlvotes_lh!$A$11:$ZZ$200,346,FALSE)))</f>
        <v/>
      </c>
      <c r="AB125" s="195" t="str">
        <f>IF(ISERROR(VLOOKUP($A125,parlvotes_lh!$A$11:$ZZ$200,366,FALSE))=TRUE,"",IF(VLOOKUP($A125,parlvotes_lh!$A$11:$ZZ$200,366,FALSE)=0,"",VLOOKUP($A125,parlvotes_lh!$A$11:$ZZ$200,366,FALSE)))</f>
        <v/>
      </c>
      <c r="AC125" s="195" t="str">
        <f>IF(ISERROR(VLOOKUP($A125,parlvotes_lh!$A$11:$ZZ$200,386,FALSE))=TRUE,"",IF(VLOOKUP($A125,parlvotes_lh!$A$11:$ZZ$200,386,FALSE)=0,"",VLOOKUP($A125,parlvotes_lh!$A$11:$ZZ$200,386,FALSE)))</f>
        <v/>
      </c>
    </row>
    <row r="126" spans="1:29" ht="13.5" customHeight="1">
      <c r="A126" s="189"/>
      <c r="B126" s="101" t="str">
        <f>IF(A126="","",MID(info_weblinks!$C$3,32,3))</f>
        <v/>
      </c>
      <c r="C126" s="101" t="str">
        <f>IF(info_parties!G126="","",info_parties!G126)</f>
        <v/>
      </c>
      <c r="D126" s="101" t="str">
        <f>IF(info_parties!K126="","",info_parties!K126)</f>
        <v/>
      </c>
      <c r="E126" s="101" t="str">
        <f>IF(info_parties!H126="","",info_parties!H126)</f>
        <v/>
      </c>
      <c r="F126" s="190" t="str">
        <f t="shared" si="12"/>
        <v/>
      </c>
      <c r="G126" s="191" t="str">
        <f t="shared" si="13"/>
        <v/>
      </c>
      <c r="H126" s="192" t="str">
        <f t="shared" si="14"/>
        <v/>
      </c>
      <c r="I126" s="193" t="str">
        <f t="shared" si="15"/>
        <v/>
      </c>
      <c r="J126" s="194" t="str">
        <f>IF(ISERROR(VLOOKUP($A126,parlvotes_lh!$A$11:$ZZ$200,6,FALSE))=TRUE,"",IF(VLOOKUP($A126,parlvotes_lh!$A$11:$ZZ$200,6,FALSE)=0,"",VLOOKUP($A126,parlvotes_lh!$A$11:$ZZ$200,6,FALSE)))</f>
        <v/>
      </c>
      <c r="K126" s="194" t="str">
        <f>IF(ISERROR(VLOOKUP($A126,parlvotes_lh!$A$11:$ZZ$200,26,FALSE))=TRUE,"",IF(VLOOKUP($A126,parlvotes_lh!$A$11:$ZZ$200,26,FALSE)=0,"",VLOOKUP($A126,parlvotes_lh!$A$11:$ZZ$200,26,FALSE)))</f>
        <v/>
      </c>
      <c r="L126" s="194" t="str">
        <f>IF(ISERROR(VLOOKUP($A126,parlvotes_lh!$A$11:$ZZ$200,46,FALSE))=TRUE,"",IF(VLOOKUP($A126,parlvotes_lh!$A$11:$ZZ$200,46,FALSE)=0,"",VLOOKUP($A126,parlvotes_lh!$A$11:$ZZ$200,46,FALSE)))</f>
        <v/>
      </c>
      <c r="M126" s="194" t="str">
        <f>IF(ISERROR(VLOOKUP($A126,parlvotes_lh!$A$11:$ZZ$200,66,FALSE))=TRUE,"",IF(VLOOKUP($A126,parlvotes_lh!$A$11:$ZZ$200,66,FALSE)=0,"",VLOOKUP($A126,parlvotes_lh!$A$11:$ZZ$200,66,FALSE)))</f>
        <v/>
      </c>
      <c r="N126" s="194" t="str">
        <f>IF(ISERROR(VLOOKUP($A126,parlvotes_lh!$A$11:$ZZ$200,86,FALSE))=TRUE,"",IF(VLOOKUP($A126,parlvotes_lh!$A$11:$ZZ$200,86,FALSE)=0,"",VLOOKUP($A126,parlvotes_lh!$A$11:$ZZ$200,86,FALSE)))</f>
        <v/>
      </c>
      <c r="O126" s="194" t="str">
        <f>IF(ISERROR(VLOOKUP($A126,parlvotes_lh!$A$11:$ZZ$200,106,FALSE))=TRUE,"",IF(VLOOKUP($A126,parlvotes_lh!$A$11:$ZZ$200,106,FALSE)=0,"",VLOOKUP($A126,parlvotes_lh!$A$11:$ZZ$200,106,FALSE)))</f>
        <v/>
      </c>
      <c r="P126" s="194" t="str">
        <f>IF(ISERROR(VLOOKUP($A126,parlvotes_lh!$A$11:$ZZ$200,126,FALSE))=TRUE,"",IF(VLOOKUP($A126,parlvotes_lh!$A$11:$ZZ$200,126,FALSE)=0,"",VLOOKUP($A126,parlvotes_lh!$A$11:$ZZ$200,126,FALSE)))</f>
        <v/>
      </c>
      <c r="Q126" s="195" t="str">
        <f>IF(ISERROR(VLOOKUP($A126,parlvotes_lh!$A$11:$ZZ$200,146,FALSE))=TRUE,"",IF(VLOOKUP($A126,parlvotes_lh!$A$11:$ZZ$200,146,FALSE)=0,"",VLOOKUP($A126,parlvotes_lh!$A$11:$ZZ$200,146,FALSE)))</f>
        <v/>
      </c>
      <c r="R126" s="195" t="str">
        <f>IF(ISERROR(VLOOKUP($A126,parlvotes_lh!$A$11:$ZZ$200,166,FALSE))=TRUE,"",IF(VLOOKUP($A126,parlvotes_lh!$A$11:$ZZ$200,166,FALSE)=0,"",VLOOKUP($A126,parlvotes_lh!$A$11:$ZZ$200,166,FALSE)))</f>
        <v/>
      </c>
      <c r="S126" s="195" t="str">
        <f>IF(ISERROR(VLOOKUP($A126,parlvotes_lh!$A$11:$ZZ$200,186,FALSE))=TRUE,"",IF(VLOOKUP($A126,parlvotes_lh!$A$11:$ZZ$200,186,FALSE)=0,"",VLOOKUP($A126,parlvotes_lh!$A$11:$ZZ$200,186,FALSE)))</f>
        <v/>
      </c>
      <c r="T126" s="195" t="str">
        <f>IF(ISERROR(VLOOKUP($A126,parlvotes_lh!$A$11:$ZZ$200,206,FALSE))=TRUE,"",IF(VLOOKUP($A126,parlvotes_lh!$A$11:$ZZ$200,206,FALSE)=0,"",VLOOKUP($A126,parlvotes_lh!$A$11:$ZZ$200,206,FALSE)))</f>
        <v/>
      </c>
      <c r="U126" s="195" t="str">
        <f>IF(ISERROR(VLOOKUP($A126,parlvotes_lh!$A$11:$ZZ$200,226,FALSE))=TRUE,"",IF(VLOOKUP($A126,parlvotes_lh!$A$11:$ZZ$200,226,FALSE)=0,"",VLOOKUP($A126,parlvotes_lh!$A$11:$ZZ$200,226,FALSE)))</f>
        <v/>
      </c>
      <c r="V126" s="195" t="str">
        <f>IF(ISERROR(VLOOKUP($A126,parlvotes_lh!$A$11:$ZZ$200,246,FALSE))=TRUE,"",IF(VLOOKUP($A126,parlvotes_lh!$A$11:$ZZ$200,246,FALSE)=0,"",VLOOKUP($A126,parlvotes_lh!$A$11:$ZZ$200,246,FALSE)))</f>
        <v/>
      </c>
      <c r="W126" s="195" t="str">
        <f>IF(ISERROR(VLOOKUP($A126,parlvotes_lh!$A$11:$ZZ$200,266,FALSE))=TRUE,"",IF(VLOOKUP($A126,parlvotes_lh!$A$11:$ZZ$200,266,FALSE)=0,"",VLOOKUP($A126,parlvotes_lh!$A$11:$ZZ$200,266,FALSE)))</f>
        <v/>
      </c>
      <c r="X126" s="195" t="str">
        <f>IF(ISERROR(VLOOKUP($A126,parlvotes_lh!$A$11:$ZZ$200,286,FALSE))=TRUE,"",IF(VLOOKUP($A126,parlvotes_lh!$A$11:$ZZ$200,286,FALSE)=0,"",VLOOKUP($A126,parlvotes_lh!$A$11:$ZZ$200,286,FALSE)))</f>
        <v/>
      </c>
      <c r="Y126" s="195" t="str">
        <f>IF(ISERROR(VLOOKUP($A126,parlvotes_lh!$A$11:$ZZ$200,306,FALSE))=TRUE,"",IF(VLOOKUP($A126,parlvotes_lh!$A$11:$ZZ$200,306,FALSE)=0,"",VLOOKUP($A126,parlvotes_lh!$A$11:$ZZ$200,306,FALSE)))</f>
        <v/>
      </c>
      <c r="Z126" s="195" t="str">
        <f>IF(ISERROR(VLOOKUP($A126,parlvotes_lh!$A$11:$ZZ$200,326,FALSE))=TRUE,"",IF(VLOOKUP($A126,parlvotes_lh!$A$11:$ZZ$200,326,FALSE)=0,"",VLOOKUP($A126,parlvotes_lh!$A$11:$ZZ$200,326,FALSE)))</f>
        <v/>
      </c>
      <c r="AA126" s="195" t="str">
        <f>IF(ISERROR(VLOOKUP($A126,parlvotes_lh!$A$11:$ZZ$200,346,FALSE))=TRUE,"",IF(VLOOKUP($A126,parlvotes_lh!$A$11:$ZZ$200,346,FALSE)=0,"",VLOOKUP($A126,parlvotes_lh!$A$11:$ZZ$200,346,FALSE)))</f>
        <v/>
      </c>
      <c r="AB126" s="195" t="str">
        <f>IF(ISERROR(VLOOKUP($A126,parlvotes_lh!$A$11:$ZZ$200,366,FALSE))=TRUE,"",IF(VLOOKUP($A126,parlvotes_lh!$A$11:$ZZ$200,366,FALSE)=0,"",VLOOKUP($A126,parlvotes_lh!$A$11:$ZZ$200,366,FALSE)))</f>
        <v/>
      </c>
      <c r="AC126" s="195" t="str">
        <f>IF(ISERROR(VLOOKUP($A126,parlvotes_lh!$A$11:$ZZ$200,386,FALSE))=TRUE,"",IF(VLOOKUP($A126,parlvotes_lh!$A$11:$ZZ$200,386,FALSE)=0,"",VLOOKUP($A126,parlvotes_lh!$A$11:$ZZ$200,386,FALSE)))</f>
        <v/>
      </c>
    </row>
    <row r="127" spans="1:29" ht="13.5" customHeight="1">
      <c r="A127" s="189"/>
      <c r="B127" s="101" t="str">
        <f>IF(A127="","",MID(info_weblinks!$C$3,32,3))</f>
        <v/>
      </c>
      <c r="C127" s="101" t="str">
        <f>IF(info_parties!G127="","",info_parties!G127)</f>
        <v/>
      </c>
      <c r="D127" s="101" t="str">
        <f>IF(info_parties!K127="","",info_parties!K127)</f>
        <v/>
      </c>
      <c r="E127" s="101" t="str">
        <f>IF(info_parties!H127="","",info_parties!H127)</f>
        <v/>
      </c>
      <c r="F127" s="190" t="str">
        <f t="shared" si="12"/>
        <v/>
      </c>
      <c r="G127" s="191" t="str">
        <f t="shared" si="13"/>
        <v/>
      </c>
      <c r="H127" s="192" t="str">
        <f t="shared" si="14"/>
        <v/>
      </c>
      <c r="I127" s="193" t="str">
        <f t="shared" si="15"/>
        <v/>
      </c>
      <c r="J127" s="194" t="str">
        <f>IF(ISERROR(VLOOKUP($A127,parlvotes_lh!$A$11:$ZZ$200,6,FALSE))=TRUE,"",IF(VLOOKUP($A127,parlvotes_lh!$A$11:$ZZ$200,6,FALSE)=0,"",VLOOKUP($A127,parlvotes_lh!$A$11:$ZZ$200,6,FALSE)))</f>
        <v/>
      </c>
      <c r="K127" s="194" t="str">
        <f>IF(ISERROR(VLOOKUP($A127,parlvotes_lh!$A$11:$ZZ$200,26,FALSE))=TRUE,"",IF(VLOOKUP($A127,parlvotes_lh!$A$11:$ZZ$200,26,FALSE)=0,"",VLOOKUP($A127,parlvotes_lh!$A$11:$ZZ$200,26,FALSE)))</f>
        <v/>
      </c>
      <c r="L127" s="194" t="str">
        <f>IF(ISERROR(VLOOKUP($A127,parlvotes_lh!$A$11:$ZZ$200,46,FALSE))=TRUE,"",IF(VLOOKUP($A127,parlvotes_lh!$A$11:$ZZ$200,46,FALSE)=0,"",VLOOKUP($A127,parlvotes_lh!$A$11:$ZZ$200,46,FALSE)))</f>
        <v/>
      </c>
      <c r="M127" s="194" t="str">
        <f>IF(ISERROR(VLOOKUP($A127,parlvotes_lh!$A$11:$ZZ$200,66,FALSE))=TRUE,"",IF(VLOOKUP($A127,parlvotes_lh!$A$11:$ZZ$200,66,FALSE)=0,"",VLOOKUP($A127,parlvotes_lh!$A$11:$ZZ$200,66,FALSE)))</f>
        <v/>
      </c>
      <c r="N127" s="194" t="str">
        <f>IF(ISERROR(VLOOKUP($A127,parlvotes_lh!$A$11:$ZZ$200,86,FALSE))=TRUE,"",IF(VLOOKUP($A127,parlvotes_lh!$A$11:$ZZ$200,86,FALSE)=0,"",VLOOKUP($A127,parlvotes_lh!$A$11:$ZZ$200,86,FALSE)))</f>
        <v/>
      </c>
      <c r="O127" s="194" t="str">
        <f>IF(ISERROR(VLOOKUP($A127,parlvotes_lh!$A$11:$ZZ$200,106,FALSE))=TRUE,"",IF(VLOOKUP($A127,parlvotes_lh!$A$11:$ZZ$200,106,FALSE)=0,"",VLOOKUP($A127,parlvotes_lh!$A$11:$ZZ$200,106,FALSE)))</f>
        <v/>
      </c>
      <c r="P127" s="194" t="str">
        <f>IF(ISERROR(VLOOKUP($A127,parlvotes_lh!$A$11:$ZZ$200,126,FALSE))=TRUE,"",IF(VLOOKUP($A127,parlvotes_lh!$A$11:$ZZ$200,126,FALSE)=0,"",VLOOKUP($A127,parlvotes_lh!$A$11:$ZZ$200,126,FALSE)))</f>
        <v/>
      </c>
      <c r="Q127" s="195" t="str">
        <f>IF(ISERROR(VLOOKUP($A127,parlvotes_lh!$A$11:$ZZ$200,146,FALSE))=TRUE,"",IF(VLOOKUP($A127,parlvotes_lh!$A$11:$ZZ$200,146,FALSE)=0,"",VLOOKUP($A127,parlvotes_lh!$A$11:$ZZ$200,146,FALSE)))</f>
        <v/>
      </c>
      <c r="R127" s="195" t="str">
        <f>IF(ISERROR(VLOOKUP($A127,parlvotes_lh!$A$11:$ZZ$200,166,FALSE))=TRUE,"",IF(VLOOKUP($A127,parlvotes_lh!$A$11:$ZZ$200,166,FALSE)=0,"",VLOOKUP($A127,parlvotes_lh!$A$11:$ZZ$200,166,FALSE)))</f>
        <v/>
      </c>
      <c r="S127" s="195" t="str">
        <f>IF(ISERROR(VLOOKUP($A127,parlvotes_lh!$A$11:$ZZ$200,186,FALSE))=TRUE,"",IF(VLOOKUP($A127,parlvotes_lh!$A$11:$ZZ$200,186,FALSE)=0,"",VLOOKUP($A127,parlvotes_lh!$A$11:$ZZ$200,186,FALSE)))</f>
        <v/>
      </c>
      <c r="T127" s="195" t="str">
        <f>IF(ISERROR(VLOOKUP($A127,parlvotes_lh!$A$11:$ZZ$200,206,FALSE))=TRUE,"",IF(VLOOKUP($A127,parlvotes_lh!$A$11:$ZZ$200,206,FALSE)=0,"",VLOOKUP($A127,parlvotes_lh!$A$11:$ZZ$200,206,FALSE)))</f>
        <v/>
      </c>
      <c r="U127" s="195" t="str">
        <f>IF(ISERROR(VLOOKUP($A127,parlvotes_lh!$A$11:$ZZ$200,226,FALSE))=TRUE,"",IF(VLOOKUP($A127,parlvotes_lh!$A$11:$ZZ$200,226,FALSE)=0,"",VLOOKUP($A127,parlvotes_lh!$A$11:$ZZ$200,226,FALSE)))</f>
        <v/>
      </c>
      <c r="V127" s="195" t="str">
        <f>IF(ISERROR(VLOOKUP($A127,parlvotes_lh!$A$11:$ZZ$200,246,FALSE))=TRUE,"",IF(VLOOKUP($A127,parlvotes_lh!$A$11:$ZZ$200,246,FALSE)=0,"",VLOOKUP($A127,parlvotes_lh!$A$11:$ZZ$200,246,FALSE)))</f>
        <v/>
      </c>
      <c r="W127" s="195" t="str">
        <f>IF(ISERROR(VLOOKUP($A127,parlvotes_lh!$A$11:$ZZ$200,266,FALSE))=TRUE,"",IF(VLOOKUP($A127,parlvotes_lh!$A$11:$ZZ$200,266,FALSE)=0,"",VLOOKUP($A127,parlvotes_lh!$A$11:$ZZ$200,266,FALSE)))</f>
        <v/>
      </c>
      <c r="X127" s="195" t="str">
        <f>IF(ISERROR(VLOOKUP($A127,parlvotes_lh!$A$11:$ZZ$200,286,FALSE))=TRUE,"",IF(VLOOKUP($A127,parlvotes_lh!$A$11:$ZZ$200,286,FALSE)=0,"",VLOOKUP($A127,parlvotes_lh!$A$11:$ZZ$200,286,FALSE)))</f>
        <v/>
      </c>
      <c r="Y127" s="195" t="str">
        <f>IF(ISERROR(VLOOKUP($A127,parlvotes_lh!$A$11:$ZZ$200,306,FALSE))=TRUE,"",IF(VLOOKUP($A127,parlvotes_lh!$A$11:$ZZ$200,306,FALSE)=0,"",VLOOKUP($A127,parlvotes_lh!$A$11:$ZZ$200,306,FALSE)))</f>
        <v/>
      </c>
      <c r="Z127" s="195" t="str">
        <f>IF(ISERROR(VLOOKUP($A127,parlvotes_lh!$A$11:$ZZ$200,326,FALSE))=TRUE,"",IF(VLOOKUP($A127,parlvotes_lh!$A$11:$ZZ$200,326,FALSE)=0,"",VLOOKUP($A127,parlvotes_lh!$A$11:$ZZ$200,326,FALSE)))</f>
        <v/>
      </c>
      <c r="AA127" s="195" t="str">
        <f>IF(ISERROR(VLOOKUP($A127,parlvotes_lh!$A$11:$ZZ$200,346,FALSE))=TRUE,"",IF(VLOOKUP($A127,parlvotes_lh!$A$11:$ZZ$200,346,FALSE)=0,"",VLOOKUP($A127,parlvotes_lh!$A$11:$ZZ$200,346,FALSE)))</f>
        <v/>
      </c>
      <c r="AB127" s="195" t="str">
        <f>IF(ISERROR(VLOOKUP($A127,parlvotes_lh!$A$11:$ZZ$200,366,FALSE))=TRUE,"",IF(VLOOKUP($A127,parlvotes_lh!$A$11:$ZZ$200,366,FALSE)=0,"",VLOOKUP($A127,parlvotes_lh!$A$11:$ZZ$200,366,FALSE)))</f>
        <v/>
      </c>
      <c r="AC127" s="195" t="str">
        <f>IF(ISERROR(VLOOKUP($A127,parlvotes_lh!$A$11:$ZZ$200,386,FALSE))=TRUE,"",IF(VLOOKUP($A127,parlvotes_lh!$A$11:$ZZ$200,386,FALSE)=0,"",VLOOKUP($A127,parlvotes_lh!$A$11:$ZZ$200,386,FALSE)))</f>
        <v/>
      </c>
    </row>
    <row r="128" spans="1:29" ht="13.5" customHeight="1">
      <c r="A128" s="189"/>
      <c r="B128" s="101" t="str">
        <f>IF(A128="","",MID(info_weblinks!$C$3,32,3))</f>
        <v/>
      </c>
      <c r="C128" s="101" t="str">
        <f>IF(info_parties!G128="","",info_parties!G128)</f>
        <v/>
      </c>
      <c r="D128" s="101" t="str">
        <f>IF(info_parties!K128="","",info_parties!K128)</f>
        <v/>
      </c>
      <c r="E128" s="101" t="str">
        <f>IF(info_parties!H128="","",info_parties!H128)</f>
        <v/>
      </c>
      <c r="F128" s="190" t="str">
        <f t="shared" si="12"/>
        <v/>
      </c>
      <c r="G128" s="191" t="str">
        <f t="shared" si="13"/>
        <v/>
      </c>
      <c r="H128" s="192" t="str">
        <f t="shared" si="14"/>
        <v/>
      </c>
      <c r="I128" s="193" t="str">
        <f t="shared" si="15"/>
        <v/>
      </c>
      <c r="J128" s="194" t="str">
        <f>IF(ISERROR(VLOOKUP($A128,parlvotes_lh!$A$11:$ZZ$200,6,FALSE))=TRUE,"",IF(VLOOKUP($A128,parlvotes_lh!$A$11:$ZZ$200,6,FALSE)=0,"",VLOOKUP($A128,parlvotes_lh!$A$11:$ZZ$200,6,FALSE)))</f>
        <v/>
      </c>
      <c r="K128" s="194" t="str">
        <f>IF(ISERROR(VLOOKUP($A128,parlvotes_lh!$A$11:$ZZ$200,26,FALSE))=TRUE,"",IF(VLOOKUP($A128,parlvotes_lh!$A$11:$ZZ$200,26,FALSE)=0,"",VLOOKUP($A128,parlvotes_lh!$A$11:$ZZ$200,26,FALSE)))</f>
        <v/>
      </c>
      <c r="L128" s="194" t="str">
        <f>IF(ISERROR(VLOOKUP($A128,parlvotes_lh!$A$11:$ZZ$200,46,FALSE))=TRUE,"",IF(VLOOKUP($A128,parlvotes_lh!$A$11:$ZZ$200,46,FALSE)=0,"",VLOOKUP($A128,parlvotes_lh!$A$11:$ZZ$200,46,FALSE)))</f>
        <v/>
      </c>
      <c r="M128" s="194" t="str">
        <f>IF(ISERROR(VLOOKUP($A128,parlvotes_lh!$A$11:$ZZ$200,66,FALSE))=TRUE,"",IF(VLOOKUP($A128,parlvotes_lh!$A$11:$ZZ$200,66,FALSE)=0,"",VLOOKUP($A128,parlvotes_lh!$A$11:$ZZ$200,66,FALSE)))</f>
        <v/>
      </c>
      <c r="N128" s="194" t="str">
        <f>IF(ISERROR(VLOOKUP($A128,parlvotes_lh!$A$11:$ZZ$200,86,FALSE))=TRUE,"",IF(VLOOKUP($A128,parlvotes_lh!$A$11:$ZZ$200,86,FALSE)=0,"",VLOOKUP($A128,parlvotes_lh!$A$11:$ZZ$200,86,FALSE)))</f>
        <v/>
      </c>
      <c r="O128" s="194" t="str">
        <f>IF(ISERROR(VLOOKUP($A128,parlvotes_lh!$A$11:$ZZ$200,106,FALSE))=TRUE,"",IF(VLOOKUP($A128,parlvotes_lh!$A$11:$ZZ$200,106,FALSE)=0,"",VLOOKUP($A128,parlvotes_lh!$A$11:$ZZ$200,106,FALSE)))</f>
        <v/>
      </c>
      <c r="P128" s="194" t="str">
        <f>IF(ISERROR(VLOOKUP($A128,parlvotes_lh!$A$11:$ZZ$200,126,FALSE))=TRUE,"",IF(VLOOKUP($A128,parlvotes_lh!$A$11:$ZZ$200,126,FALSE)=0,"",VLOOKUP($A128,parlvotes_lh!$A$11:$ZZ$200,126,FALSE)))</f>
        <v/>
      </c>
      <c r="Q128" s="195" t="str">
        <f>IF(ISERROR(VLOOKUP($A128,parlvotes_lh!$A$11:$ZZ$200,146,FALSE))=TRUE,"",IF(VLOOKUP($A128,parlvotes_lh!$A$11:$ZZ$200,146,FALSE)=0,"",VLOOKUP($A128,parlvotes_lh!$A$11:$ZZ$200,146,FALSE)))</f>
        <v/>
      </c>
      <c r="R128" s="195" t="str">
        <f>IF(ISERROR(VLOOKUP($A128,parlvotes_lh!$A$11:$ZZ$200,166,FALSE))=TRUE,"",IF(VLOOKUP($A128,parlvotes_lh!$A$11:$ZZ$200,166,FALSE)=0,"",VLOOKUP($A128,parlvotes_lh!$A$11:$ZZ$200,166,FALSE)))</f>
        <v/>
      </c>
      <c r="S128" s="195" t="str">
        <f>IF(ISERROR(VLOOKUP($A128,parlvotes_lh!$A$11:$ZZ$200,186,FALSE))=TRUE,"",IF(VLOOKUP($A128,parlvotes_lh!$A$11:$ZZ$200,186,FALSE)=0,"",VLOOKUP($A128,parlvotes_lh!$A$11:$ZZ$200,186,FALSE)))</f>
        <v/>
      </c>
      <c r="T128" s="195" t="str">
        <f>IF(ISERROR(VLOOKUP($A128,parlvotes_lh!$A$11:$ZZ$200,206,FALSE))=TRUE,"",IF(VLOOKUP($A128,parlvotes_lh!$A$11:$ZZ$200,206,FALSE)=0,"",VLOOKUP($A128,parlvotes_lh!$A$11:$ZZ$200,206,FALSE)))</f>
        <v/>
      </c>
      <c r="U128" s="195" t="str">
        <f>IF(ISERROR(VLOOKUP($A128,parlvotes_lh!$A$11:$ZZ$200,226,FALSE))=TRUE,"",IF(VLOOKUP($A128,parlvotes_lh!$A$11:$ZZ$200,226,FALSE)=0,"",VLOOKUP($A128,parlvotes_lh!$A$11:$ZZ$200,226,FALSE)))</f>
        <v/>
      </c>
      <c r="V128" s="195" t="str">
        <f>IF(ISERROR(VLOOKUP($A128,parlvotes_lh!$A$11:$ZZ$200,246,FALSE))=TRUE,"",IF(VLOOKUP($A128,parlvotes_lh!$A$11:$ZZ$200,246,FALSE)=0,"",VLOOKUP($A128,parlvotes_lh!$A$11:$ZZ$200,246,FALSE)))</f>
        <v/>
      </c>
      <c r="W128" s="195" t="str">
        <f>IF(ISERROR(VLOOKUP($A128,parlvotes_lh!$A$11:$ZZ$200,266,FALSE))=TRUE,"",IF(VLOOKUP($A128,parlvotes_lh!$A$11:$ZZ$200,266,FALSE)=0,"",VLOOKUP($A128,parlvotes_lh!$A$11:$ZZ$200,266,FALSE)))</f>
        <v/>
      </c>
      <c r="X128" s="195" t="str">
        <f>IF(ISERROR(VLOOKUP($A128,parlvotes_lh!$A$11:$ZZ$200,286,FALSE))=TRUE,"",IF(VLOOKUP($A128,parlvotes_lh!$A$11:$ZZ$200,286,FALSE)=0,"",VLOOKUP($A128,parlvotes_lh!$A$11:$ZZ$200,286,FALSE)))</f>
        <v/>
      </c>
      <c r="Y128" s="195" t="str">
        <f>IF(ISERROR(VLOOKUP($A128,parlvotes_lh!$A$11:$ZZ$200,306,FALSE))=TRUE,"",IF(VLOOKUP($A128,parlvotes_lh!$A$11:$ZZ$200,306,FALSE)=0,"",VLOOKUP($A128,parlvotes_lh!$A$11:$ZZ$200,306,FALSE)))</f>
        <v/>
      </c>
      <c r="Z128" s="195" t="str">
        <f>IF(ISERROR(VLOOKUP($A128,parlvotes_lh!$A$11:$ZZ$200,326,FALSE))=TRUE,"",IF(VLOOKUP($A128,parlvotes_lh!$A$11:$ZZ$200,326,FALSE)=0,"",VLOOKUP($A128,parlvotes_lh!$A$11:$ZZ$200,326,FALSE)))</f>
        <v/>
      </c>
      <c r="AA128" s="195" t="str">
        <f>IF(ISERROR(VLOOKUP($A128,parlvotes_lh!$A$11:$ZZ$200,346,FALSE))=TRUE,"",IF(VLOOKUP($A128,parlvotes_lh!$A$11:$ZZ$200,346,FALSE)=0,"",VLOOKUP($A128,parlvotes_lh!$A$11:$ZZ$200,346,FALSE)))</f>
        <v/>
      </c>
      <c r="AB128" s="195" t="str">
        <f>IF(ISERROR(VLOOKUP($A128,parlvotes_lh!$A$11:$ZZ$200,366,FALSE))=TRUE,"",IF(VLOOKUP($A128,parlvotes_lh!$A$11:$ZZ$200,366,FALSE)=0,"",VLOOKUP($A128,parlvotes_lh!$A$11:$ZZ$200,366,FALSE)))</f>
        <v/>
      </c>
      <c r="AC128" s="195" t="str">
        <f>IF(ISERROR(VLOOKUP($A128,parlvotes_lh!$A$11:$ZZ$200,386,FALSE))=TRUE,"",IF(VLOOKUP($A128,parlvotes_lh!$A$11:$ZZ$200,386,FALSE)=0,"",VLOOKUP($A128,parlvotes_lh!$A$11:$ZZ$200,386,FALSE)))</f>
        <v/>
      </c>
    </row>
    <row r="129" spans="1:29" ht="13.5" customHeight="1">
      <c r="A129" s="189"/>
      <c r="B129" s="101" t="str">
        <f>IF(A129="","",MID(info_weblinks!$C$3,32,3))</f>
        <v/>
      </c>
      <c r="C129" s="101" t="str">
        <f>IF(info_parties!G129="","",info_parties!G129)</f>
        <v/>
      </c>
      <c r="D129" s="101" t="str">
        <f>IF(info_parties!K129="","",info_parties!K129)</f>
        <v/>
      </c>
      <c r="E129" s="101" t="str">
        <f>IF(info_parties!H129="","",info_parties!H129)</f>
        <v/>
      </c>
      <c r="F129" s="190" t="str">
        <f t="shared" si="12"/>
        <v/>
      </c>
      <c r="G129" s="191" t="str">
        <f t="shared" si="13"/>
        <v/>
      </c>
      <c r="H129" s="192" t="str">
        <f t="shared" si="14"/>
        <v/>
      </c>
      <c r="I129" s="193" t="str">
        <f t="shared" si="15"/>
        <v/>
      </c>
      <c r="J129" s="194" t="str">
        <f>IF(ISERROR(VLOOKUP($A129,parlvotes_lh!$A$11:$ZZ$200,6,FALSE))=TRUE,"",IF(VLOOKUP($A129,parlvotes_lh!$A$11:$ZZ$200,6,FALSE)=0,"",VLOOKUP($A129,parlvotes_lh!$A$11:$ZZ$200,6,FALSE)))</f>
        <v/>
      </c>
      <c r="K129" s="194" t="str">
        <f>IF(ISERROR(VLOOKUP($A129,parlvotes_lh!$A$11:$ZZ$200,26,FALSE))=TRUE,"",IF(VLOOKUP($A129,parlvotes_lh!$A$11:$ZZ$200,26,FALSE)=0,"",VLOOKUP($A129,parlvotes_lh!$A$11:$ZZ$200,26,FALSE)))</f>
        <v/>
      </c>
      <c r="L129" s="194" t="str">
        <f>IF(ISERROR(VLOOKUP($A129,parlvotes_lh!$A$11:$ZZ$200,46,FALSE))=TRUE,"",IF(VLOOKUP($A129,parlvotes_lh!$A$11:$ZZ$200,46,FALSE)=0,"",VLOOKUP($A129,parlvotes_lh!$A$11:$ZZ$200,46,FALSE)))</f>
        <v/>
      </c>
      <c r="M129" s="194" t="str">
        <f>IF(ISERROR(VLOOKUP($A129,parlvotes_lh!$A$11:$ZZ$200,66,FALSE))=TRUE,"",IF(VLOOKUP($A129,parlvotes_lh!$A$11:$ZZ$200,66,FALSE)=0,"",VLOOKUP($A129,parlvotes_lh!$A$11:$ZZ$200,66,FALSE)))</f>
        <v/>
      </c>
      <c r="N129" s="194" t="str">
        <f>IF(ISERROR(VLOOKUP($A129,parlvotes_lh!$A$11:$ZZ$200,86,FALSE))=TRUE,"",IF(VLOOKUP($A129,parlvotes_lh!$A$11:$ZZ$200,86,FALSE)=0,"",VLOOKUP($A129,parlvotes_lh!$A$11:$ZZ$200,86,FALSE)))</f>
        <v/>
      </c>
      <c r="O129" s="194" t="str">
        <f>IF(ISERROR(VLOOKUP($A129,parlvotes_lh!$A$11:$ZZ$200,106,FALSE))=TRUE,"",IF(VLOOKUP($A129,parlvotes_lh!$A$11:$ZZ$200,106,FALSE)=0,"",VLOOKUP($A129,parlvotes_lh!$A$11:$ZZ$200,106,FALSE)))</f>
        <v/>
      </c>
      <c r="P129" s="194" t="str">
        <f>IF(ISERROR(VLOOKUP($A129,parlvotes_lh!$A$11:$ZZ$200,126,FALSE))=TRUE,"",IF(VLOOKUP($A129,parlvotes_lh!$A$11:$ZZ$200,126,FALSE)=0,"",VLOOKUP($A129,parlvotes_lh!$A$11:$ZZ$200,126,FALSE)))</f>
        <v/>
      </c>
      <c r="Q129" s="195" t="str">
        <f>IF(ISERROR(VLOOKUP($A129,parlvotes_lh!$A$11:$ZZ$200,146,FALSE))=TRUE,"",IF(VLOOKUP($A129,parlvotes_lh!$A$11:$ZZ$200,146,FALSE)=0,"",VLOOKUP($A129,parlvotes_lh!$A$11:$ZZ$200,146,FALSE)))</f>
        <v/>
      </c>
      <c r="R129" s="195" t="str">
        <f>IF(ISERROR(VLOOKUP($A129,parlvotes_lh!$A$11:$ZZ$200,166,FALSE))=TRUE,"",IF(VLOOKUP($A129,parlvotes_lh!$A$11:$ZZ$200,166,FALSE)=0,"",VLOOKUP($A129,parlvotes_lh!$A$11:$ZZ$200,166,FALSE)))</f>
        <v/>
      </c>
      <c r="S129" s="195" t="str">
        <f>IF(ISERROR(VLOOKUP($A129,parlvotes_lh!$A$11:$ZZ$200,186,FALSE))=TRUE,"",IF(VLOOKUP($A129,parlvotes_lh!$A$11:$ZZ$200,186,FALSE)=0,"",VLOOKUP($A129,parlvotes_lh!$A$11:$ZZ$200,186,FALSE)))</f>
        <v/>
      </c>
      <c r="T129" s="195" t="str">
        <f>IF(ISERROR(VLOOKUP($A129,parlvotes_lh!$A$11:$ZZ$200,206,FALSE))=TRUE,"",IF(VLOOKUP($A129,parlvotes_lh!$A$11:$ZZ$200,206,FALSE)=0,"",VLOOKUP($A129,parlvotes_lh!$A$11:$ZZ$200,206,FALSE)))</f>
        <v/>
      </c>
      <c r="U129" s="195" t="str">
        <f>IF(ISERROR(VLOOKUP($A129,parlvotes_lh!$A$11:$ZZ$200,226,FALSE))=TRUE,"",IF(VLOOKUP($A129,parlvotes_lh!$A$11:$ZZ$200,226,FALSE)=0,"",VLOOKUP($A129,parlvotes_lh!$A$11:$ZZ$200,226,FALSE)))</f>
        <v/>
      </c>
      <c r="V129" s="195" t="str">
        <f>IF(ISERROR(VLOOKUP($A129,parlvotes_lh!$A$11:$ZZ$200,246,FALSE))=TRUE,"",IF(VLOOKUP($A129,parlvotes_lh!$A$11:$ZZ$200,246,FALSE)=0,"",VLOOKUP($A129,parlvotes_lh!$A$11:$ZZ$200,246,FALSE)))</f>
        <v/>
      </c>
      <c r="W129" s="195" t="str">
        <f>IF(ISERROR(VLOOKUP($A129,parlvotes_lh!$A$11:$ZZ$200,266,FALSE))=TRUE,"",IF(VLOOKUP($A129,parlvotes_lh!$A$11:$ZZ$200,266,FALSE)=0,"",VLOOKUP($A129,parlvotes_lh!$A$11:$ZZ$200,266,FALSE)))</f>
        <v/>
      </c>
      <c r="X129" s="195" t="str">
        <f>IF(ISERROR(VLOOKUP($A129,parlvotes_lh!$A$11:$ZZ$200,286,FALSE))=TRUE,"",IF(VLOOKUP($A129,parlvotes_lh!$A$11:$ZZ$200,286,FALSE)=0,"",VLOOKUP($A129,parlvotes_lh!$A$11:$ZZ$200,286,FALSE)))</f>
        <v/>
      </c>
      <c r="Y129" s="195" t="str">
        <f>IF(ISERROR(VLOOKUP($A129,parlvotes_lh!$A$11:$ZZ$200,306,FALSE))=TRUE,"",IF(VLOOKUP($A129,parlvotes_lh!$A$11:$ZZ$200,306,FALSE)=0,"",VLOOKUP($A129,parlvotes_lh!$A$11:$ZZ$200,306,FALSE)))</f>
        <v/>
      </c>
      <c r="Z129" s="195" t="str">
        <f>IF(ISERROR(VLOOKUP($A129,parlvotes_lh!$A$11:$ZZ$200,326,FALSE))=TRUE,"",IF(VLOOKUP($A129,parlvotes_lh!$A$11:$ZZ$200,326,FALSE)=0,"",VLOOKUP($A129,parlvotes_lh!$A$11:$ZZ$200,326,FALSE)))</f>
        <v/>
      </c>
      <c r="AA129" s="195" t="str">
        <f>IF(ISERROR(VLOOKUP($A129,parlvotes_lh!$A$11:$ZZ$200,346,FALSE))=TRUE,"",IF(VLOOKUP($A129,parlvotes_lh!$A$11:$ZZ$200,346,FALSE)=0,"",VLOOKUP($A129,parlvotes_lh!$A$11:$ZZ$200,346,FALSE)))</f>
        <v/>
      </c>
      <c r="AB129" s="195" t="str">
        <f>IF(ISERROR(VLOOKUP($A129,parlvotes_lh!$A$11:$ZZ$200,366,FALSE))=TRUE,"",IF(VLOOKUP($A129,parlvotes_lh!$A$11:$ZZ$200,366,FALSE)=0,"",VLOOKUP($A129,parlvotes_lh!$A$11:$ZZ$200,366,FALSE)))</f>
        <v/>
      </c>
      <c r="AC129" s="195" t="str">
        <f>IF(ISERROR(VLOOKUP($A129,parlvotes_lh!$A$11:$ZZ$200,386,FALSE))=TRUE,"",IF(VLOOKUP($A129,parlvotes_lh!$A$11:$ZZ$200,386,FALSE)=0,"",VLOOKUP($A129,parlvotes_lh!$A$11:$ZZ$200,386,FALSE)))</f>
        <v/>
      </c>
    </row>
    <row r="130" spans="1:29" ht="13.5" customHeight="1">
      <c r="A130" s="189"/>
      <c r="B130" s="101" t="str">
        <f>IF(A130="","",MID(info_weblinks!$C$3,32,3))</f>
        <v/>
      </c>
      <c r="C130" s="101" t="str">
        <f>IF(info_parties!G130="","",info_parties!G130)</f>
        <v/>
      </c>
      <c r="D130" s="101" t="str">
        <f>IF(info_parties!K130="","",info_parties!K130)</f>
        <v/>
      </c>
      <c r="E130" s="101" t="str">
        <f>IF(info_parties!H130="","",info_parties!H130)</f>
        <v/>
      </c>
      <c r="F130" s="190" t="str">
        <f t="shared" ref="F130:F161" si="16">IF(MAX(J130:AC130)=0,"",INDEX(J$1:AC$1,MATCH(TRUE,INDEX((J130:AC130&lt;&gt;""),0),0)))</f>
        <v/>
      </c>
      <c r="G130" s="191" t="str">
        <f t="shared" ref="G130:G161" si="17">IF(MAX(J130:AC130)=0,"",INDEX(J$1:AC$1,1,MATCH(LOOKUP(9.99+307,J130:AC130),J130:AC130,0)))</f>
        <v/>
      </c>
      <c r="H130" s="192" t="str">
        <f t="shared" ref="H130:H161" si="18">IF(MAX(J130:AC130)=0,"",MAX(J130:AC130))</f>
        <v/>
      </c>
      <c r="I130" s="193" t="str">
        <f t="shared" ref="I130:I161" si="19">IF(H130="","",INDEX(J$1:AC$1,1,MATCH(H130,J130:AC130,0)))</f>
        <v/>
      </c>
      <c r="J130" s="194" t="str">
        <f>IF(ISERROR(VLOOKUP($A130,parlvotes_lh!$A$11:$ZZ$200,6,FALSE))=TRUE,"",IF(VLOOKUP($A130,parlvotes_lh!$A$11:$ZZ$200,6,FALSE)=0,"",VLOOKUP($A130,parlvotes_lh!$A$11:$ZZ$200,6,FALSE)))</f>
        <v/>
      </c>
      <c r="K130" s="194" t="str">
        <f>IF(ISERROR(VLOOKUP($A130,parlvotes_lh!$A$11:$ZZ$200,26,FALSE))=TRUE,"",IF(VLOOKUP($A130,parlvotes_lh!$A$11:$ZZ$200,26,FALSE)=0,"",VLOOKUP($A130,parlvotes_lh!$A$11:$ZZ$200,26,FALSE)))</f>
        <v/>
      </c>
      <c r="L130" s="194" t="str">
        <f>IF(ISERROR(VLOOKUP($A130,parlvotes_lh!$A$11:$ZZ$200,46,FALSE))=TRUE,"",IF(VLOOKUP($A130,parlvotes_lh!$A$11:$ZZ$200,46,FALSE)=0,"",VLOOKUP($A130,parlvotes_lh!$A$11:$ZZ$200,46,FALSE)))</f>
        <v/>
      </c>
      <c r="M130" s="194" t="str">
        <f>IF(ISERROR(VLOOKUP($A130,parlvotes_lh!$A$11:$ZZ$200,66,FALSE))=TRUE,"",IF(VLOOKUP($A130,parlvotes_lh!$A$11:$ZZ$200,66,FALSE)=0,"",VLOOKUP($A130,parlvotes_lh!$A$11:$ZZ$200,66,FALSE)))</f>
        <v/>
      </c>
      <c r="N130" s="194" t="str">
        <f>IF(ISERROR(VLOOKUP($A130,parlvotes_lh!$A$11:$ZZ$200,86,FALSE))=TRUE,"",IF(VLOOKUP($A130,parlvotes_lh!$A$11:$ZZ$200,86,FALSE)=0,"",VLOOKUP($A130,parlvotes_lh!$A$11:$ZZ$200,86,FALSE)))</f>
        <v/>
      </c>
      <c r="O130" s="194" t="str">
        <f>IF(ISERROR(VLOOKUP($A130,parlvotes_lh!$A$11:$ZZ$200,106,FALSE))=TRUE,"",IF(VLOOKUP($A130,parlvotes_lh!$A$11:$ZZ$200,106,FALSE)=0,"",VLOOKUP($A130,parlvotes_lh!$A$11:$ZZ$200,106,FALSE)))</f>
        <v/>
      </c>
      <c r="P130" s="194" t="str">
        <f>IF(ISERROR(VLOOKUP($A130,parlvotes_lh!$A$11:$ZZ$200,126,FALSE))=TRUE,"",IF(VLOOKUP($A130,parlvotes_lh!$A$11:$ZZ$200,126,FALSE)=0,"",VLOOKUP($A130,parlvotes_lh!$A$11:$ZZ$200,126,FALSE)))</f>
        <v/>
      </c>
      <c r="Q130" s="195" t="str">
        <f>IF(ISERROR(VLOOKUP($A130,parlvotes_lh!$A$11:$ZZ$200,146,FALSE))=TRUE,"",IF(VLOOKUP($A130,parlvotes_lh!$A$11:$ZZ$200,146,FALSE)=0,"",VLOOKUP($A130,parlvotes_lh!$A$11:$ZZ$200,146,FALSE)))</f>
        <v/>
      </c>
      <c r="R130" s="195" t="str">
        <f>IF(ISERROR(VLOOKUP($A130,parlvotes_lh!$A$11:$ZZ$200,166,FALSE))=TRUE,"",IF(VLOOKUP($A130,parlvotes_lh!$A$11:$ZZ$200,166,FALSE)=0,"",VLOOKUP($A130,parlvotes_lh!$A$11:$ZZ$200,166,FALSE)))</f>
        <v/>
      </c>
      <c r="S130" s="195" t="str">
        <f>IF(ISERROR(VLOOKUP($A130,parlvotes_lh!$A$11:$ZZ$200,186,FALSE))=TRUE,"",IF(VLOOKUP($A130,parlvotes_lh!$A$11:$ZZ$200,186,FALSE)=0,"",VLOOKUP($A130,parlvotes_lh!$A$11:$ZZ$200,186,FALSE)))</f>
        <v/>
      </c>
      <c r="T130" s="195" t="str">
        <f>IF(ISERROR(VLOOKUP($A130,parlvotes_lh!$A$11:$ZZ$200,206,FALSE))=TRUE,"",IF(VLOOKUP($A130,parlvotes_lh!$A$11:$ZZ$200,206,FALSE)=0,"",VLOOKUP($A130,parlvotes_lh!$A$11:$ZZ$200,206,FALSE)))</f>
        <v/>
      </c>
      <c r="U130" s="195" t="str">
        <f>IF(ISERROR(VLOOKUP($A130,parlvotes_lh!$A$11:$ZZ$200,226,FALSE))=TRUE,"",IF(VLOOKUP($A130,parlvotes_lh!$A$11:$ZZ$200,226,FALSE)=0,"",VLOOKUP($A130,parlvotes_lh!$A$11:$ZZ$200,226,FALSE)))</f>
        <v/>
      </c>
      <c r="V130" s="195" t="str">
        <f>IF(ISERROR(VLOOKUP($A130,parlvotes_lh!$A$11:$ZZ$200,246,FALSE))=TRUE,"",IF(VLOOKUP($A130,parlvotes_lh!$A$11:$ZZ$200,246,FALSE)=0,"",VLOOKUP($A130,parlvotes_lh!$A$11:$ZZ$200,246,FALSE)))</f>
        <v/>
      </c>
      <c r="W130" s="195" t="str">
        <f>IF(ISERROR(VLOOKUP($A130,parlvotes_lh!$A$11:$ZZ$200,266,FALSE))=TRUE,"",IF(VLOOKUP($A130,parlvotes_lh!$A$11:$ZZ$200,266,FALSE)=0,"",VLOOKUP($A130,parlvotes_lh!$A$11:$ZZ$200,266,FALSE)))</f>
        <v/>
      </c>
      <c r="X130" s="195" t="str">
        <f>IF(ISERROR(VLOOKUP($A130,parlvotes_lh!$A$11:$ZZ$200,286,FALSE))=TRUE,"",IF(VLOOKUP($A130,parlvotes_lh!$A$11:$ZZ$200,286,FALSE)=0,"",VLOOKUP($A130,parlvotes_lh!$A$11:$ZZ$200,286,FALSE)))</f>
        <v/>
      </c>
      <c r="Y130" s="195" t="str">
        <f>IF(ISERROR(VLOOKUP($A130,parlvotes_lh!$A$11:$ZZ$200,306,FALSE))=TRUE,"",IF(VLOOKUP($A130,parlvotes_lh!$A$11:$ZZ$200,306,FALSE)=0,"",VLOOKUP($A130,parlvotes_lh!$A$11:$ZZ$200,306,FALSE)))</f>
        <v/>
      </c>
      <c r="Z130" s="195" t="str">
        <f>IF(ISERROR(VLOOKUP($A130,parlvotes_lh!$A$11:$ZZ$200,326,FALSE))=TRUE,"",IF(VLOOKUP($A130,parlvotes_lh!$A$11:$ZZ$200,326,FALSE)=0,"",VLOOKUP($A130,parlvotes_lh!$A$11:$ZZ$200,326,FALSE)))</f>
        <v/>
      </c>
      <c r="AA130" s="195" t="str">
        <f>IF(ISERROR(VLOOKUP($A130,parlvotes_lh!$A$11:$ZZ$200,346,FALSE))=TRUE,"",IF(VLOOKUP($A130,parlvotes_lh!$A$11:$ZZ$200,346,FALSE)=0,"",VLOOKUP($A130,parlvotes_lh!$A$11:$ZZ$200,346,FALSE)))</f>
        <v/>
      </c>
      <c r="AB130" s="195" t="str">
        <f>IF(ISERROR(VLOOKUP($A130,parlvotes_lh!$A$11:$ZZ$200,366,FALSE))=TRUE,"",IF(VLOOKUP($A130,parlvotes_lh!$A$11:$ZZ$200,366,FALSE)=0,"",VLOOKUP($A130,parlvotes_lh!$A$11:$ZZ$200,366,FALSE)))</f>
        <v/>
      </c>
      <c r="AC130" s="195" t="str">
        <f>IF(ISERROR(VLOOKUP($A130,parlvotes_lh!$A$11:$ZZ$200,386,FALSE))=TRUE,"",IF(VLOOKUP($A130,parlvotes_lh!$A$11:$ZZ$200,386,FALSE)=0,"",VLOOKUP($A130,parlvotes_lh!$A$11:$ZZ$200,386,FALSE)))</f>
        <v/>
      </c>
    </row>
    <row r="131" spans="1:29" ht="13.5" customHeight="1">
      <c r="A131" s="189"/>
      <c r="B131" s="101" t="str">
        <f>IF(A131="","",MID(info_weblinks!$C$3,32,3))</f>
        <v/>
      </c>
      <c r="C131" s="101" t="str">
        <f>IF(info_parties!G131="","",info_parties!G131)</f>
        <v/>
      </c>
      <c r="D131" s="101" t="str">
        <f>IF(info_parties!K131="","",info_parties!K131)</f>
        <v/>
      </c>
      <c r="E131" s="101" t="str">
        <f>IF(info_parties!H131="","",info_parties!H131)</f>
        <v/>
      </c>
      <c r="F131" s="190" t="str">
        <f t="shared" si="16"/>
        <v/>
      </c>
      <c r="G131" s="191" t="str">
        <f t="shared" si="17"/>
        <v/>
      </c>
      <c r="H131" s="192" t="str">
        <f t="shared" si="18"/>
        <v/>
      </c>
      <c r="I131" s="193" t="str">
        <f t="shared" si="19"/>
        <v/>
      </c>
      <c r="J131" s="194" t="str">
        <f>IF(ISERROR(VLOOKUP($A131,parlvotes_lh!$A$11:$ZZ$200,6,FALSE))=TRUE,"",IF(VLOOKUP($A131,parlvotes_lh!$A$11:$ZZ$200,6,FALSE)=0,"",VLOOKUP($A131,parlvotes_lh!$A$11:$ZZ$200,6,FALSE)))</f>
        <v/>
      </c>
      <c r="K131" s="194" t="str">
        <f>IF(ISERROR(VLOOKUP($A131,parlvotes_lh!$A$11:$ZZ$200,26,FALSE))=TRUE,"",IF(VLOOKUP($A131,parlvotes_lh!$A$11:$ZZ$200,26,FALSE)=0,"",VLOOKUP($A131,parlvotes_lh!$A$11:$ZZ$200,26,FALSE)))</f>
        <v/>
      </c>
      <c r="L131" s="194" t="str">
        <f>IF(ISERROR(VLOOKUP($A131,parlvotes_lh!$A$11:$ZZ$200,46,FALSE))=TRUE,"",IF(VLOOKUP($A131,parlvotes_lh!$A$11:$ZZ$200,46,FALSE)=0,"",VLOOKUP($A131,parlvotes_lh!$A$11:$ZZ$200,46,FALSE)))</f>
        <v/>
      </c>
      <c r="M131" s="194" t="str">
        <f>IF(ISERROR(VLOOKUP($A131,parlvotes_lh!$A$11:$ZZ$200,66,FALSE))=TRUE,"",IF(VLOOKUP($A131,parlvotes_lh!$A$11:$ZZ$200,66,FALSE)=0,"",VLOOKUP($A131,parlvotes_lh!$A$11:$ZZ$200,66,FALSE)))</f>
        <v/>
      </c>
      <c r="N131" s="194" t="str">
        <f>IF(ISERROR(VLOOKUP($A131,parlvotes_lh!$A$11:$ZZ$200,86,FALSE))=TRUE,"",IF(VLOOKUP($A131,parlvotes_lh!$A$11:$ZZ$200,86,FALSE)=0,"",VLOOKUP($A131,parlvotes_lh!$A$11:$ZZ$200,86,FALSE)))</f>
        <v/>
      </c>
      <c r="O131" s="194" t="str">
        <f>IF(ISERROR(VLOOKUP($A131,parlvotes_lh!$A$11:$ZZ$200,106,FALSE))=TRUE,"",IF(VLOOKUP($A131,parlvotes_lh!$A$11:$ZZ$200,106,FALSE)=0,"",VLOOKUP($A131,parlvotes_lh!$A$11:$ZZ$200,106,FALSE)))</f>
        <v/>
      </c>
      <c r="P131" s="194" t="str">
        <f>IF(ISERROR(VLOOKUP($A131,parlvotes_lh!$A$11:$ZZ$200,126,FALSE))=TRUE,"",IF(VLOOKUP($A131,parlvotes_lh!$A$11:$ZZ$200,126,FALSE)=0,"",VLOOKUP($A131,parlvotes_lh!$A$11:$ZZ$200,126,FALSE)))</f>
        <v/>
      </c>
      <c r="Q131" s="195" t="str">
        <f>IF(ISERROR(VLOOKUP($A131,parlvotes_lh!$A$11:$ZZ$200,146,FALSE))=TRUE,"",IF(VLOOKUP($A131,parlvotes_lh!$A$11:$ZZ$200,146,FALSE)=0,"",VLOOKUP($A131,parlvotes_lh!$A$11:$ZZ$200,146,FALSE)))</f>
        <v/>
      </c>
      <c r="R131" s="195" t="str">
        <f>IF(ISERROR(VLOOKUP($A131,parlvotes_lh!$A$11:$ZZ$200,166,FALSE))=TRUE,"",IF(VLOOKUP($A131,parlvotes_lh!$A$11:$ZZ$200,166,FALSE)=0,"",VLOOKUP($A131,parlvotes_lh!$A$11:$ZZ$200,166,FALSE)))</f>
        <v/>
      </c>
      <c r="S131" s="195" t="str">
        <f>IF(ISERROR(VLOOKUP($A131,parlvotes_lh!$A$11:$ZZ$200,186,FALSE))=TRUE,"",IF(VLOOKUP($A131,parlvotes_lh!$A$11:$ZZ$200,186,FALSE)=0,"",VLOOKUP($A131,parlvotes_lh!$A$11:$ZZ$200,186,FALSE)))</f>
        <v/>
      </c>
      <c r="T131" s="195" t="str">
        <f>IF(ISERROR(VLOOKUP($A131,parlvotes_lh!$A$11:$ZZ$200,206,FALSE))=TRUE,"",IF(VLOOKUP($A131,parlvotes_lh!$A$11:$ZZ$200,206,FALSE)=0,"",VLOOKUP($A131,parlvotes_lh!$A$11:$ZZ$200,206,FALSE)))</f>
        <v/>
      </c>
      <c r="U131" s="195" t="str">
        <f>IF(ISERROR(VLOOKUP($A131,parlvotes_lh!$A$11:$ZZ$200,226,FALSE))=TRUE,"",IF(VLOOKUP($A131,parlvotes_lh!$A$11:$ZZ$200,226,FALSE)=0,"",VLOOKUP($A131,parlvotes_lh!$A$11:$ZZ$200,226,FALSE)))</f>
        <v/>
      </c>
      <c r="V131" s="195" t="str">
        <f>IF(ISERROR(VLOOKUP($A131,parlvotes_lh!$A$11:$ZZ$200,246,FALSE))=TRUE,"",IF(VLOOKUP($A131,parlvotes_lh!$A$11:$ZZ$200,246,FALSE)=0,"",VLOOKUP($A131,parlvotes_lh!$A$11:$ZZ$200,246,FALSE)))</f>
        <v/>
      </c>
      <c r="W131" s="195" t="str">
        <f>IF(ISERROR(VLOOKUP($A131,parlvotes_lh!$A$11:$ZZ$200,266,FALSE))=TRUE,"",IF(VLOOKUP($A131,parlvotes_lh!$A$11:$ZZ$200,266,FALSE)=0,"",VLOOKUP($A131,parlvotes_lh!$A$11:$ZZ$200,266,FALSE)))</f>
        <v/>
      </c>
      <c r="X131" s="195" t="str">
        <f>IF(ISERROR(VLOOKUP($A131,parlvotes_lh!$A$11:$ZZ$200,286,FALSE))=TRUE,"",IF(VLOOKUP($A131,parlvotes_lh!$A$11:$ZZ$200,286,FALSE)=0,"",VLOOKUP($A131,parlvotes_lh!$A$11:$ZZ$200,286,FALSE)))</f>
        <v/>
      </c>
      <c r="Y131" s="195" t="str">
        <f>IF(ISERROR(VLOOKUP($A131,parlvotes_lh!$A$11:$ZZ$200,306,FALSE))=TRUE,"",IF(VLOOKUP($A131,parlvotes_lh!$A$11:$ZZ$200,306,FALSE)=0,"",VLOOKUP($A131,parlvotes_lh!$A$11:$ZZ$200,306,FALSE)))</f>
        <v/>
      </c>
      <c r="Z131" s="195" t="str">
        <f>IF(ISERROR(VLOOKUP($A131,parlvotes_lh!$A$11:$ZZ$200,326,FALSE))=TRUE,"",IF(VLOOKUP($A131,parlvotes_lh!$A$11:$ZZ$200,326,FALSE)=0,"",VLOOKUP($A131,parlvotes_lh!$A$11:$ZZ$200,326,FALSE)))</f>
        <v/>
      </c>
      <c r="AA131" s="195" t="str">
        <f>IF(ISERROR(VLOOKUP($A131,parlvotes_lh!$A$11:$ZZ$200,346,FALSE))=TRUE,"",IF(VLOOKUP($A131,parlvotes_lh!$A$11:$ZZ$200,346,FALSE)=0,"",VLOOKUP($A131,parlvotes_lh!$A$11:$ZZ$200,346,FALSE)))</f>
        <v/>
      </c>
      <c r="AB131" s="195" t="str">
        <f>IF(ISERROR(VLOOKUP($A131,parlvotes_lh!$A$11:$ZZ$200,366,FALSE))=TRUE,"",IF(VLOOKUP($A131,parlvotes_lh!$A$11:$ZZ$200,366,FALSE)=0,"",VLOOKUP($A131,parlvotes_lh!$A$11:$ZZ$200,366,FALSE)))</f>
        <v/>
      </c>
      <c r="AC131" s="195" t="str">
        <f>IF(ISERROR(VLOOKUP($A131,parlvotes_lh!$A$11:$ZZ$200,386,FALSE))=TRUE,"",IF(VLOOKUP($A131,parlvotes_lh!$A$11:$ZZ$200,386,FALSE)=0,"",VLOOKUP($A131,parlvotes_lh!$A$11:$ZZ$200,386,FALSE)))</f>
        <v/>
      </c>
    </row>
    <row r="132" spans="1:29" ht="13.5" customHeight="1">
      <c r="A132" s="189"/>
      <c r="B132" s="101" t="str">
        <f>IF(A132="","",MID(info_weblinks!$C$3,32,3))</f>
        <v/>
      </c>
      <c r="C132" s="101" t="str">
        <f>IF(info_parties!G132="","",info_parties!G132)</f>
        <v/>
      </c>
      <c r="D132" s="101" t="str">
        <f>IF(info_parties!K132="","",info_parties!K132)</f>
        <v/>
      </c>
      <c r="E132" s="101" t="str">
        <f>IF(info_parties!H132="","",info_parties!H132)</f>
        <v/>
      </c>
      <c r="F132" s="190" t="str">
        <f t="shared" si="16"/>
        <v/>
      </c>
      <c r="G132" s="191" t="str">
        <f t="shared" si="17"/>
        <v/>
      </c>
      <c r="H132" s="192" t="str">
        <f t="shared" si="18"/>
        <v/>
      </c>
      <c r="I132" s="193" t="str">
        <f t="shared" si="19"/>
        <v/>
      </c>
      <c r="J132" s="194" t="str">
        <f>IF(ISERROR(VLOOKUP($A132,parlvotes_lh!$A$11:$ZZ$200,6,FALSE))=TRUE,"",IF(VLOOKUP($A132,parlvotes_lh!$A$11:$ZZ$200,6,FALSE)=0,"",VLOOKUP($A132,parlvotes_lh!$A$11:$ZZ$200,6,FALSE)))</f>
        <v/>
      </c>
      <c r="K132" s="194" t="str">
        <f>IF(ISERROR(VLOOKUP($A132,parlvotes_lh!$A$11:$ZZ$200,26,FALSE))=TRUE,"",IF(VLOOKUP($A132,parlvotes_lh!$A$11:$ZZ$200,26,FALSE)=0,"",VLOOKUP($A132,parlvotes_lh!$A$11:$ZZ$200,26,FALSE)))</f>
        <v/>
      </c>
      <c r="L132" s="194" t="str">
        <f>IF(ISERROR(VLOOKUP($A132,parlvotes_lh!$A$11:$ZZ$200,46,FALSE))=TRUE,"",IF(VLOOKUP($A132,parlvotes_lh!$A$11:$ZZ$200,46,FALSE)=0,"",VLOOKUP($A132,parlvotes_lh!$A$11:$ZZ$200,46,FALSE)))</f>
        <v/>
      </c>
      <c r="M132" s="194" t="str">
        <f>IF(ISERROR(VLOOKUP($A132,parlvotes_lh!$A$11:$ZZ$200,66,FALSE))=TRUE,"",IF(VLOOKUP($A132,parlvotes_lh!$A$11:$ZZ$200,66,FALSE)=0,"",VLOOKUP($A132,parlvotes_lh!$A$11:$ZZ$200,66,FALSE)))</f>
        <v/>
      </c>
      <c r="N132" s="194" t="str">
        <f>IF(ISERROR(VLOOKUP($A132,parlvotes_lh!$A$11:$ZZ$200,86,FALSE))=TRUE,"",IF(VLOOKUP($A132,parlvotes_lh!$A$11:$ZZ$200,86,FALSE)=0,"",VLOOKUP($A132,parlvotes_lh!$A$11:$ZZ$200,86,FALSE)))</f>
        <v/>
      </c>
      <c r="O132" s="194" t="str">
        <f>IF(ISERROR(VLOOKUP($A132,parlvotes_lh!$A$11:$ZZ$200,106,FALSE))=TRUE,"",IF(VLOOKUP($A132,parlvotes_lh!$A$11:$ZZ$200,106,FALSE)=0,"",VLOOKUP($A132,parlvotes_lh!$A$11:$ZZ$200,106,FALSE)))</f>
        <v/>
      </c>
      <c r="P132" s="194" t="str">
        <f>IF(ISERROR(VLOOKUP($A132,parlvotes_lh!$A$11:$ZZ$200,126,FALSE))=TRUE,"",IF(VLOOKUP($A132,parlvotes_lh!$A$11:$ZZ$200,126,FALSE)=0,"",VLOOKUP($A132,parlvotes_lh!$A$11:$ZZ$200,126,FALSE)))</f>
        <v/>
      </c>
      <c r="Q132" s="195" t="str">
        <f>IF(ISERROR(VLOOKUP($A132,parlvotes_lh!$A$11:$ZZ$200,146,FALSE))=TRUE,"",IF(VLOOKUP($A132,parlvotes_lh!$A$11:$ZZ$200,146,FALSE)=0,"",VLOOKUP($A132,parlvotes_lh!$A$11:$ZZ$200,146,FALSE)))</f>
        <v/>
      </c>
      <c r="R132" s="195" t="str">
        <f>IF(ISERROR(VLOOKUP($A132,parlvotes_lh!$A$11:$ZZ$200,166,FALSE))=TRUE,"",IF(VLOOKUP($A132,parlvotes_lh!$A$11:$ZZ$200,166,FALSE)=0,"",VLOOKUP($A132,parlvotes_lh!$A$11:$ZZ$200,166,FALSE)))</f>
        <v/>
      </c>
      <c r="S132" s="195" t="str">
        <f>IF(ISERROR(VLOOKUP($A132,parlvotes_lh!$A$11:$ZZ$200,186,FALSE))=TRUE,"",IF(VLOOKUP($A132,parlvotes_lh!$A$11:$ZZ$200,186,FALSE)=0,"",VLOOKUP($A132,parlvotes_lh!$A$11:$ZZ$200,186,FALSE)))</f>
        <v/>
      </c>
      <c r="T132" s="195" t="str">
        <f>IF(ISERROR(VLOOKUP($A132,parlvotes_lh!$A$11:$ZZ$200,206,FALSE))=TRUE,"",IF(VLOOKUP($A132,parlvotes_lh!$A$11:$ZZ$200,206,FALSE)=0,"",VLOOKUP($A132,parlvotes_lh!$A$11:$ZZ$200,206,FALSE)))</f>
        <v/>
      </c>
      <c r="U132" s="195" t="str">
        <f>IF(ISERROR(VLOOKUP($A132,parlvotes_lh!$A$11:$ZZ$200,226,FALSE))=TRUE,"",IF(VLOOKUP($A132,parlvotes_lh!$A$11:$ZZ$200,226,FALSE)=0,"",VLOOKUP($A132,parlvotes_lh!$A$11:$ZZ$200,226,FALSE)))</f>
        <v/>
      </c>
      <c r="V132" s="195" t="str">
        <f>IF(ISERROR(VLOOKUP($A132,parlvotes_lh!$A$11:$ZZ$200,246,FALSE))=TRUE,"",IF(VLOOKUP($A132,parlvotes_lh!$A$11:$ZZ$200,246,FALSE)=0,"",VLOOKUP($A132,parlvotes_lh!$A$11:$ZZ$200,246,FALSE)))</f>
        <v/>
      </c>
      <c r="W132" s="195" t="str">
        <f>IF(ISERROR(VLOOKUP($A132,parlvotes_lh!$A$11:$ZZ$200,266,FALSE))=TRUE,"",IF(VLOOKUP($A132,parlvotes_lh!$A$11:$ZZ$200,266,FALSE)=0,"",VLOOKUP($A132,parlvotes_lh!$A$11:$ZZ$200,266,FALSE)))</f>
        <v/>
      </c>
      <c r="X132" s="195" t="str">
        <f>IF(ISERROR(VLOOKUP($A132,parlvotes_lh!$A$11:$ZZ$200,286,FALSE))=TRUE,"",IF(VLOOKUP($A132,parlvotes_lh!$A$11:$ZZ$200,286,FALSE)=0,"",VLOOKUP($A132,parlvotes_lh!$A$11:$ZZ$200,286,FALSE)))</f>
        <v/>
      </c>
      <c r="Y132" s="195" t="str">
        <f>IF(ISERROR(VLOOKUP($A132,parlvotes_lh!$A$11:$ZZ$200,306,FALSE))=TRUE,"",IF(VLOOKUP($A132,parlvotes_lh!$A$11:$ZZ$200,306,FALSE)=0,"",VLOOKUP($A132,parlvotes_lh!$A$11:$ZZ$200,306,FALSE)))</f>
        <v/>
      </c>
      <c r="Z132" s="195" t="str">
        <f>IF(ISERROR(VLOOKUP($A132,parlvotes_lh!$A$11:$ZZ$200,326,FALSE))=TRUE,"",IF(VLOOKUP($A132,parlvotes_lh!$A$11:$ZZ$200,326,FALSE)=0,"",VLOOKUP($A132,parlvotes_lh!$A$11:$ZZ$200,326,FALSE)))</f>
        <v/>
      </c>
      <c r="AA132" s="195" t="str">
        <f>IF(ISERROR(VLOOKUP($A132,parlvotes_lh!$A$11:$ZZ$200,346,FALSE))=TRUE,"",IF(VLOOKUP($A132,parlvotes_lh!$A$11:$ZZ$200,346,FALSE)=0,"",VLOOKUP($A132,parlvotes_lh!$A$11:$ZZ$200,346,FALSE)))</f>
        <v/>
      </c>
      <c r="AB132" s="195" t="str">
        <f>IF(ISERROR(VLOOKUP($A132,parlvotes_lh!$A$11:$ZZ$200,366,FALSE))=TRUE,"",IF(VLOOKUP($A132,parlvotes_lh!$A$11:$ZZ$200,366,FALSE)=0,"",VLOOKUP($A132,parlvotes_lh!$A$11:$ZZ$200,366,FALSE)))</f>
        <v/>
      </c>
      <c r="AC132" s="195" t="str">
        <f>IF(ISERROR(VLOOKUP($A132,parlvotes_lh!$A$11:$ZZ$200,386,FALSE))=TRUE,"",IF(VLOOKUP($A132,parlvotes_lh!$A$11:$ZZ$200,386,FALSE)=0,"",VLOOKUP($A132,parlvotes_lh!$A$11:$ZZ$200,386,FALSE)))</f>
        <v/>
      </c>
    </row>
    <row r="133" spans="1:29" ht="13.5" customHeight="1">
      <c r="A133" s="189"/>
      <c r="B133" s="101" t="str">
        <f>IF(A133="","",MID(info_weblinks!$C$3,32,3))</f>
        <v/>
      </c>
      <c r="C133" s="101" t="str">
        <f>IF(info_parties!G133="","",info_parties!G133)</f>
        <v/>
      </c>
      <c r="D133" s="101" t="str">
        <f>IF(info_parties!K133="","",info_parties!K133)</f>
        <v/>
      </c>
      <c r="E133" s="101" t="str">
        <f>IF(info_parties!H133="","",info_parties!H133)</f>
        <v/>
      </c>
      <c r="F133" s="190" t="str">
        <f t="shared" si="16"/>
        <v/>
      </c>
      <c r="G133" s="191" t="str">
        <f t="shared" si="17"/>
        <v/>
      </c>
      <c r="H133" s="192" t="str">
        <f t="shared" si="18"/>
        <v/>
      </c>
      <c r="I133" s="193" t="str">
        <f t="shared" si="19"/>
        <v/>
      </c>
      <c r="J133" s="194" t="str">
        <f>IF(ISERROR(VLOOKUP($A133,parlvotes_lh!$A$11:$ZZ$200,6,FALSE))=TRUE,"",IF(VLOOKUP($A133,parlvotes_lh!$A$11:$ZZ$200,6,FALSE)=0,"",VLOOKUP($A133,parlvotes_lh!$A$11:$ZZ$200,6,FALSE)))</f>
        <v/>
      </c>
      <c r="K133" s="194" t="str">
        <f>IF(ISERROR(VLOOKUP($A133,parlvotes_lh!$A$11:$ZZ$200,26,FALSE))=TRUE,"",IF(VLOOKUP($A133,parlvotes_lh!$A$11:$ZZ$200,26,FALSE)=0,"",VLOOKUP($A133,parlvotes_lh!$A$11:$ZZ$200,26,FALSE)))</f>
        <v/>
      </c>
      <c r="L133" s="194" t="str">
        <f>IF(ISERROR(VLOOKUP($A133,parlvotes_lh!$A$11:$ZZ$200,46,FALSE))=TRUE,"",IF(VLOOKUP($A133,parlvotes_lh!$A$11:$ZZ$200,46,FALSE)=0,"",VLOOKUP($A133,parlvotes_lh!$A$11:$ZZ$200,46,FALSE)))</f>
        <v/>
      </c>
      <c r="M133" s="194" t="str">
        <f>IF(ISERROR(VLOOKUP($A133,parlvotes_lh!$A$11:$ZZ$200,66,FALSE))=TRUE,"",IF(VLOOKUP($A133,parlvotes_lh!$A$11:$ZZ$200,66,FALSE)=0,"",VLOOKUP($A133,parlvotes_lh!$A$11:$ZZ$200,66,FALSE)))</f>
        <v/>
      </c>
      <c r="N133" s="194" t="str">
        <f>IF(ISERROR(VLOOKUP($A133,parlvotes_lh!$A$11:$ZZ$200,86,FALSE))=TRUE,"",IF(VLOOKUP($A133,parlvotes_lh!$A$11:$ZZ$200,86,FALSE)=0,"",VLOOKUP($A133,parlvotes_lh!$A$11:$ZZ$200,86,FALSE)))</f>
        <v/>
      </c>
      <c r="O133" s="194" t="str">
        <f>IF(ISERROR(VLOOKUP($A133,parlvotes_lh!$A$11:$ZZ$200,106,FALSE))=TRUE,"",IF(VLOOKUP($A133,parlvotes_lh!$A$11:$ZZ$200,106,FALSE)=0,"",VLOOKUP($A133,parlvotes_lh!$A$11:$ZZ$200,106,FALSE)))</f>
        <v/>
      </c>
      <c r="P133" s="194" t="str">
        <f>IF(ISERROR(VLOOKUP($A133,parlvotes_lh!$A$11:$ZZ$200,126,FALSE))=TRUE,"",IF(VLOOKUP($A133,parlvotes_lh!$A$11:$ZZ$200,126,FALSE)=0,"",VLOOKUP($A133,parlvotes_lh!$A$11:$ZZ$200,126,FALSE)))</f>
        <v/>
      </c>
      <c r="Q133" s="195" t="str">
        <f>IF(ISERROR(VLOOKUP($A133,parlvotes_lh!$A$11:$ZZ$200,146,FALSE))=TRUE,"",IF(VLOOKUP($A133,parlvotes_lh!$A$11:$ZZ$200,146,FALSE)=0,"",VLOOKUP($A133,parlvotes_lh!$A$11:$ZZ$200,146,FALSE)))</f>
        <v/>
      </c>
      <c r="R133" s="195" t="str">
        <f>IF(ISERROR(VLOOKUP($A133,parlvotes_lh!$A$11:$ZZ$200,166,FALSE))=TRUE,"",IF(VLOOKUP($A133,parlvotes_lh!$A$11:$ZZ$200,166,FALSE)=0,"",VLOOKUP($A133,parlvotes_lh!$A$11:$ZZ$200,166,FALSE)))</f>
        <v/>
      </c>
      <c r="S133" s="195" t="str">
        <f>IF(ISERROR(VLOOKUP($A133,parlvotes_lh!$A$11:$ZZ$200,186,FALSE))=TRUE,"",IF(VLOOKUP($A133,parlvotes_lh!$A$11:$ZZ$200,186,FALSE)=0,"",VLOOKUP($A133,parlvotes_lh!$A$11:$ZZ$200,186,FALSE)))</f>
        <v/>
      </c>
      <c r="T133" s="195" t="str">
        <f>IF(ISERROR(VLOOKUP($A133,parlvotes_lh!$A$11:$ZZ$200,206,FALSE))=TRUE,"",IF(VLOOKUP($A133,parlvotes_lh!$A$11:$ZZ$200,206,FALSE)=0,"",VLOOKUP($A133,parlvotes_lh!$A$11:$ZZ$200,206,FALSE)))</f>
        <v/>
      </c>
      <c r="U133" s="195" t="str">
        <f>IF(ISERROR(VLOOKUP($A133,parlvotes_lh!$A$11:$ZZ$200,226,FALSE))=TRUE,"",IF(VLOOKUP($A133,parlvotes_lh!$A$11:$ZZ$200,226,FALSE)=0,"",VLOOKUP($A133,parlvotes_lh!$A$11:$ZZ$200,226,FALSE)))</f>
        <v/>
      </c>
      <c r="V133" s="195" t="str">
        <f>IF(ISERROR(VLOOKUP($A133,parlvotes_lh!$A$11:$ZZ$200,246,FALSE))=TRUE,"",IF(VLOOKUP($A133,parlvotes_lh!$A$11:$ZZ$200,246,FALSE)=0,"",VLOOKUP($A133,parlvotes_lh!$A$11:$ZZ$200,246,FALSE)))</f>
        <v/>
      </c>
      <c r="W133" s="195" t="str">
        <f>IF(ISERROR(VLOOKUP($A133,parlvotes_lh!$A$11:$ZZ$200,266,FALSE))=TRUE,"",IF(VLOOKUP($A133,parlvotes_lh!$A$11:$ZZ$200,266,FALSE)=0,"",VLOOKUP($A133,parlvotes_lh!$A$11:$ZZ$200,266,FALSE)))</f>
        <v/>
      </c>
      <c r="X133" s="195" t="str">
        <f>IF(ISERROR(VLOOKUP($A133,parlvotes_lh!$A$11:$ZZ$200,286,FALSE))=TRUE,"",IF(VLOOKUP($A133,parlvotes_lh!$A$11:$ZZ$200,286,FALSE)=0,"",VLOOKUP($A133,parlvotes_lh!$A$11:$ZZ$200,286,FALSE)))</f>
        <v/>
      </c>
      <c r="Y133" s="195" t="str">
        <f>IF(ISERROR(VLOOKUP($A133,parlvotes_lh!$A$11:$ZZ$200,306,FALSE))=TRUE,"",IF(VLOOKUP($A133,parlvotes_lh!$A$11:$ZZ$200,306,FALSE)=0,"",VLOOKUP($A133,parlvotes_lh!$A$11:$ZZ$200,306,FALSE)))</f>
        <v/>
      </c>
      <c r="Z133" s="195" t="str">
        <f>IF(ISERROR(VLOOKUP($A133,parlvotes_lh!$A$11:$ZZ$200,326,FALSE))=TRUE,"",IF(VLOOKUP($A133,parlvotes_lh!$A$11:$ZZ$200,326,FALSE)=0,"",VLOOKUP($A133,parlvotes_lh!$A$11:$ZZ$200,326,FALSE)))</f>
        <v/>
      </c>
      <c r="AA133" s="195" t="str">
        <f>IF(ISERROR(VLOOKUP($A133,parlvotes_lh!$A$11:$ZZ$200,346,FALSE))=TRUE,"",IF(VLOOKUP($A133,parlvotes_lh!$A$11:$ZZ$200,346,FALSE)=0,"",VLOOKUP($A133,parlvotes_lh!$A$11:$ZZ$200,346,FALSE)))</f>
        <v/>
      </c>
      <c r="AB133" s="195" t="str">
        <f>IF(ISERROR(VLOOKUP($A133,parlvotes_lh!$A$11:$ZZ$200,366,FALSE))=TRUE,"",IF(VLOOKUP($A133,parlvotes_lh!$A$11:$ZZ$200,366,FALSE)=0,"",VLOOKUP($A133,parlvotes_lh!$A$11:$ZZ$200,366,FALSE)))</f>
        <v/>
      </c>
      <c r="AC133" s="195" t="str">
        <f>IF(ISERROR(VLOOKUP($A133,parlvotes_lh!$A$11:$ZZ$200,386,FALSE))=TRUE,"",IF(VLOOKUP($A133,parlvotes_lh!$A$11:$ZZ$200,386,FALSE)=0,"",VLOOKUP($A133,parlvotes_lh!$A$11:$ZZ$200,386,FALSE)))</f>
        <v/>
      </c>
    </row>
    <row r="134" spans="1:29" ht="13.5" customHeight="1">
      <c r="A134" s="189"/>
      <c r="B134" s="101" t="str">
        <f>IF(A134="","",MID(info_weblinks!$C$3,32,3))</f>
        <v/>
      </c>
      <c r="C134" s="101" t="str">
        <f>IF(info_parties!G134="","",info_parties!G134)</f>
        <v/>
      </c>
      <c r="D134" s="101" t="str">
        <f>IF(info_parties!K134="","",info_parties!K134)</f>
        <v/>
      </c>
      <c r="E134" s="101" t="str">
        <f>IF(info_parties!H134="","",info_parties!H134)</f>
        <v/>
      </c>
      <c r="F134" s="190" t="str">
        <f t="shared" si="16"/>
        <v/>
      </c>
      <c r="G134" s="191" t="str">
        <f t="shared" si="17"/>
        <v/>
      </c>
      <c r="H134" s="192" t="str">
        <f t="shared" si="18"/>
        <v/>
      </c>
      <c r="I134" s="193" t="str">
        <f t="shared" si="19"/>
        <v/>
      </c>
      <c r="J134" s="194" t="str">
        <f>IF(ISERROR(VLOOKUP($A134,parlvotes_lh!$A$11:$ZZ$200,6,FALSE))=TRUE,"",IF(VLOOKUP($A134,parlvotes_lh!$A$11:$ZZ$200,6,FALSE)=0,"",VLOOKUP($A134,parlvotes_lh!$A$11:$ZZ$200,6,FALSE)))</f>
        <v/>
      </c>
      <c r="K134" s="194" t="str">
        <f>IF(ISERROR(VLOOKUP($A134,parlvotes_lh!$A$11:$ZZ$200,26,FALSE))=TRUE,"",IF(VLOOKUP($A134,parlvotes_lh!$A$11:$ZZ$200,26,FALSE)=0,"",VLOOKUP($A134,parlvotes_lh!$A$11:$ZZ$200,26,FALSE)))</f>
        <v/>
      </c>
      <c r="L134" s="194" t="str">
        <f>IF(ISERROR(VLOOKUP($A134,parlvotes_lh!$A$11:$ZZ$200,46,FALSE))=TRUE,"",IF(VLOOKUP($A134,parlvotes_lh!$A$11:$ZZ$200,46,FALSE)=0,"",VLOOKUP($A134,parlvotes_lh!$A$11:$ZZ$200,46,FALSE)))</f>
        <v/>
      </c>
      <c r="M134" s="194" t="str">
        <f>IF(ISERROR(VLOOKUP($A134,parlvotes_lh!$A$11:$ZZ$200,66,FALSE))=TRUE,"",IF(VLOOKUP($A134,parlvotes_lh!$A$11:$ZZ$200,66,FALSE)=0,"",VLOOKUP($A134,parlvotes_lh!$A$11:$ZZ$200,66,FALSE)))</f>
        <v/>
      </c>
      <c r="N134" s="194" t="str">
        <f>IF(ISERROR(VLOOKUP($A134,parlvotes_lh!$A$11:$ZZ$200,86,FALSE))=TRUE,"",IF(VLOOKUP($A134,parlvotes_lh!$A$11:$ZZ$200,86,FALSE)=0,"",VLOOKUP($A134,parlvotes_lh!$A$11:$ZZ$200,86,FALSE)))</f>
        <v/>
      </c>
      <c r="O134" s="194" t="str">
        <f>IF(ISERROR(VLOOKUP($A134,parlvotes_lh!$A$11:$ZZ$200,106,FALSE))=TRUE,"",IF(VLOOKUP($A134,parlvotes_lh!$A$11:$ZZ$200,106,FALSE)=0,"",VLOOKUP($A134,parlvotes_lh!$A$11:$ZZ$200,106,FALSE)))</f>
        <v/>
      </c>
      <c r="P134" s="194" t="str">
        <f>IF(ISERROR(VLOOKUP($A134,parlvotes_lh!$A$11:$ZZ$200,126,FALSE))=TRUE,"",IF(VLOOKUP($A134,parlvotes_lh!$A$11:$ZZ$200,126,FALSE)=0,"",VLOOKUP($A134,parlvotes_lh!$A$11:$ZZ$200,126,FALSE)))</f>
        <v/>
      </c>
      <c r="Q134" s="195" t="str">
        <f>IF(ISERROR(VLOOKUP($A134,parlvotes_lh!$A$11:$ZZ$200,146,FALSE))=TRUE,"",IF(VLOOKUP($A134,parlvotes_lh!$A$11:$ZZ$200,146,FALSE)=0,"",VLOOKUP($A134,parlvotes_lh!$A$11:$ZZ$200,146,FALSE)))</f>
        <v/>
      </c>
      <c r="R134" s="195" t="str">
        <f>IF(ISERROR(VLOOKUP($A134,parlvotes_lh!$A$11:$ZZ$200,166,FALSE))=TRUE,"",IF(VLOOKUP($A134,parlvotes_lh!$A$11:$ZZ$200,166,FALSE)=0,"",VLOOKUP($A134,parlvotes_lh!$A$11:$ZZ$200,166,FALSE)))</f>
        <v/>
      </c>
      <c r="S134" s="195" t="str">
        <f>IF(ISERROR(VLOOKUP($A134,parlvotes_lh!$A$11:$ZZ$200,186,FALSE))=TRUE,"",IF(VLOOKUP($A134,parlvotes_lh!$A$11:$ZZ$200,186,FALSE)=0,"",VLOOKUP($A134,parlvotes_lh!$A$11:$ZZ$200,186,FALSE)))</f>
        <v/>
      </c>
      <c r="T134" s="195" t="str">
        <f>IF(ISERROR(VLOOKUP($A134,parlvotes_lh!$A$11:$ZZ$200,206,FALSE))=TRUE,"",IF(VLOOKUP($A134,parlvotes_lh!$A$11:$ZZ$200,206,FALSE)=0,"",VLOOKUP($A134,parlvotes_lh!$A$11:$ZZ$200,206,FALSE)))</f>
        <v/>
      </c>
      <c r="U134" s="195" t="str">
        <f>IF(ISERROR(VLOOKUP($A134,parlvotes_lh!$A$11:$ZZ$200,226,FALSE))=TRUE,"",IF(VLOOKUP($A134,parlvotes_lh!$A$11:$ZZ$200,226,FALSE)=0,"",VLOOKUP($A134,parlvotes_lh!$A$11:$ZZ$200,226,FALSE)))</f>
        <v/>
      </c>
      <c r="V134" s="195" t="str">
        <f>IF(ISERROR(VLOOKUP($A134,parlvotes_lh!$A$11:$ZZ$200,246,FALSE))=TRUE,"",IF(VLOOKUP($A134,parlvotes_lh!$A$11:$ZZ$200,246,FALSE)=0,"",VLOOKUP($A134,parlvotes_lh!$A$11:$ZZ$200,246,FALSE)))</f>
        <v/>
      </c>
      <c r="W134" s="195" t="str">
        <f>IF(ISERROR(VLOOKUP($A134,parlvotes_lh!$A$11:$ZZ$200,266,FALSE))=TRUE,"",IF(VLOOKUP($A134,parlvotes_lh!$A$11:$ZZ$200,266,FALSE)=0,"",VLOOKUP($A134,parlvotes_lh!$A$11:$ZZ$200,266,FALSE)))</f>
        <v/>
      </c>
      <c r="X134" s="195" t="str">
        <f>IF(ISERROR(VLOOKUP($A134,parlvotes_lh!$A$11:$ZZ$200,286,FALSE))=TRUE,"",IF(VLOOKUP($A134,parlvotes_lh!$A$11:$ZZ$200,286,FALSE)=0,"",VLOOKUP($A134,parlvotes_lh!$A$11:$ZZ$200,286,FALSE)))</f>
        <v/>
      </c>
      <c r="Y134" s="195" t="str">
        <f>IF(ISERROR(VLOOKUP($A134,parlvotes_lh!$A$11:$ZZ$200,306,FALSE))=TRUE,"",IF(VLOOKUP($A134,parlvotes_lh!$A$11:$ZZ$200,306,FALSE)=0,"",VLOOKUP($A134,parlvotes_lh!$A$11:$ZZ$200,306,FALSE)))</f>
        <v/>
      </c>
      <c r="Z134" s="195" t="str">
        <f>IF(ISERROR(VLOOKUP($A134,parlvotes_lh!$A$11:$ZZ$200,326,FALSE))=TRUE,"",IF(VLOOKUP($A134,parlvotes_lh!$A$11:$ZZ$200,326,FALSE)=0,"",VLOOKUP($A134,parlvotes_lh!$A$11:$ZZ$200,326,FALSE)))</f>
        <v/>
      </c>
      <c r="AA134" s="195" t="str">
        <f>IF(ISERROR(VLOOKUP($A134,parlvotes_lh!$A$11:$ZZ$200,346,FALSE))=TRUE,"",IF(VLOOKUP($A134,parlvotes_lh!$A$11:$ZZ$200,346,FALSE)=0,"",VLOOKUP($A134,parlvotes_lh!$A$11:$ZZ$200,346,FALSE)))</f>
        <v/>
      </c>
      <c r="AB134" s="195" t="str">
        <f>IF(ISERROR(VLOOKUP($A134,parlvotes_lh!$A$11:$ZZ$200,366,FALSE))=TRUE,"",IF(VLOOKUP($A134,parlvotes_lh!$A$11:$ZZ$200,366,FALSE)=0,"",VLOOKUP($A134,parlvotes_lh!$A$11:$ZZ$200,366,FALSE)))</f>
        <v/>
      </c>
      <c r="AC134" s="195" t="str">
        <f>IF(ISERROR(VLOOKUP($A134,parlvotes_lh!$A$11:$ZZ$200,386,FALSE))=TRUE,"",IF(VLOOKUP($A134,parlvotes_lh!$A$11:$ZZ$200,386,FALSE)=0,"",VLOOKUP($A134,parlvotes_lh!$A$11:$ZZ$200,386,FALSE)))</f>
        <v/>
      </c>
    </row>
    <row r="135" spans="1:29" ht="13.5" customHeight="1">
      <c r="A135" s="189"/>
      <c r="B135" s="101" t="str">
        <f>IF(A135="","",MID(info_weblinks!$C$3,32,3))</f>
        <v/>
      </c>
      <c r="C135" s="101" t="str">
        <f>IF(info_parties!G135="","",info_parties!G135)</f>
        <v/>
      </c>
      <c r="D135" s="101" t="str">
        <f>IF(info_parties!K135="","",info_parties!K135)</f>
        <v/>
      </c>
      <c r="E135" s="101" t="str">
        <f>IF(info_parties!H135="","",info_parties!H135)</f>
        <v/>
      </c>
      <c r="F135" s="190" t="str">
        <f t="shared" si="16"/>
        <v/>
      </c>
      <c r="G135" s="191" t="str">
        <f t="shared" si="17"/>
        <v/>
      </c>
      <c r="H135" s="192" t="str">
        <f t="shared" si="18"/>
        <v/>
      </c>
      <c r="I135" s="193" t="str">
        <f t="shared" si="19"/>
        <v/>
      </c>
      <c r="J135" s="194" t="str">
        <f>IF(ISERROR(VLOOKUP($A135,parlvotes_lh!$A$11:$ZZ$200,6,FALSE))=TRUE,"",IF(VLOOKUP($A135,parlvotes_lh!$A$11:$ZZ$200,6,FALSE)=0,"",VLOOKUP($A135,parlvotes_lh!$A$11:$ZZ$200,6,FALSE)))</f>
        <v/>
      </c>
      <c r="K135" s="194" t="str">
        <f>IF(ISERROR(VLOOKUP($A135,parlvotes_lh!$A$11:$ZZ$200,26,FALSE))=TRUE,"",IF(VLOOKUP($A135,parlvotes_lh!$A$11:$ZZ$200,26,FALSE)=0,"",VLOOKUP($A135,parlvotes_lh!$A$11:$ZZ$200,26,FALSE)))</f>
        <v/>
      </c>
      <c r="L135" s="194" t="str">
        <f>IF(ISERROR(VLOOKUP($A135,parlvotes_lh!$A$11:$ZZ$200,46,FALSE))=TRUE,"",IF(VLOOKUP($A135,parlvotes_lh!$A$11:$ZZ$200,46,FALSE)=0,"",VLOOKUP($A135,parlvotes_lh!$A$11:$ZZ$200,46,FALSE)))</f>
        <v/>
      </c>
      <c r="M135" s="194" t="str">
        <f>IF(ISERROR(VLOOKUP($A135,parlvotes_lh!$A$11:$ZZ$200,66,FALSE))=TRUE,"",IF(VLOOKUP($A135,parlvotes_lh!$A$11:$ZZ$200,66,FALSE)=0,"",VLOOKUP($A135,parlvotes_lh!$A$11:$ZZ$200,66,FALSE)))</f>
        <v/>
      </c>
      <c r="N135" s="194" t="str">
        <f>IF(ISERROR(VLOOKUP($A135,parlvotes_lh!$A$11:$ZZ$200,86,FALSE))=TRUE,"",IF(VLOOKUP($A135,parlvotes_lh!$A$11:$ZZ$200,86,FALSE)=0,"",VLOOKUP($A135,parlvotes_lh!$A$11:$ZZ$200,86,FALSE)))</f>
        <v/>
      </c>
      <c r="O135" s="194" t="str">
        <f>IF(ISERROR(VLOOKUP($A135,parlvotes_lh!$A$11:$ZZ$200,106,FALSE))=TRUE,"",IF(VLOOKUP($A135,parlvotes_lh!$A$11:$ZZ$200,106,FALSE)=0,"",VLOOKUP($A135,parlvotes_lh!$A$11:$ZZ$200,106,FALSE)))</f>
        <v/>
      </c>
      <c r="P135" s="194" t="str">
        <f>IF(ISERROR(VLOOKUP($A135,parlvotes_lh!$A$11:$ZZ$200,126,FALSE))=TRUE,"",IF(VLOOKUP($A135,parlvotes_lh!$A$11:$ZZ$200,126,FALSE)=0,"",VLOOKUP($A135,parlvotes_lh!$A$11:$ZZ$200,126,FALSE)))</f>
        <v/>
      </c>
      <c r="Q135" s="195" t="str">
        <f>IF(ISERROR(VLOOKUP($A135,parlvotes_lh!$A$11:$ZZ$200,146,FALSE))=TRUE,"",IF(VLOOKUP($A135,parlvotes_lh!$A$11:$ZZ$200,146,FALSE)=0,"",VLOOKUP($A135,parlvotes_lh!$A$11:$ZZ$200,146,FALSE)))</f>
        <v/>
      </c>
      <c r="R135" s="195" t="str">
        <f>IF(ISERROR(VLOOKUP($A135,parlvotes_lh!$A$11:$ZZ$200,166,FALSE))=TRUE,"",IF(VLOOKUP($A135,parlvotes_lh!$A$11:$ZZ$200,166,FALSE)=0,"",VLOOKUP($A135,parlvotes_lh!$A$11:$ZZ$200,166,FALSE)))</f>
        <v/>
      </c>
      <c r="S135" s="195" t="str">
        <f>IF(ISERROR(VLOOKUP($A135,parlvotes_lh!$A$11:$ZZ$200,186,FALSE))=TRUE,"",IF(VLOOKUP($A135,parlvotes_lh!$A$11:$ZZ$200,186,FALSE)=0,"",VLOOKUP($A135,parlvotes_lh!$A$11:$ZZ$200,186,FALSE)))</f>
        <v/>
      </c>
      <c r="T135" s="195" t="str">
        <f>IF(ISERROR(VLOOKUP($A135,parlvotes_lh!$A$11:$ZZ$200,206,FALSE))=TRUE,"",IF(VLOOKUP($A135,parlvotes_lh!$A$11:$ZZ$200,206,FALSE)=0,"",VLOOKUP($A135,parlvotes_lh!$A$11:$ZZ$200,206,FALSE)))</f>
        <v/>
      </c>
      <c r="U135" s="195" t="str">
        <f>IF(ISERROR(VLOOKUP($A135,parlvotes_lh!$A$11:$ZZ$200,226,FALSE))=TRUE,"",IF(VLOOKUP($A135,parlvotes_lh!$A$11:$ZZ$200,226,FALSE)=0,"",VLOOKUP($A135,parlvotes_lh!$A$11:$ZZ$200,226,FALSE)))</f>
        <v/>
      </c>
      <c r="V135" s="195" t="str">
        <f>IF(ISERROR(VLOOKUP($A135,parlvotes_lh!$A$11:$ZZ$200,246,FALSE))=TRUE,"",IF(VLOOKUP($A135,parlvotes_lh!$A$11:$ZZ$200,246,FALSE)=0,"",VLOOKUP($A135,parlvotes_lh!$A$11:$ZZ$200,246,FALSE)))</f>
        <v/>
      </c>
      <c r="W135" s="195" t="str">
        <f>IF(ISERROR(VLOOKUP($A135,parlvotes_lh!$A$11:$ZZ$200,266,FALSE))=TRUE,"",IF(VLOOKUP($A135,parlvotes_lh!$A$11:$ZZ$200,266,FALSE)=0,"",VLOOKUP($A135,parlvotes_lh!$A$11:$ZZ$200,266,FALSE)))</f>
        <v/>
      </c>
      <c r="X135" s="195" t="str">
        <f>IF(ISERROR(VLOOKUP($A135,parlvotes_lh!$A$11:$ZZ$200,286,FALSE))=TRUE,"",IF(VLOOKUP($A135,parlvotes_lh!$A$11:$ZZ$200,286,FALSE)=0,"",VLOOKUP($A135,parlvotes_lh!$A$11:$ZZ$200,286,FALSE)))</f>
        <v/>
      </c>
      <c r="Y135" s="195" t="str">
        <f>IF(ISERROR(VLOOKUP($A135,parlvotes_lh!$A$11:$ZZ$200,306,FALSE))=TRUE,"",IF(VLOOKUP($A135,parlvotes_lh!$A$11:$ZZ$200,306,FALSE)=0,"",VLOOKUP($A135,parlvotes_lh!$A$11:$ZZ$200,306,FALSE)))</f>
        <v/>
      </c>
      <c r="Z135" s="195" t="str">
        <f>IF(ISERROR(VLOOKUP($A135,parlvotes_lh!$A$11:$ZZ$200,326,FALSE))=TRUE,"",IF(VLOOKUP($A135,parlvotes_lh!$A$11:$ZZ$200,326,FALSE)=0,"",VLOOKUP($A135,parlvotes_lh!$A$11:$ZZ$200,326,FALSE)))</f>
        <v/>
      </c>
      <c r="AA135" s="195" t="str">
        <f>IF(ISERROR(VLOOKUP($A135,parlvotes_lh!$A$11:$ZZ$200,346,FALSE))=TRUE,"",IF(VLOOKUP($A135,parlvotes_lh!$A$11:$ZZ$200,346,FALSE)=0,"",VLOOKUP($A135,parlvotes_lh!$A$11:$ZZ$200,346,FALSE)))</f>
        <v/>
      </c>
      <c r="AB135" s="195" t="str">
        <f>IF(ISERROR(VLOOKUP($A135,parlvotes_lh!$A$11:$ZZ$200,366,FALSE))=TRUE,"",IF(VLOOKUP($A135,parlvotes_lh!$A$11:$ZZ$200,366,FALSE)=0,"",VLOOKUP($A135,parlvotes_lh!$A$11:$ZZ$200,366,FALSE)))</f>
        <v/>
      </c>
      <c r="AC135" s="195" t="str">
        <f>IF(ISERROR(VLOOKUP($A135,parlvotes_lh!$A$11:$ZZ$200,386,FALSE))=TRUE,"",IF(VLOOKUP($A135,parlvotes_lh!$A$11:$ZZ$200,386,FALSE)=0,"",VLOOKUP($A135,parlvotes_lh!$A$11:$ZZ$200,386,FALSE)))</f>
        <v/>
      </c>
    </row>
    <row r="136" spans="1:29" ht="13.5" customHeight="1">
      <c r="A136" s="189"/>
      <c r="B136" s="101" t="str">
        <f>IF(A136="","",MID(info_weblinks!$C$3,32,3))</f>
        <v/>
      </c>
      <c r="C136" s="101" t="str">
        <f>IF(info_parties!G136="","",info_parties!G136)</f>
        <v/>
      </c>
      <c r="D136" s="101" t="str">
        <f>IF(info_parties!K136="","",info_parties!K136)</f>
        <v/>
      </c>
      <c r="E136" s="101" t="str">
        <f>IF(info_parties!H136="","",info_parties!H136)</f>
        <v/>
      </c>
      <c r="F136" s="190" t="str">
        <f t="shared" si="16"/>
        <v/>
      </c>
      <c r="G136" s="191" t="str">
        <f t="shared" si="17"/>
        <v/>
      </c>
      <c r="H136" s="192" t="str">
        <f t="shared" si="18"/>
        <v/>
      </c>
      <c r="I136" s="193" t="str">
        <f t="shared" si="19"/>
        <v/>
      </c>
      <c r="J136" s="194" t="str">
        <f>IF(ISERROR(VLOOKUP($A136,parlvotes_lh!$A$11:$ZZ$200,6,FALSE))=TRUE,"",IF(VLOOKUP($A136,parlvotes_lh!$A$11:$ZZ$200,6,FALSE)=0,"",VLOOKUP($A136,parlvotes_lh!$A$11:$ZZ$200,6,FALSE)))</f>
        <v/>
      </c>
      <c r="K136" s="194" t="str">
        <f>IF(ISERROR(VLOOKUP($A136,parlvotes_lh!$A$11:$ZZ$200,26,FALSE))=TRUE,"",IF(VLOOKUP($A136,parlvotes_lh!$A$11:$ZZ$200,26,FALSE)=0,"",VLOOKUP($A136,parlvotes_lh!$A$11:$ZZ$200,26,FALSE)))</f>
        <v/>
      </c>
      <c r="L136" s="194" t="str">
        <f>IF(ISERROR(VLOOKUP($A136,parlvotes_lh!$A$11:$ZZ$200,46,FALSE))=TRUE,"",IF(VLOOKUP($A136,parlvotes_lh!$A$11:$ZZ$200,46,FALSE)=0,"",VLOOKUP($A136,parlvotes_lh!$A$11:$ZZ$200,46,FALSE)))</f>
        <v/>
      </c>
      <c r="M136" s="194" t="str">
        <f>IF(ISERROR(VLOOKUP($A136,parlvotes_lh!$A$11:$ZZ$200,66,FALSE))=TRUE,"",IF(VLOOKUP($A136,parlvotes_lh!$A$11:$ZZ$200,66,FALSE)=0,"",VLOOKUP($A136,parlvotes_lh!$A$11:$ZZ$200,66,FALSE)))</f>
        <v/>
      </c>
      <c r="N136" s="194" t="str">
        <f>IF(ISERROR(VLOOKUP($A136,parlvotes_lh!$A$11:$ZZ$200,86,FALSE))=TRUE,"",IF(VLOOKUP($A136,parlvotes_lh!$A$11:$ZZ$200,86,FALSE)=0,"",VLOOKUP($A136,parlvotes_lh!$A$11:$ZZ$200,86,FALSE)))</f>
        <v/>
      </c>
      <c r="O136" s="194" t="str">
        <f>IF(ISERROR(VLOOKUP($A136,parlvotes_lh!$A$11:$ZZ$200,106,FALSE))=TRUE,"",IF(VLOOKUP($A136,parlvotes_lh!$A$11:$ZZ$200,106,FALSE)=0,"",VLOOKUP($A136,parlvotes_lh!$A$11:$ZZ$200,106,FALSE)))</f>
        <v/>
      </c>
      <c r="P136" s="194" t="str">
        <f>IF(ISERROR(VLOOKUP($A136,parlvotes_lh!$A$11:$ZZ$200,126,FALSE))=TRUE,"",IF(VLOOKUP($A136,parlvotes_lh!$A$11:$ZZ$200,126,FALSE)=0,"",VLOOKUP($A136,parlvotes_lh!$A$11:$ZZ$200,126,FALSE)))</f>
        <v/>
      </c>
      <c r="Q136" s="195" t="str">
        <f>IF(ISERROR(VLOOKUP($A136,parlvotes_lh!$A$11:$ZZ$200,146,FALSE))=TRUE,"",IF(VLOOKUP($A136,parlvotes_lh!$A$11:$ZZ$200,146,FALSE)=0,"",VLOOKUP($A136,parlvotes_lh!$A$11:$ZZ$200,146,FALSE)))</f>
        <v/>
      </c>
      <c r="R136" s="195" t="str">
        <f>IF(ISERROR(VLOOKUP($A136,parlvotes_lh!$A$11:$ZZ$200,166,FALSE))=TRUE,"",IF(VLOOKUP($A136,parlvotes_lh!$A$11:$ZZ$200,166,FALSE)=0,"",VLOOKUP($A136,parlvotes_lh!$A$11:$ZZ$200,166,FALSE)))</f>
        <v/>
      </c>
      <c r="S136" s="195" t="str">
        <f>IF(ISERROR(VLOOKUP($A136,parlvotes_lh!$A$11:$ZZ$200,186,FALSE))=TRUE,"",IF(VLOOKUP($A136,parlvotes_lh!$A$11:$ZZ$200,186,FALSE)=0,"",VLOOKUP($A136,parlvotes_lh!$A$11:$ZZ$200,186,FALSE)))</f>
        <v/>
      </c>
      <c r="T136" s="195" t="str">
        <f>IF(ISERROR(VLOOKUP($A136,parlvotes_lh!$A$11:$ZZ$200,206,FALSE))=TRUE,"",IF(VLOOKUP($A136,parlvotes_lh!$A$11:$ZZ$200,206,FALSE)=0,"",VLOOKUP($A136,parlvotes_lh!$A$11:$ZZ$200,206,FALSE)))</f>
        <v/>
      </c>
      <c r="U136" s="195" t="str">
        <f>IF(ISERROR(VLOOKUP($A136,parlvotes_lh!$A$11:$ZZ$200,226,FALSE))=TRUE,"",IF(VLOOKUP($A136,parlvotes_lh!$A$11:$ZZ$200,226,FALSE)=0,"",VLOOKUP($A136,parlvotes_lh!$A$11:$ZZ$200,226,FALSE)))</f>
        <v/>
      </c>
      <c r="V136" s="195" t="str">
        <f>IF(ISERROR(VLOOKUP($A136,parlvotes_lh!$A$11:$ZZ$200,246,FALSE))=TRUE,"",IF(VLOOKUP($A136,parlvotes_lh!$A$11:$ZZ$200,246,FALSE)=0,"",VLOOKUP($A136,parlvotes_lh!$A$11:$ZZ$200,246,FALSE)))</f>
        <v/>
      </c>
      <c r="W136" s="195" t="str">
        <f>IF(ISERROR(VLOOKUP($A136,parlvotes_lh!$A$11:$ZZ$200,266,FALSE))=TRUE,"",IF(VLOOKUP($A136,parlvotes_lh!$A$11:$ZZ$200,266,FALSE)=0,"",VLOOKUP($A136,parlvotes_lh!$A$11:$ZZ$200,266,FALSE)))</f>
        <v/>
      </c>
      <c r="X136" s="195" t="str">
        <f>IF(ISERROR(VLOOKUP($A136,parlvotes_lh!$A$11:$ZZ$200,286,FALSE))=TRUE,"",IF(VLOOKUP($A136,parlvotes_lh!$A$11:$ZZ$200,286,FALSE)=0,"",VLOOKUP($A136,parlvotes_lh!$A$11:$ZZ$200,286,FALSE)))</f>
        <v/>
      </c>
      <c r="Y136" s="195" t="str">
        <f>IF(ISERROR(VLOOKUP($A136,parlvotes_lh!$A$11:$ZZ$200,306,FALSE))=TRUE,"",IF(VLOOKUP($A136,parlvotes_lh!$A$11:$ZZ$200,306,FALSE)=0,"",VLOOKUP($A136,parlvotes_lh!$A$11:$ZZ$200,306,FALSE)))</f>
        <v/>
      </c>
      <c r="Z136" s="195" t="str">
        <f>IF(ISERROR(VLOOKUP($A136,parlvotes_lh!$A$11:$ZZ$200,326,FALSE))=TRUE,"",IF(VLOOKUP($A136,parlvotes_lh!$A$11:$ZZ$200,326,FALSE)=0,"",VLOOKUP($A136,parlvotes_lh!$A$11:$ZZ$200,326,FALSE)))</f>
        <v/>
      </c>
      <c r="AA136" s="195" t="str">
        <f>IF(ISERROR(VLOOKUP($A136,parlvotes_lh!$A$11:$ZZ$200,346,FALSE))=TRUE,"",IF(VLOOKUP($A136,parlvotes_lh!$A$11:$ZZ$200,346,FALSE)=0,"",VLOOKUP($A136,parlvotes_lh!$A$11:$ZZ$200,346,FALSE)))</f>
        <v/>
      </c>
      <c r="AB136" s="195" t="str">
        <f>IF(ISERROR(VLOOKUP($A136,parlvotes_lh!$A$11:$ZZ$200,366,FALSE))=TRUE,"",IF(VLOOKUP($A136,parlvotes_lh!$A$11:$ZZ$200,366,FALSE)=0,"",VLOOKUP($A136,parlvotes_lh!$A$11:$ZZ$200,366,FALSE)))</f>
        <v/>
      </c>
      <c r="AC136" s="195" t="str">
        <f>IF(ISERROR(VLOOKUP($A136,parlvotes_lh!$A$11:$ZZ$200,386,FALSE))=TRUE,"",IF(VLOOKUP($A136,parlvotes_lh!$A$11:$ZZ$200,386,FALSE)=0,"",VLOOKUP($A136,parlvotes_lh!$A$11:$ZZ$200,386,FALSE)))</f>
        <v/>
      </c>
    </row>
    <row r="137" spans="1:29" ht="13.5" customHeight="1">
      <c r="A137" s="189"/>
      <c r="B137" s="101" t="str">
        <f>IF(A137="","",MID(info_weblinks!$C$3,32,3))</f>
        <v/>
      </c>
      <c r="C137" s="101" t="str">
        <f>IF(info_parties!G137="","",info_parties!G137)</f>
        <v/>
      </c>
      <c r="D137" s="101" t="str">
        <f>IF(info_parties!K137="","",info_parties!K137)</f>
        <v/>
      </c>
      <c r="E137" s="101" t="str">
        <f>IF(info_parties!H137="","",info_parties!H137)</f>
        <v/>
      </c>
      <c r="F137" s="190" t="str">
        <f t="shared" si="16"/>
        <v/>
      </c>
      <c r="G137" s="191" t="str">
        <f t="shared" si="17"/>
        <v/>
      </c>
      <c r="H137" s="192" t="str">
        <f t="shared" si="18"/>
        <v/>
      </c>
      <c r="I137" s="193" t="str">
        <f t="shared" si="19"/>
        <v/>
      </c>
      <c r="J137" s="194" t="str">
        <f>IF(ISERROR(VLOOKUP($A137,parlvotes_lh!$A$11:$ZZ$200,6,FALSE))=TRUE,"",IF(VLOOKUP($A137,parlvotes_lh!$A$11:$ZZ$200,6,FALSE)=0,"",VLOOKUP($A137,parlvotes_lh!$A$11:$ZZ$200,6,FALSE)))</f>
        <v/>
      </c>
      <c r="K137" s="194" t="str">
        <f>IF(ISERROR(VLOOKUP($A137,parlvotes_lh!$A$11:$ZZ$200,26,FALSE))=TRUE,"",IF(VLOOKUP($A137,parlvotes_lh!$A$11:$ZZ$200,26,FALSE)=0,"",VLOOKUP($A137,parlvotes_lh!$A$11:$ZZ$200,26,FALSE)))</f>
        <v/>
      </c>
      <c r="L137" s="194" t="str">
        <f>IF(ISERROR(VLOOKUP($A137,parlvotes_lh!$A$11:$ZZ$200,46,FALSE))=TRUE,"",IF(VLOOKUP($A137,parlvotes_lh!$A$11:$ZZ$200,46,FALSE)=0,"",VLOOKUP($A137,parlvotes_lh!$A$11:$ZZ$200,46,FALSE)))</f>
        <v/>
      </c>
      <c r="M137" s="194" t="str">
        <f>IF(ISERROR(VLOOKUP($A137,parlvotes_lh!$A$11:$ZZ$200,66,FALSE))=TRUE,"",IF(VLOOKUP($A137,parlvotes_lh!$A$11:$ZZ$200,66,FALSE)=0,"",VLOOKUP($A137,parlvotes_lh!$A$11:$ZZ$200,66,FALSE)))</f>
        <v/>
      </c>
      <c r="N137" s="194" t="str">
        <f>IF(ISERROR(VLOOKUP($A137,parlvotes_lh!$A$11:$ZZ$200,86,FALSE))=TRUE,"",IF(VLOOKUP($A137,parlvotes_lh!$A$11:$ZZ$200,86,FALSE)=0,"",VLOOKUP($A137,parlvotes_lh!$A$11:$ZZ$200,86,FALSE)))</f>
        <v/>
      </c>
      <c r="O137" s="194" t="str">
        <f>IF(ISERROR(VLOOKUP($A137,parlvotes_lh!$A$11:$ZZ$200,106,FALSE))=TRUE,"",IF(VLOOKUP($A137,parlvotes_lh!$A$11:$ZZ$200,106,FALSE)=0,"",VLOOKUP($A137,parlvotes_lh!$A$11:$ZZ$200,106,FALSE)))</f>
        <v/>
      </c>
      <c r="P137" s="194" t="str">
        <f>IF(ISERROR(VLOOKUP($A137,parlvotes_lh!$A$11:$ZZ$200,126,FALSE))=TRUE,"",IF(VLOOKUP($A137,parlvotes_lh!$A$11:$ZZ$200,126,FALSE)=0,"",VLOOKUP($A137,parlvotes_lh!$A$11:$ZZ$200,126,FALSE)))</f>
        <v/>
      </c>
      <c r="Q137" s="195" t="str">
        <f>IF(ISERROR(VLOOKUP($A137,parlvotes_lh!$A$11:$ZZ$200,146,FALSE))=TRUE,"",IF(VLOOKUP($A137,parlvotes_lh!$A$11:$ZZ$200,146,FALSE)=0,"",VLOOKUP($A137,parlvotes_lh!$A$11:$ZZ$200,146,FALSE)))</f>
        <v/>
      </c>
      <c r="R137" s="195" t="str">
        <f>IF(ISERROR(VLOOKUP($A137,parlvotes_lh!$A$11:$ZZ$200,166,FALSE))=TRUE,"",IF(VLOOKUP($A137,parlvotes_lh!$A$11:$ZZ$200,166,FALSE)=0,"",VLOOKUP($A137,parlvotes_lh!$A$11:$ZZ$200,166,FALSE)))</f>
        <v/>
      </c>
      <c r="S137" s="195" t="str">
        <f>IF(ISERROR(VLOOKUP($A137,parlvotes_lh!$A$11:$ZZ$200,186,FALSE))=TRUE,"",IF(VLOOKUP($A137,parlvotes_lh!$A$11:$ZZ$200,186,FALSE)=0,"",VLOOKUP($A137,parlvotes_lh!$A$11:$ZZ$200,186,FALSE)))</f>
        <v/>
      </c>
      <c r="T137" s="195" t="str">
        <f>IF(ISERROR(VLOOKUP($A137,parlvotes_lh!$A$11:$ZZ$200,206,FALSE))=TRUE,"",IF(VLOOKUP($A137,parlvotes_lh!$A$11:$ZZ$200,206,FALSE)=0,"",VLOOKUP($A137,parlvotes_lh!$A$11:$ZZ$200,206,FALSE)))</f>
        <v/>
      </c>
      <c r="U137" s="195" t="str">
        <f>IF(ISERROR(VLOOKUP($A137,parlvotes_lh!$A$11:$ZZ$200,226,FALSE))=TRUE,"",IF(VLOOKUP($A137,parlvotes_lh!$A$11:$ZZ$200,226,FALSE)=0,"",VLOOKUP($A137,parlvotes_lh!$A$11:$ZZ$200,226,FALSE)))</f>
        <v/>
      </c>
      <c r="V137" s="195" t="str">
        <f>IF(ISERROR(VLOOKUP($A137,parlvotes_lh!$A$11:$ZZ$200,246,FALSE))=TRUE,"",IF(VLOOKUP($A137,parlvotes_lh!$A$11:$ZZ$200,246,FALSE)=0,"",VLOOKUP($A137,parlvotes_lh!$A$11:$ZZ$200,246,FALSE)))</f>
        <v/>
      </c>
      <c r="W137" s="195" t="str">
        <f>IF(ISERROR(VLOOKUP($A137,parlvotes_lh!$A$11:$ZZ$200,266,FALSE))=TRUE,"",IF(VLOOKUP($A137,parlvotes_lh!$A$11:$ZZ$200,266,FALSE)=0,"",VLOOKUP($A137,parlvotes_lh!$A$11:$ZZ$200,266,FALSE)))</f>
        <v/>
      </c>
      <c r="X137" s="195" t="str">
        <f>IF(ISERROR(VLOOKUP($A137,parlvotes_lh!$A$11:$ZZ$200,286,FALSE))=TRUE,"",IF(VLOOKUP($A137,parlvotes_lh!$A$11:$ZZ$200,286,FALSE)=0,"",VLOOKUP($A137,parlvotes_lh!$A$11:$ZZ$200,286,FALSE)))</f>
        <v/>
      </c>
      <c r="Y137" s="195" t="str">
        <f>IF(ISERROR(VLOOKUP($A137,parlvotes_lh!$A$11:$ZZ$200,306,FALSE))=TRUE,"",IF(VLOOKUP($A137,parlvotes_lh!$A$11:$ZZ$200,306,FALSE)=0,"",VLOOKUP($A137,parlvotes_lh!$A$11:$ZZ$200,306,FALSE)))</f>
        <v/>
      </c>
      <c r="Z137" s="195" t="str">
        <f>IF(ISERROR(VLOOKUP($A137,parlvotes_lh!$A$11:$ZZ$200,326,FALSE))=TRUE,"",IF(VLOOKUP($A137,parlvotes_lh!$A$11:$ZZ$200,326,FALSE)=0,"",VLOOKUP($A137,parlvotes_lh!$A$11:$ZZ$200,326,FALSE)))</f>
        <v/>
      </c>
      <c r="AA137" s="195" t="str">
        <f>IF(ISERROR(VLOOKUP($A137,parlvotes_lh!$A$11:$ZZ$200,346,FALSE))=TRUE,"",IF(VLOOKUP($A137,parlvotes_lh!$A$11:$ZZ$200,346,FALSE)=0,"",VLOOKUP($A137,parlvotes_lh!$A$11:$ZZ$200,346,FALSE)))</f>
        <v/>
      </c>
      <c r="AB137" s="195" t="str">
        <f>IF(ISERROR(VLOOKUP($A137,parlvotes_lh!$A$11:$ZZ$200,366,FALSE))=TRUE,"",IF(VLOOKUP($A137,parlvotes_lh!$A$11:$ZZ$200,366,FALSE)=0,"",VLOOKUP($A137,parlvotes_lh!$A$11:$ZZ$200,366,FALSE)))</f>
        <v/>
      </c>
      <c r="AC137" s="195" t="str">
        <f>IF(ISERROR(VLOOKUP($A137,parlvotes_lh!$A$11:$ZZ$200,386,FALSE))=TRUE,"",IF(VLOOKUP($A137,parlvotes_lh!$A$11:$ZZ$200,386,FALSE)=0,"",VLOOKUP($A137,parlvotes_lh!$A$11:$ZZ$200,386,FALSE)))</f>
        <v/>
      </c>
    </row>
    <row r="138" spans="1:29" ht="13.5" customHeight="1">
      <c r="A138" s="189"/>
      <c r="B138" s="101" t="str">
        <f>IF(A138="","",MID(info_weblinks!$C$3,32,3))</f>
        <v/>
      </c>
      <c r="C138" s="101" t="str">
        <f>IF(info_parties!G138="","",info_parties!G138)</f>
        <v/>
      </c>
      <c r="D138" s="101" t="str">
        <f>IF(info_parties!K138="","",info_parties!K138)</f>
        <v/>
      </c>
      <c r="E138" s="101" t="str">
        <f>IF(info_parties!H138="","",info_parties!H138)</f>
        <v/>
      </c>
      <c r="F138" s="190" t="str">
        <f t="shared" si="16"/>
        <v/>
      </c>
      <c r="G138" s="191" t="str">
        <f t="shared" si="17"/>
        <v/>
      </c>
      <c r="H138" s="192" t="str">
        <f t="shared" si="18"/>
        <v/>
      </c>
      <c r="I138" s="193" t="str">
        <f t="shared" si="19"/>
        <v/>
      </c>
      <c r="J138" s="194" t="str">
        <f>IF(ISERROR(VLOOKUP($A138,parlvotes_lh!$A$11:$ZZ$200,6,FALSE))=TRUE,"",IF(VLOOKUP($A138,parlvotes_lh!$A$11:$ZZ$200,6,FALSE)=0,"",VLOOKUP($A138,parlvotes_lh!$A$11:$ZZ$200,6,FALSE)))</f>
        <v/>
      </c>
      <c r="K138" s="194" t="str">
        <f>IF(ISERROR(VLOOKUP($A138,parlvotes_lh!$A$11:$ZZ$200,26,FALSE))=TRUE,"",IF(VLOOKUP($A138,parlvotes_lh!$A$11:$ZZ$200,26,FALSE)=0,"",VLOOKUP($A138,parlvotes_lh!$A$11:$ZZ$200,26,FALSE)))</f>
        <v/>
      </c>
      <c r="L138" s="194" t="str">
        <f>IF(ISERROR(VLOOKUP($A138,parlvotes_lh!$A$11:$ZZ$200,46,FALSE))=TRUE,"",IF(VLOOKUP($A138,parlvotes_lh!$A$11:$ZZ$200,46,FALSE)=0,"",VLOOKUP($A138,parlvotes_lh!$A$11:$ZZ$200,46,FALSE)))</f>
        <v/>
      </c>
      <c r="M138" s="194" t="str">
        <f>IF(ISERROR(VLOOKUP($A138,parlvotes_lh!$A$11:$ZZ$200,66,FALSE))=TRUE,"",IF(VLOOKUP($A138,parlvotes_lh!$A$11:$ZZ$200,66,FALSE)=0,"",VLOOKUP($A138,parlvotes_lh!$A$11:$ZZ$200,66,FALSE)))</f>
        <v/>
      </c>
      <c r="N138" s="194" t="str">
        <f>IF(ISERROR(VLOOKUP($A138,parlvotes_lh!$A$11:$ZZ$200,86,FALSE))=TRUE,"",IF(VLOOKUP($A138,parlvotes_lh!$A$11:$ZZ$200,86,FALSE)=0,"",VLOOKUP($A138,parlvotes_lh!$A$11:$ZZ$200,86,FALSE)))</f>
        <v/>
      </c>
      <c r="O138" s="194" t="str">
        <f>IF(ISERROR(VLOOKUP($A138,parlvotes_lh!$A$11:$ZZ$200,106,FALSE))=TRUE,"",IF(VLOOKUP($A138,parlvotes_lh!$A$11:$ZZ$200,106,FALSE)=0,"",VLOOKUP($A138,parlvotes_lh!$A$11:$ZZ$200,106,FALSE)))</f>
        <v/>
      </c>
      <c r="P138" s="194" t="str">
        <f>IF(ISERROR(VLOOKUP($A138,parlvotes_lh!$A$11:$ZZ$200,126,FALSE))=TRUE,"",IF(VLOOKUP($A138,parlvotes_lh!$A$11:$ZZ$200,126,FALSE)=0,"",VLOOKUP($A138,parlvotes_lh!$A$11:$ZZ$200,126,FALSE)))</f>
        <v/>
      </c>
      <c r="Q138" s="195" t="str">
        <f>IF(ISERROR(VLOOKUP($A138,parlvotes_lh!$A$11:$ZZ$200,146,FALSE))=TRUE,"",IF(VLOOKUP($A138,parlvotes_lh!$A$11:$ZZ$200,146,FALSE)=0,"",VLOOKUP($A138,parlvotes_lh!$A$11:$ZZ$200,146,FALSE)))</f>
        <v/>
      </c>
      <c r="R138" s="195" t="str">
        <f>IF(ISERROR(VLOOKUP($A138,parlvotes_lh!$A$11:$ZZ$200,166,FALSE))=TRUE,"",IF(VLOOKUP($A138,parlvotes_lh!$A$11:$ZZ$200,166,FALSE)=0,"",VLOOKUP($A138,parlvotes_lh!$A$11:$ZZ$200,166,FALSE)))</f>
        <v/>
      </c>
      <c r="S138" s="195" t="str">
        <f>IF(ISERROR(VLOOKUP($A138,parlvotes_lh!$A$11:$ZZ$200,186,FALSE))=TRUE,"",IF(VLOOKUP($A138,parlvotes_lh!$A$11:$ZZ$200,186,FALSE)=0,"",VLOOKUP($A138,parlvotes_lh!$A$11:$ZZ$200,186,FALSE)))</f>
        <v/>
      </c>
      <c r="T138" s="195" t="str">
        <f>IF(ISERROR(VLOOKUP($A138,parlvotes_lh!$A$11:$ZZ$200,206,FALSE))=TRUE,"",IF(VLOOKUP($A138,parlvotes_lh!$A$11:$ZZ$200,206,FALSE)=0,"",VLOOKUP($A138,parlvotes_lh!$A$11:$ZZ$200,206,FALSE)))</f>
        <v/>
      </c>
      <c r="U138" s="195" t="str">
        <f>IF(ISERROR(VLOOKUP($A138,parlvotes_lh!$A$11:$ZZ$200,226,FALSE))=TRUE,"",IF(VLOOKUP($A138,parlvotes_lh!$A$11:$ZZ$200,226,FALSE)=0,"",VLOOKUP($A138,parlvotes_lh!$A$11:$ZZ$200,226,FALSE)))</f>
        <v/>
      </c>
      <c r="V138" s="195" t="str">
        <f>IF(ISERROR(VLOOKUP($A138,parlvotes_lh!$A$11:$ZZ$200,246,FALSE))=TRUE,"",IF(VLOOKUP($A138,parlvotes_lh!$A$11:$ZZ$200,246,FALSE)=0,"",VLOOKUP($A138,parlvotes_lh!$A$11:$ZZ$200,246,FALSE)))</f>
        <v/>
      </c>
      <c r="W138" s="195" t="str">
        <f>IF(ISERROR(VLOOKUP($A138,parlvotes_lh!$A$11:$ZZ$200,266,FALSE))=TRUE,"",IF(VLOOKUP($A138,parlvotes_lh!$A$11:$ZZ$200,266,FALSE)=0,"",VLOOKUP($A138,parlvotes_lh!$A$11:$ZZ$200,266,FALSE)))</f>
        <v/>
      </c>
      <c r="X138" s="195" t="str">
        <f>IF(ISERROR(VLOOKUP($A138,parlvotes_lh!$A$11:$ZZ$200,286,FALSE))=TRUE,"",IF(VLOOKUP($A138,parlvotes_lh!$A$11:$ZZ$200,286,FALSE)=0,"",VLOOKUP($A138,parlvotes_lh!$A$11:$ZZ$200,286,FALSE)))</f>
        <v/>
      </c>
      <c r="Y138" s="195" t="str">
        <f>IF(ISERROR(VLOOKUP($A138,parlvotes_lh!$A$11:$ZZ$200,306,FALSE))=TRUE,"",IF(VLOOKUP($A138,parlvotes_lh!$A$11:$ZZ$200,306,FALSE)=0,"",VLOOKUP($A138,parlvotes_lh!$A$11:$ZZ$200,306,FALSE)))</f>
        <v/>
      </c>
      <c r="Z138" s="195" t="str">
        <f>IF(ISERROR(VLOOKUP($A138,parlvotes_lh!$A$11:$ZZ$200,326,FALSE))=TRUE,"",IF(VLOOKUP($A138,parlvotes_lh!$A$11:$ZZ$200,326,FALSE)=0,"",VLOOKUP($A138,parlvotes_lh!$A$11:$ZZ$200,326,FALSE)))</f>
        <v/>
      </c>
      <c r="AA138" s="195" t="str">
        <f>IF(ISERROR(VLOOKUP($A138,parlvotes_lh!$A$11:$ZZ$200,346,FALSE))=TRUE,"",IF(VLOOKUP($A138,parlvotes_lh!$A$11:$ZZ$200,346,FALSE)=0,"",VLOOKUP($A138,parlvotes_lh!$A$11:$ZZ$200,346,FALSE)))</f>
        <v/>
      </c>
      <c r="AB138" s="195" t="str">
        <f>IF(ISERROR(VLOOKUP($A138,parlvotes_lh!$A$11:$ZZ$200,366,FALSE))=TRUE,"",IF(VLOOKUP($A138,parlvotes_lh!$A$11:$ZZ$200,366,FALSE)=0,"",VLOOKUP($A138,parlvotes_lh!$A$11:$ZZ$200,366,FALSE)))</f>
        <v/>
      </c>
      <c r="AC138" s="195" t="str">
        <f>IF(ISERROR(VLOOKUP($A138,parlvotes_lh!$A$11:$ZZ$200,386,FALSE))=TRUE,"",IF(VLOOKUP($A138,parlvotes_lh!$A$11:$ZZ$200,386,FALSE)=0,"",VLOOKUP($A138,parlvotes_lh!$A$11:$ZZ$200,386,FALSE)))</f>
        <v/>
      </c>
    </row>
    <row r="139" spans="1:29" ht="13.5" customHeight="1">
      <c r="A139" s="189"/>
      <c r="B139" s="101" t="str">
        <f>IF(A139="","",MID(info_weblinks!$C$3,32,3))</f>
        <v/>
      </c>
      <c r="C139" s="101" t="str">
        <f>IF(info_parties!G139="","",info_parties!G139)</f>
        <v/>
      </c>
      <c r="D139" s="101" t="str">
        <f>IF(info_parties!K139="","",info_parties!K139)</f>
        <v/>
      </c>
      <c r="E139" s="101" t="str">
        <f>IF(info_parties!H139="","",info_parties!H139)</f>
        <v/>
      </c>
      <c r="F139" s="190" t="str">
        <f t="shared" si="16"/>
        <v/>
      </c>
      <c r="G139" s="191" t="str">
        <f t="shared" si="17"/>
        <v/>
      </c>
      <c r="H139" s="192" t="str">
        <f t="shared" si="18"/>
        <v/>
      </c>
      <c r="I139" s="193" t="str">
        <f t="shared" si="19"/>
        <v/>
      </c>
      <c r="J139" s="194" t="str">
        <f>IF(ISERROR(VLOOKUP($A139,parlvotes_lh!$A$11:$ZZ$200,6,FALSE))=TRUE,"",IF(VLOOKUP($A139,parlvotes_lh!$A$11:$ZZ$200,6,FALSE)=0,"",VLOOKUP($A139,parlvotes_lh!$A$11:$ZZ$200,6,FALSE)))</f>
        <v/>
      </c>
      <c r="K139" s="194" t="str">
        <f>IF(ISERROR(VLOOKUP($A139,parlvotes_lh!$A$11:$ZZ$200,26,FALSE))=TRUE,"",IF(VLOOKUP($A139,parlvotes_lh!$A$11:$ZZ$200,26,FALSE)=0,"",VLOOKUP($A139,parlvotes_lh!$A$11:$ZZ$200,26,FALSE)))</f>
        <v/>
      </c>
      <c r="L139" s="194" t="str">
        <f>IF(ISERROR(VLOOKUP($A139,parlvotes_lh!$A$11:$ZZ$200,46,FALSE))=TRUE,"",IF(VLOOKUP($A139,parlvotes_lh!$A$11:$ZZ$200,46,FALSE)=0,"",VLOOKUP($A139,parlvotes_lh!$A$11:$ZZ$200,46,FALSE)))</f>
        <v/>
      </c>
      <c r="M139" s="194" t="str">
        <f>IF(ISERROR(VLOOKUP($A139,parlvotes_lh!$A$11:$ZZ$200,66,FALSE))=TRUE,"",IF(VLOOKUP($A139,parlvotes_lh!$A$11:$ZZ$200,66,FALSE)=0,"",VLOOKUP($A139,parlvotes_lh!$A$11:$ZZ$200,66,FALSE)))</f>
        <v/>
      </c>
      <c r="N139" s="194" t="str">
        <f>IF(ISERROR(VLOOKUP($A139,parlvotes_lh!$A$11:$ZZ$200,86,FALSE))=TRUE,"",IF(VLOOKUP($A139,parlvotes_lh!$A$11:$ZZ$200,86,FALSE)=0,"",VLOOKUP($A139,parlvotes_lh!$A$11:$ZZ$200,86,FALSE)))</f>
        <v/>
      </c>
      <c r="O139" s="194" t="str">
        <f>IF(ISERROR(VLOOKUP($A139,parlvotes_lh!$A$11:$ZZ$200,106,FALSE))=TRUE,"",IF(VLOOKUP($A139,parlvotes_lh!$A$11:$ZZ$200,106,FALSE)=0,"",VLOOKUP($A139,parlvotes_lh!$A$11:$ZZ$200,106,FALSE)))</f>
        <v/>
      </c>
      <c r="P139" s="194" t="str">
        <f>IF(ISERROR(VLOOKUP($A139,parlvotes_lh!$A$11:$ZZ$200,126,FALSE))=TRUE,"",IF(VLOOKUP($A139,parlvotes_lh!$A$11:$ZZ$200,126,FALSE)=0,"",VLOOKUP($A139,parlvotes_lh!$A$11:$ZZ$200,126,FALSE)))</f>
        <v/>
      </c>
      <c r="Q139" s="195" t="str">
        <f>IF(ISERROR(VLOOKUP($A139,parlvotes_lh!$A$11:$ZZ$200,146,FALSE))=TRUE,"",IF(VLOOKUP($A139,parlvotes_lh!$A$11:$ZZ$200,146,FALSE)=0,"",VLOOKUP($A139,parlvotes_lh!$A$11:$ZZ$200,146,FALSE)))</f>
        <v/>
      </c>
      <c r="R139" s="195" t="str">
        <f>IF(ISERROR(VLOOKUP($A139,parlvotes_lh!$A$11:$ZZ$200,166,FALSE))=TRUE,"",IF(VLOOKUP($A139,parlvotes_lh!$A$11:$ZZ$200,166,FALSE)=0,"",VLOOKUP($A139,parlvotes_lh!$A$11:$ZZ$200,166,FALSE)))</f>
        <v/>
      </c>
      <c r="S139" s="195" t="str">
        <f>IF(ISERROR(VLOOKUP($A139,parlvotes_lh!$A$11:$ZZ$200,186,FALSE))=TRUE,"",IF(VLOOKUP($A139,parlvotes_lh!$A$11:$ZZ$200,186,FALSE)=0,"",VLOOKUP($A139,parlvotes_lh!$A$11:$ZZ$200,186,FALSE)))</f>
        <v/>
      </c>
      <c r="T139" s="195" t="str">
        <f>IF(ISERROR(VLOOKUP($A139,parlvotes_lh!$A$11:$ZZ$200,206,FALSE))=TRUE,"",IF(VLOOKUP($A139,parlvotes_lh!$A$11:$ZZ$200,206,FALSE)=0,"",VLOOKUP($A139,parlvotes_lh!$A$11:$ZZ$200,206,FALSE)))</f>
        <v/>
      </c>
      <c r="U139" s="195" t="str">
        <f>IF(ISERROR(VLOOKUP($A139,parlvotes_lh!$A$11:$ZZ$200,226,FALSE))=TRUE,"",IF(VLOOKUP($A139,parlvotes_lh!$A$11:$ZZ$200,226,FALSE)=0,"",VLOOKUP($A139,parlvotes_lh!$A$11:$ZZ$200,226,FALSE)))</f>
        <v/>
      </c>
      <c r="V139" s="195" t="str">
        <f>IF(ISERROR(VLOOKUP($A139,parlvotes_lh!$A$11:$ZZ$200,246,FALSE))=TRUE,"",IF(VLOOKUP($A139,parlvotes_lh!$A$11:$ZZ$200,246,FALSE)=0,"",VLOOKUP($A139,parlvotes_lh!$A$11:$ZZ$200,246,FALSE)))</f>
        <v/>
      </c>
      <c r="W139" s="195" t="str">
        <f>IF(ISERROR(VLOOKUP($A139,parlvotes_lh!$A$11:$ZZ$200,266,FALSE))=TRUE,"",IF(VLOOKUP($A139,parlvotes_lh!$A$11:$ZZ$200,266,FALSE)=0,"",VLOOKUP($A139,parlvotes_lh!$A$11:$ZZ$200,266,FALSE)))</f>
        <v/>
      </c>
      <c r="X139" s="195" t="str">
        <f>IF(ISERROR(VLOOKUP($A139,parlvotes_lh!$A$11:$ZZ$200,286,FALSE))=TRUE,"",IF(VLOOKUP($A139,parlvotes_lh!$A$11:$ZZ$200,286,FALSE)=0,"",VLOOKUP($A139,parlvotes_lh!$A$11:$ZZ$200,286,FALSE)))</f>
        <v/>
      </c>
      <c r="Y139" s="195" t="str">
        <f>IF(ISERROR(VLOOKUP($A139,parlvotes_lh!$A$11:$ZZ$200,306,FALSE))=TRUE,"",IF(VLOOKUP($A139,parlvotes_lh!$A$11:$ZZ$200,306,FALSE)=0,"",VLOOKUP($A139,parlvotes_lh!$A$11:$ZZ$200,306,FALSE)))</f>
        <v/>
      </c>
      <c r="Z139" s="195" t="str">
        <f>IF(ISERROR(VLOOKUP($A139,parlvotes_lh!$A$11:$ZZ$200,326,FALSE))=TRUE,"",IF(VLOOKUP($A139,parlvotes_lh!$A$11:$ZZ$200,326,FALSE)=0,"",VLOOKUP($A139,parlvotes_lh!$A$11:$ZZ$200,326,FALSE)))</f>
        <v/>
      </c>
      <c r="AA139" s="195" t="str">
        <f>IF(ISERROR(VLOOKUP($A139,parlvotes_lh!$A$11:$ZZ$200,346,FALSE))=TRUE,"",IF(VLOOKUP($A139,parlvotes_lh!$A$11:$ZZ$200,346,FALSE)=0,"",VLOOKUP($A139,parlvotes_lh!$A$11:$ZZ$200,346,FALSE)))</f>
        <v/>
      </c>
      <c r="AB139" s="195" t="str">
        <f>IF(ISERROR(VLOOKUP($A139,parlvotes_lh!$A$11:$ZZ$200,366,FALSE))=TRUE,"",IF(VLOOKUP($A139,parlvotes_lh!$A$11:$ZZ$200,366,FALSE)=0,"",VLOOKUP($A139,parlvotes_lh!$A$11:$ZZ$200,366,FALSE)))</f>
        <v/>
      </c>
      <c r="AC139" s="195" t="str">
        <f>IF(ISERROR(VLOOKUP($A139,parlvotes_lh!$A$11:$ZZ$200,386,FALSE))=TRUE,"",IF(VLOOKUP($A139,parlvotes_lh!$A$11:$ZZ$200,386,FALSE)=0,"",VLOOKUP($A139,parlvotes_lh!$A$11:$ZZ$200,386,FALSE)))</f>
        <v/>
      </c>
    </row>
    <row r="140" spans="1:29" ht="13.5" customHeight="1">
      <c r="A140" s="189"/>
      <c r="B140" s="101" t="str">
        <f>IF(A140="","",MID(info_weblinks!$C$3,32,3))</f>
        <v/>
      </c>
      <c r="C140" s="101" t="str">
        <f>IF(info_parties!G140="","",info_parties!G140)</f>
        <v/>
      </c>
      <c r="D140" s="101" t="str">
        <f>IF(info_parties!K140="","",info_parties!K140)</f>
        <v/>
      </c>
      <c r="E140" s="101" t="str">
        <f>IF(info_parties!H140="","",info_parties!H140)</f>
        <v/>
      </c>
      <c r="F140" s="190" t="str">
        <f t="shared" si="16"/>
        <v/>
      </c>
      <c r="G140" s="191" t="str">
        <f t="shared" si="17"/>
        <v/>
      </c>
      <c r="H140" s="192" t="str">
        <f t="shared" si="18"/>
        <v/>
      </c>
      <c r="I140" s="193" t="str">
        <f t="shared" si="19"/>
        <v/>
      </c>
      <c r="J140" s="194" t="str">
        <f>IF(ISERROR(VLOOKUP($A140,parlvotes_lh!$A$11:$ZZ$200,6,FALSE))=TRUE,"",IF(VLOOKUP($A140,parlvotes_lh!$A$11:$ZZ$200,6,FALSE)=0,"",VLOOKUP($A140,parlvotes_lh!$A$11:$ZZ$200,6,FALSE)))</f>
        <v/>
      </c>
      <c r="K140" s="194" t="str">
        <f>IF(ISERROR(VLOOKUP($A140,parlvotes_lh!$A$11:$ZZ$200,26,FALSE))=TRUE,"",IF(VLOOKUP($A140,parlvotes_lh!$A$11:$ZZ$200,26,FALSE)=0,"",VLOOKUP($A140,parlvotes_lh!$A$11:$ZZ$200,26,FALSE)))</f>
        <v/>
      </c>
      <c r="L140" s="194" t="str">
        <f>IF(ISERROR(VLOOKUP($A140,parlvotes_lh!$A$11:$ZZ$200,46,FALSE))=TRUE,"",IF(VLOOKUP($A140,parlvotes_lh!$A$11:$ZZ$200,46,FALSE)=0,"",VLOOKUP($A140,parlvotes_lh!$A$11:$ZZ$200,46,FALSE)))</f>
        <v/>
      </c>
      <c r="M140" s="194" t="str">
        <f>IF(ISERROR(VLOOKUP($A140,parlvotes_lh!$A$11:$ZZ$200,66,FALSE))=TRUE,"",IF(VLOOKUP($A140,parlvotes_lh!$A$11:$ZZ$200,66,FALSE)=0,"",VLOOKUP($A140,parlvotes_lh!$A$11:$ZZ$200,66,FALSE)))</f>
        <v/>
      </c>
      <c r="N140" s="194" t="str">
        <f>IF(ISERROR(VLOOKUP($A140,parlvotes_lh!$A$11:$ZZ$200,86,FALSE))=TRUE,"",IF(VLOOKUP($A140,parlvotes_lh!$A$11:$ZZ$200,86,FALSE)=0,"",VLOOKUP($A140,parlvotes_lh!$A$11:$ZZ$200,86,FALSE)))</f>
        <v/>
      </c>
      <c r="O140" s="194" t="str">
        <f>IF(ISERROR(VLOOKUP($A140,parlvotes_lh!$A$11:$ZZ$200,106,FALSE))=TRUE,"",IF(VLOOKUP($A140,parlvotes_lh!$A$11:$ZZ$200,106,FALSE)=0,"",VLOOKUP($A140,parlvotes_lh!$A$11:$ZZ$200,106,FALSE)))</f>
        <v/>
      </c>
      <c r="P140" s="194" t="str">
        <f>IF(ISERROR(VLOOKUP($A140,parlvotes_lh!$A$11:$ZZ$200,126,FALSE))=TRUE,"",IF(VLOOKUP($A140,parlvotes_lh!$A$11:$ZZ$200,126,FALSE)=0,"",VLOOKUP($A140,parlvotes_lh!$A$11:$ZZ$200,126,FALSE)))</f>
        <v/>
      </c>
      <c r="Q140" s="195" t="str">
        <f>IF(ISERROR(VLOOKUP($A140,parlvotes_lh!$A$11:$ZZ$200,146,FALSE))=TRUE,"",IF(VLOOKUP($A140,parlvotes_lh!$A$11:$ZZ$200,146,FALSE)=0,"",VLOOKUP($A140,parlvotes_lh!$A$11:$ZZ$200,146,FALSE)))</f>
        <v/>
      </c>
      <c r="R140" s="195" t="str">
        <f>IF(ISERROR(VLOOKUP($A140,parlvotes_lh!$A$11:$ZZ$200,166,FALSE))=TRUE,"",IF(VLOOKUP($A140,parlvotes_lh!$A$11:$ZZ$200,166,FALSE)=0,"",VLOOKUP($A140,parlvotes_lh!$A$11:$ZZ$200,166,FALSE)))</f>
        <v/>
      </c>
      <c r="S140" s="195" t="str">
        <f>IF(ISERROR(VLOOKUP($A140,parlvotes_lh!$A$11:$ZZ$200,186,FALSE))=TRUE,"",IF(VLOOKUP($A140,parlvotes_lh!$A$11:$ZZ$200,186,FALSE)=0,"",VLOOKUP($A140,parlvotes_lh!$A$11:$ZZ$200,186,FALSE)))</f>
        <v/>
      </c>
      <c r="T140" s="195" t="str">
        <f>IF(ISERROR(VLOOKUP($A140,parlvotes_lh!$A$11:$ZZ$200,206,FALSE))=TRUE,"",IF(VLOOKUP($A140,parlvotes_lh!$A$11:$ZZ$200,206,FALSE)=0,"",VLOOKUP($A140,parlvotes_lh!$A$11:$ZZ$200,206,FALSE)))</f>
        <v/>
      </c>
      <c r="U140" s="195" t="str">
        <f>IF(ISERROR(VLOOKUP($A140,parlvotes_lh!$A$11:$ZZ$200,226,FALSE))=TRUE,"",IF(VLOOKUP($A140,parlvotes_lh!$A$11:$ZZ$200,226,FALSE)=0,"",VLOOKUP($A140,parlvotes_lh!$A$11:$ZZ$200,226,FALSE)))</f>
        <v/>
      </c>
      <c r="V140" s="195" t="str">
        <f>IF(ISERROR(VLOOKUP($A140,parlvotes_lh!$A$11:$ZZ$200,246,FALSE))=TRUE,"",IF(VLOOKUP($A140,parlvotes_lh!$A$11:$ZZ$200,246,FALSE)=0,"",VLOOKUP($A140,parlvotes_lh!$A$11:$ZZ$200,246,FALSE)))</f>
        <v/>
      </c>
      <c r="W140" s="195" t="str">
        <f>IF(ISERROR(VLOOKUP($A140,parlvotes_lh!$A$11:$ZZ$200,266,FALSE))=TRUE,"",IF(VLOOKUP($A140,parlvotes_lh!$A$11:$ZZ$200,266,FALSE)=0,"",VLOOKUP($A140,parlvotes_lh!$A$11:$ZZ$200,266,FALSE)))</f>
        <v/>
      </c>
      <c r="X140" s="195" t="str">
        <f>IF(ISERROR(VLOOKUP($A140,parlvotes_lh!$A$11:$ZZ$200,286,FALSE))=TRUE,"",IF(VLOOKUP($A140,parlvotes_lh!$A$11:$ZZ$200,286,FALSE)=0,"",VLOOKUP($A140,parlvotes_lh!$A$11:$ZZ$200,286,FALSE)))</f>
        <v/>
      </c>
      <c r="Y140" s="195" t="str">
        <f>IF(ISERROR(VLOOKUP($A140,parlvotes_lh!$A$11:$ZZ$200,306,FALSE))=TRUE,"",IF(VLOOKUP($A140,parlvotes_lh!$A$11:$ZZ$200,306,FALSE)=0,"",VLOOKUP($A140,parlvotes_lh!$A$11:$ZZ$200,306,FALSE)))</f>
        <v/>
      </c>
      <c r="Z140" s="195" t="str">
        <f>IF(ISERROR(VLOOKUP($A140,parlvotes_lh!$A$11:$ZZ$200,326,FALSE))=TRUE,"",IF(VLOOKUP($A140,parlvotes_lh!$A$11:$ZZ$200,326,FALSE)=0,"",VLOOKUP($A140,parlvotes_lh!$A$11:$ZZ$200,326,FALSE)))</f>
        <v/>
      </c>
      <c r="AA140" s="195" t="str">
        <f>IF(ISERROR(VLOOKUP($A140,parlvotes_lh!$A$11:$ZZ$200,346,FALSE))=TRUE,"",IF(VLOOKUP($A140,parlvotes_lh!$A$11:$ZZ$200,346,FALSE)=0,"",VLOOKUP($A140,parlvotes_lh!$A$11:$ZZ$200,346,FALSE)))</f>
        <v/>
      </c>
      <c r="AB140" s="195" t="str">
        <f>IF(ISERROR(VLOOKUP($A140,parlvotes_lh!$A$11:$ZZ$200,366,FALSE))=TRUE,"",IF(VLOOKUP($A140,parlvotes_lh!$A$11:$ZZ$200,366,FALSE)=0,"",VLOOKUP($A140,parlvotes_lh!$A$11:$ZZ$200,366,FALSE)))</f>
        <v/>
      </c>
      <c r="AC140" s="195" t="str">
        <f>IF(ISERROR(VLOOKUP($A140,parlvotes_lh!$A$11:$ZZ$200,386,FALSE))=TRUE,"",IF(VLOOKUP($A140,parlvotes_lh!$A$11:$ZZ$200,386,FALSE)=0,"",VLOOKUP($A140,parlvotes_lh!$A$11:$ZZ$200,386,FALSE)))</f>
        <v/>
      </c>
    </row>
    <row r="141" spans="1:29" ht="13.5" customHeight="1">
      <c r="A141" s="189"/>
      <c r="B141" s="101" t="str">
        <f>IF(A141="","",MID(info_weblinks!$C$3,32,3))</f>
        <v/>
      </c>
      <c r="C141" s="101" t="str">
        <f>IF(info_parties!G141="","",info_parties!G141)</f>
        <v/>
      </c>
      <c r="D141" s="101" t="str">
        <f>IF(info_parties!K141="","",info_parties!K141)</f>
        <v/>
      </c>
      <c r="E141" s="101" t="str">
        <f>IF(info_parties!H141="","",info_parties!H141)</f>
        <v/>
      </c>
      <c r="F141" s="190" t="str">
        <f t="shared" si="16"/>
        <v/>
      </c>
      <c r="G141" s="191" t="str">
        <f t="shared" si="17"/>
        <v/>
      </c>
      <c r="H141" s="192" t="str">
        <f t="shared" si="18"/>
        <v/>
      </c>
      <c r="I141" s="193" t="str">
        <f t="shared" si="19"/>
        <v/>
      </c>
      <c r="J141" s="194" t="str">
        <f>IF(ISERROR(VLOOKUP($A141,parlvotes_lh!$A$11:$ZZ$200,6,FALSE))=TRUE,"",IF(VLOOKUP($A141,parlvotes_lh!$A$11:$ZZ$200,6,FALSE)=0,"",VLOOKUP($A141,parlvotes_lh!$A$11:$ZZ$200,6,FALSE)))</f>
        <v/>
      </c>
      <c r="K141" s="194" t="str">
        <f>IF(ISERROR(VLOOKUP($A141,parlvotes_lh!$A$11:$ZZ$200,26,FALSE))=TRUE,"",IF(VLOOKUP($A141,parlvotes_lh!$A$11:$ZZ$200,26,FALSE)=0,"",VLOOKUP($A141,parlvotes_lh!$A$11:$ZZ$200,26,FALSE)))</f>
        <v/>
      </c>
      <c r="L141" s="194" t="str">
        <f>IF(ISERROR(VLOOKUP($A141,parlvotes_lh!$A$11:$ZZ$200,46,FALSE))=TRUE,"",IF(VLOOKUP($A141,parlvotes_lh!$A$11:$ZZ$200,46,FALSE)=0,"",VLOOKUP($A141,parlvotes_lh!$A$11:$ZZ$200,46,FALSE)))</f>
        <v/>
      </c>
      <c r="M141" s="194" t="str">
        <f>IF(ISERROR(VLOOKUP($A141,parlvotes_lh!$A$11:$ZZ$200,66,FALSE))=TRUE,"",IF(VLOOKUP($A141,parlvotes_lh!$A$11:$ZZ$200,66,FALSE)=0,"",VLOOKUP($A141,parlvotes_lh!$A$11:$ZZ$200,66,FALSE)))</f>
        <v/>
      </c>
      <c r="N141" s="194" t="str">
        <f>IF(ISERROR(VLOOKUP($A141,parlvotes_lh!$A$11:$ZZ$200,86,FALSE))=TRUE,"",IF(VLOOKUP($A141,parlvotes_lh!$A$11:$ZZ$200,86,FALSE)=0,"",VLOOKUP($A141,parlvotes_lh!$A$11:$ZZ$200,86,FALSE)))</f>
        <v/>
      </c>
      <c r="O141" s="194" t="str">
        <f>IF(ISERROR(VLOOKUP($A141,parlvotes_lh!$A$11:$ZZ$200,106,FALSE))=TRUE,"",IF(VLOOKUP($A141,parlvotes_lh!$A$11:$ZZ$200,106,FALSE)=0,"",VLOOKUP($A141,parlvotes_lh!$A$11:$ZZ$200,106,FALSE)))</f>
        <v/>
      </c>
      <c r="P141" s="194" t="str">
        <f>IF(ISERROR(VLOOKUP($A141,parlvotes_lh!$A$11:$ZZ$200,126,FALSE))=TRUE,"",IF(VLOOKUP($A141,parlvotes_lh!$A$11:$ZZ$200,126,FALSE)=0,"",VLOOKUP($A141,parlvotes_lh!$A$11:$ZZ$200,126,FALSE)))</f>
        <v/>
      </c>
      <c r="Q141" s="195" t="str">
        <f>IF(ISERROR(VLOOKUP($A141,parlvotes_lh!$A$11:$ZZ$200,146,FALSE))=TRUE,"",IF(VLOOKUP($A141,parlvotes_lh!$A$11:$ZZ$200,146,FALSE)=0,"",VLOOKUP($A141,parlvotes_lh!$A$11:$ZZ$200,146,FALSE)))</f>
        <v/>
      </c>
      <c r="R141" s="195" t="str">
        <f>IF(ISERROR(VLOOKUP($A141,parlvotes_lh!$A$11:$ZZ$200,166,FALSE))=TRUE,"",IF(VLOOKUP($A141,parlvotes_lh!$A$11:$ZZ$200,166,FALSE)=0,"",VLOOKUP($A141,parlvotes_lh!$A$11:$ZZ$200,166,FALSE)))</f>
        <v/>
      </c>
      <c r="S141" s="195" t="str">
        <f>IF(ISERROR(VLOOKUP($A141,parlvotes_lh!$A$11:$ZZ$200,186,FALSE))=TRUE,"",IF(VLOOKUP($A141,parlvotes_lh!$A$11:$ZZ$200,186,FALSE)=0,"",VLOOKUP($A141,parlvotes_lh!$A$11:$ZZ$200,186,FALSE)))</f>
        <v/>
      </c>
      <c r="T141" s="195" t="str">
        <f>IF(ISERROR(VLOOKUP($A141,parlvotes_lh!$A$11:$ZZ$200,206,FALSE))=TRUE,"",IF(VLOOKUP($A141,parlvotes_lh!$A$11:$ZZ$200,206,FALSE)=0,"",VLOOKUP($A141,parlvotes_lh!$A$11:$ZZ$200,206,FALSE)))</f>
        <v/>
      </c>
      <c r="U141" s="195" t="str">
        <f>IF(ISERROR(VLOOKUP($A141,parlvotes_lh!$A$11:$ZZ$200,226,FALSE))=TRUE,"",IF(VLOOKUP($A141,parlvotes_lh!$A$11:$ZZ$200,226,FALSE)=0,"",VLOOKUP($A141,parlvotes_lh!$A$11:$ZZ$200,226,FALSE)))</f>
        <v/>
      </c>
      <c r="V141" s="195" t="str">
        <f>IF(ISERROR(VLOOKUP($A141,parlvotes_lh!$A$11:$ZZ$200,246,FALSE))=TRUE,"",IF(VLOOKUP($A141,parlvotes_lh!$A$11:$ZZ$200,246,FALSE)=0,"",VLOOKUP($A141,parlvotes_lh!$A$11:$ZZ$200,246,FALSE)))</f>
        <v/>
      </c>
      <c r="W141" s="195" t="str">
        <f>IF(ISERROR(VLOOKUP($A141,parlvotes_lh!$A$11:$ZZ$200,266,FALSE))=TRUE,"",IF(VLOOKUP($A141,parlvotes_lh!$A$11:$ZZ$200,266,FALSE)=0,"",VLOOKUP($A141,parlvotes_lh!$A$11:$ZZ$200,266,FALSE)))</f>
        <v/>
      </c>
      <c r="X141" s="195" t="str">
        <f>IF(ISERROR(VLOOKUP($A141,parlvotes_lh!$A$11:$ZZ$200,286,FALSE))=TRUE,"",IF(VLOOKUP($A141,parlvotes_lh!$A$11:$ZZ$200,286,FALSE)=0,"",VLOOKUP($A141,parlvotes_lh!$A$11:$ZZ$200,286,FALSE)))</f>
        <v/>
      </c>
      <c r="Y141" s="195" t="str">
        <f>IF(ISERROR(VLOOKUP($A141,parlvotes_lh!$A$11:$ZZ$200,306,FALSE))=TRUE,"",IF(VLOOKUP($A141,parlvotes_lh!$A$11:$ZZ$200,306,FALSE)=0,"",VLOOKUP($A141,parlvotes_lh!$A$11:$ZZ$200,306,FALSE)))</f>
        <v/>
      </c>
      <c r="Z141" s="195" t="str">
        <f>IF(ISERROR(VLOOKUP($A141,parlvotes_lh!$A$11:$ZZ$200,326,FALSE))=TRUE,"",IF(VLOOKUP($A141,parlvotes_lh!$A$11:$ZZ$200,326,FALSE)=0,"",VLOOKUP($A141,parlvotes_lh!$A$11:$ZZ$200,326,FALSE)))</f>
        <v/>
      </c>
      <c r="AA141" s="195" t="str">
        <f>IF(ISERROR(VLOOKUP($A141,parlvotes_lh!$A$11:$ZZ$200,346,FALSE))=TRUE,"",IF(VLOOKUP($A141,parlvotes_lh!$A$11:$ZZ$200,346,FALSE)=0,"",VLOOKUP($A141,parlvotes_lh!$A$11:$ZZ$200,346,FALSE)))</f>
        <v/>
      </c>
      <c r="AB141" s="195" t="str">
        <f>IF(ISERROR(VLOOKUP($A141,parlvotes_lh!$A$11:$ZZ$200,366,FALSE))=TRUE,"",IF(VLOOKUP($A141,parlvotes_lh!$A$11:$ZZ$200,366,FALSE)=0,"",VLOOKUP($A141,parlvotes_lh!$A$11:$ZZ$200,366,FALSE)))</f>
        <v/>
      </c>
      <c r="AC141" s="195" t="str">
        <f>IF(ISERROR(VLOOKUP($A141,parlvotes_lh!$A$11:$ZZ$200,386,FALSE))=TRUE,"",IF(VLOOKUP($A141,parlvotes_lh!$A$11:$ZZ$200,386,FALSE)=0,"",VLOOKUP($A141,parlvotes_lh!$A$11:$ZZ$200,386,FALSE)))</f>
        <v/>
      </c>
    </row>
    <row r="142" spans="1:29" ht="13.5" customHeight="1">
      <c r="A142" s="189"/>
      <c r="B142" s="101" t="str">
        <f>IF(A142="","",MID(info_weblinks!$C$3,32,3))</f>
        <v/>
      </c>
      <c r="C142" s="101" t="str">
        <f>IF(info_parties!G142="","",info_parties!G142)</f>
        <v/>
      </c>
      <c r="D142" s="101" t="str">
        <f>IF(info_parties!K142="","",info_parties!K142)</f>
        <v/>
      </c>
      <c r="E142" s="101" t="str">
        <f>IF(info_parties!H142="","",info_parties!H142)</f>
        <v/>
      </c>
      <c r="F142" s="190" t="str">
        <f t="shared" si="16"/>
        <v/>
      </c>
      <c r="G142" s="191" t="str">
        <f t="shared" si="17"/>
        <v/>
      </c>
      <c r="H142" s="192" t="str">
        <f t="shared" si="18"/>
        <v/>
      </c>
      <c r="I142" s="193" t="str">
        <f t="shared" si="19"/>
        <v/>
      </c>
      <c r="J142" s="194" t="str">
        <f>IF(ISERROR(VLOOKUP($A142,parlvotes_lh!$A$11:$ZZ$200,6,FALSE))=TRUE,"",IF(VLOOKUP($A142,parlvotes_lh!$A$11:$ZZ$200,6,FALSE)=0,"",VLOOKUP($A142,parlvotes_lh!$A$11:$ZZ$200,6,FALSE)))</f>
        <v/>
      </c>
      <c r="K142" s="194" t="str">
        <f>IF(ISERROR(VLOOKUP($A142,parlvotes_lh!$A$11:$ZZ$200,26,FALSE))=TRUE,"",IF(VLOOKUP($A142,parlvotes_lh!$A$11:$ZZ$200,26,FALSE)=0,"",VLOOKUP($A142,parlvotes_lh!$A$11:$ZZ$200,26,FALSE)))</f>
        <v/>
      </c>
      <c r="L142" s="194" t="str">
        <f>IF(ISERROR(VLOOKUP($A142,parlvotes_lh!$A$11:$ZZ$200,46,FALSE))=TRUE,"",IF(VLOOKUP($A142,parlvotes_lh!$A$11:$ZZ$200,46,FALSE)=0,"",VLOOKUP($A142,parlvotes_lh!$A$11:$ZZ$200,46,FALSE)))</f>
        <v/>
      </c>
      <c r="M142" s="194" t="str">
        <f>IF(ISERROR(VLOOKUP($A142,parlvotes_lh!$A$11:$ZZ$200,66,FALSE))=TRUE,"",IF(VLOOKUP($A142,parlvotes_lh!$A$11:$ZZ$200,66,FALSE)=0,"",VLOOKUP($A142,parlvotes_lh!$A$11:$ZZ$200,66,FALSE)))</f>
        <v/>
      </c>
      <c r="N142" s="194" t="str">
        <f>IF(ISERROR(VLOOKUP($A142,parlvotes_lh!$A$11:$ZZ$200,86,FALSE))=TRUE,"",IF(VLOOKUP($A142,parlvotes_lh!$A$11:$ZZ$200,86,FALSE)=0,"",VLOOKUP($A142,parlvotes_lh!$A$11:$ZZ$200,86,FALSE)))</f>
        <v/>
      </c>
      <c r="O142" s="194" t="str">
        <f>IF(ISERROR(VLOOKUP($A142,parlvotes_lh!$A$11:$ZZ$200,106,FALSE))=TRUE,"",IF(VLOOKUP($A142,parlvotes_lh!$A$11:$ZZ$200,106,FALSE)=0,"",VLOOKUP($A142,parlvotes_lh!$A$11:$ZZ$200,106,FALSE)))</f>
        <v/>
      </c>
      <c r="P142" s="194" t="str">
        <f>IF(ISERROR(VLOOKUP($A142,parlvotes_lh!$A$11:$ZZ$200,126,FALSE))=TRUE,"",IF(VLOOKUP($A142,parlvotes_lh!$A$11:$ZZ$200,126,FALSE)=0,"",VLOOKUP($A142,parlvotes_lh!$A$11:$ZZ$200,126,FALSE)))</f>
        <v/>
      </c>
      <c r="Q142" s="195" t="str">
        <f>IF(ISERROR(VLOOKUP($A142,parlvotes_lh!$A$11:$ZZ$200,146,FALSE))=TRUE,"",IF(VLOOKUP($A142,parlvotes_lh!$A$11:$ZZ$200,146,FALSE)=0,"",VLOOKUP($A142,parlvotes_lh!$A$11:$ZZ$200,146,FALSE)))</f>
        <v/>
      </c>
      <c r="R142" s="195" t="str">
        <f>IF(ISERROR(VLOOKUP($A142,parlvotes_lh!$A$11:$ZZ$200,166,FALSE))=TRUE,"",IF(VLOOKUP($A142,parlvotes_lh!$A$11:$ZZ$200,166,FALSE)=0,"",VLOOKUP($A142,parlvotes_lh!$A$11:$ZZ$200,166,FALSE)))</f>
        <v/>
      </c>
      <c r="S142" s="195" t="str">
        <f>IF(ISERROR(VLOOKUP($A142,parlvotes_lh!$A$11:$ZZ$200,186,FALSE))=TRUE,"",IF(VLOOKUP($A142,parlvotes_lh!$A$11:$ZZ$200,186,FALSE)=0,"",VLOOKUP($A142,parlvotes_lh!$A$11:$ZZ$200,186,FALSE)))</f>
        <v/>
      </c>
      <c r="T142" s="195" t="str">
        <f>IF(ISERROR(VLOOKUP($A142,parlvotes_lh!$A$11:$ZZ$200,206,FALSE))=TRUE,"",IF(VLOOKUP($A142,parlvotes_lh!$A$11:$ZZ$200,206,FALSE)=0,"",VLOOKUP($A142,parlvotes_lh!$A$11:$ZZ$200,206,FALSE)))</f>
        <v/>
      </c>
      <c r="U142" s="195" t="str">
        <f>IF(ISERROR(VLOOKUP($A142,parlvotes_lh!$A$11:$ZZ$200,226,FALSE))=TRUE,"",IF(VLOOKUP($A142,parlvotes_lh!$A$11:$ZZ$200,226,FALSE)=0,"",VLOOKUP($A142,parlvotes_lh!$A$11:$ZZ$200,226,FALSE)))</f>
        <v/>
      </c>
      <c r="V142" s="195" t="str">
        <f>IF(ISERROR(VLOOKUP($A142,parlvotes_lh!$A$11:$ZZ$200,246,FALSE))=TRUE,"",IF(VLOOKUP($A142,parlvotes_lh!$A$11:$ZZ$200,246,FALSE)=0,"",VLOOKUP($A142,parlvotes_lh!$A$11:$ZZ$200,246,FALSE)))</f>
        <v/>
      </c>
      <c r="W142" s="195" t="str">
        <f>IF(ISERROR(VLOOKUP($A142,parlvotes_lh!$A$11:$ZZ$200,266,FALSE))=TRUE,"",IF(VLOOKUP($A142,parlvotes_lh!$A$11:$ZZ$200,266,FALSE)=0,"",VLOOKUP($A142,parlvotes_lh!$A$11:$ZZ$200,266,FALSE)))</f>
        <v/>
      </c>
      <c r="X142" s="195" t="str">
        <f>IF(ISERROR(VLOOKUP($A142,parlvotes_lh!$A$11:$ZZ$200,286,FALSE))=TRUE,"",IF(VLOOKUP($A142,parlvotes_lh!$A$11:$ZZ$200,286,FALSE)=0,"",VLOOKUP($A142,parlvotes_lh!$A$11:$ZZ$200,286,FALSE)))</f>
        <v/>
      </c>
      <c r="Y142" s="195" t="str">
        <f>IF(ISERROR(VLOOKUP($A142,parlvotes_lh!$A$11:$ZZ$200,306,FALSE))=TRUE,"",IF(VLOOKUP($A142,parlvotes_lh!$A$11:$ZZ$200,306,FALSE)=0,"",VLOOKUP($A142,parlvotes_lh!$A$11:$ZZ$200,306,FALSE)))</f>
        <v/>
      </c>
      <c r="Z142" s="195" t="str">
        <f>IF(ISERROR(VLOOKUP($A142,parlvotes_lh!$A$11:$ZZ$200,326,FALSE))=TRUE,"",IF(VLOOKUP($A142,parlvotes_lh!$A$11:$ZZ$200,326,FALSE)=0,"",VLOOKUP($A142,parlvotes_lh!$A$11:$ZZ$200,326,FALSE)))</f>
        <v/>
      </c>
      <c r="AA142" s="195" t="str">
        <f>IF(ISERROR(VLOOKUP($A142,parlvotes_lh!$A$11:$ZZ$200,346,FALSE))=TRUE,"",IF(VLOOKUP($A142,parlvotes_lh!$A$11:$ZZ$200,346,FALSE)=0,"",VLOOKUP($A142,parlvotes_lh!$A$11:$ZZ$200,346,FALSE)))</f>
        <v/>
      </c>
      <c r="AB142" s="195" t="str">
        <f>IF(ISERROR(VLOOKUP($A142,parlvotes_lh!$A$11:$ZZ$200,366,FALSE))=TRUE,"",IF(VLOOKUP($A142,parlvotes_lh!$A$11:$ZZ$200,366,FALSE)=0,"",VLOOKUP($A142,parlvotes_lh!$A$11:$ZZ$200,366,FALSE)))</f>
        <v/>
      </c>
      <c r="AC142" s="195" t="str">
        <f>IF(ISERROR(VLOOKUP($A142,parlvotes_lh!$A$11:$ZZ$200,386,FALSE))=TRUE,"",IF(VLOOKUP($A142,parlvotes_lh!$A$11:$ZZ$200,386,FALSE)=0,"",VLOOKUP($A142,parlvotes_lh!$A$11:$ZZ$200,386,FALSE)))</f>
        <v/>
      </c>
    </row>
    <row r="143" spans="1:29" ht="13.5" customHeight="1">
      <c r="A143" s="189"/>
      <c r="B143" s="101" t="str">
        <f>IF(A143="","",MID(info_weblinks!$C$3,32,3))</f>
        <v/>
      </c>
      <c r="C143" s="101" t="str">
        <f>IF(info_parties!G143="","",info_parties!G143)</f>
        <v/>
      </c>
      <c r="D143" s="101" t="str">
        <f>IF(info_parties!K143="","",info_parties!K143)</f>
        <v/>
      </c>
      <c r="E143" s="101" t="str">
        <f>IF(info_parties!H143="","",info_parties!H143)</f>
        <v/>
      </c>
      <c r="F143" s="190" t="str">
        <f t="shared" si="16"/>
        <v/>
      </c>
      <c r="G143" s="191" t="str">
        <f t="shared" si="17"/>
        <v/>
      </c>
      <c r="H143" s="192" t="str">
        <f t="shared" si="18"/>
        <v/>
      </c>
      <c r="I143" s="193" t="str">
        <f t="shared" si="19"/>
        <v/>
      </c>
      <c r="J143" s="194" t="str">
        <f>IF(ISERROR(VLOOKUP($A143,parlvotes_lh!$A$11:$ZZ$200,6,FALSE))=TRUE,"",IF(VLOOKUP($A143,parlvotes_lh!$A$11:$ZZ$200,6,FALSE)=0,"",VLOOKUP($A143,parlvotes_lh!$A$11:$ZZ$200,6,FALSE)))</f>
        <v/>
      </c>
      <c r="K143" s="194" t="str">
        <f>IF(ISERROR(VLOOKUP($A143,parlvotes_lh!$A$11:$ZZ$200,26,FALSE))=TRUE,"",IF(VLOOKUP($A143,parlvotes_lh!$A$11:$ZZ$200,26,FALSE)=0,"",VLOOKUP($A143,parlvotes_lh!$A$11:$ZZ$200,26,FALSE)))</f>
        <v/>
      </c>
      <c r="L143" s="194" t="str">
        <f>IF(ISERROR(VLOOKUP($A143,parlvotes_lh!$A$11:$ZZ$200,46,FALSE))=TRUE,"",IF(VLOOKUP($A143,parlvotes_lh!$A$11:$ZZ$200,46,FALSE)=0,"",VLOOKUP($A143,parlvotes_lh!$A$11:$ZZ$200,46,FALSE)))</f>
        <v/>
      </c>
      <c r="M143" s="194" t="str">
        <f>IF(ISERROR(VLOOKUP($A143,parlvotes_lh!$A$11:$ZZ$200,66,FALSE))=TRUE,"",IF(VLOOKUP($A143,parlvotes_lh!$A$11:$ZZ$200,66,FALSE)=0,"",VLOOKUP($A143,parlvotes_lh!$A$11:$ZZ$200,66,FALSE)))</f>
        <v/>
      </c>
      <c r="N143" s="194" t="str">
        <f>IF(ISERROR(VLOOKUP($A143,parlvotes_lh!$A$11:$ZZ$200,86,FALSE))=TRUE,"",IF(VLOOKUP($A143,parlvotes_lh!$A$11:$ZZ$200,86,FALSE)=0,"",VLOOKUP($A143,parlvotes_lh!$A$11:$ZZ$200,86,FALSE)))</f>
        <v/>
      </c>
      <c r="O143" s="194" t="str">
        <f>IF(ISERROR(VLOOKUP($A143,parlvotes_lh!$A$11:$ZZ$200,106,FALSE))=TRUE,"",IF(VLOOKUP($A143,parlvotes_lh!$A$11:$ZZ$200,106,FALSE)=0,"",VLOOKUP($A143,parlvotes_lh!$A$11:$ZZ$200,106,FALSE)))</f>
        <v/>
      </c>
      <c r="P143" s="194" t="str">
        <f>IF(ISERROR(VLOOKUP($A143,parlvotes_lh!$A$11:$ZZ$200,126,FALSE))=TRUE,"",IF(VLOOKUP($A143,parlvotes_lh!$A$11:$ZZ$200,126,FALSE)=0,"",VLOOKUP($A143,parlvotes_lh!$A$11:$ZZ$200,126,FALSE)))</f>
        <v/>
      </c>
      <c r="Q143" s="195" t="str">
        <f>IF(ISERROR(VLOOKUP($A143,parlvotes_lh!$A$11:$ZZ$200,146,FALSE))=TRUE,"",IF(VLOOKUP($A143,parlvotes_lh!$A$11:$ZZ$200,146,FALSE)=0,"",VLOOKUP($A143,parlvotes_lh!$A$11:$ZZ$200,146,FALSE)))</f>
        <v/>
      </c>
      <c r="R143" s="195" t="str">
        <f>IF(ISERROR(VLOOKUP($A143,parlvotes_lh!$A$11:$ZZ$200,166,FALSE))=TRUE,"",IF(VLOOKUP($A143,parlvotes_lh!$A$11:$ZZ$200,166,FALSE)=0,"",VLOOKUP($A143,parlvotes_lh!$A$11:$ZZ$200,166,FALSE)))</f>
        <v/>
      </c>
      <c r="S143" s="195" t="str">
        <f>IF(ISERROR(VLOOKUP($A143,parlvotes_lh!$A$11:$ZZ$200,186,FALSE))=TRUE,"",IF(VLOOKUP($A143,parlvotes_lh!$A$11:$ZZ$200,186,FALSE)=0,"",VLOOKUP($A143,parlvotes_lh!$A$11:$ZZ$200,186,FALSE)))</f>
        <v/>
      </c>
      <c r="T143" s="195" t="str">
        <f>IF(ISERROR(VLOOKUP($A143,parlvotes_lh!$A$11:$ZZ$200,206,FALSE))=TRUE,"",IF(VLOOKUP($A143,parlvotes_lh!$A$11:$ZZ$200,206,FALSE)=0,"",VLOOKUP($A143,parlvotes_lh!$A$11:$ZZ$200,206,FALSE)))</f>
        <v/>
      </c>
      <c r="U143" s="195" t="str">
        <f>IF(ISERROR(VLOOKUP($A143,parlvotes_lh!$A$11:$ZZ$200,226,FALSE))=TRUE,"",IF(VLOOKUP($A143,parlvotes_lh!$A$11:$ZZ$200,226,FALSE)=0,"",VLOOKUP($A143,parlvotes_lh!$A$11:$ZZ$200,226,FALSE)))</f>
        <v/>
      </c>
      <c r="V143" s="195" t="str">
        <f>IF(ISERROR(VLOOKUP($A143,parlvotes_lh!$A$11:$ZZ$200,246,FALSE))=TRUE,"",IF(VLOOKUP($A143,parlvotes_lh!$A$11:$ZZ$200,246,FALSE)=0,"",VLOOKUP($A143,parlvotes_lh!$A$11:$ZZ$200,246,FALSE)))</f>
        <v/>
      </c>
      <c r="W143" s="195" t="str">
        <f>IF(ISERROR(VLOOKUP($A143,parlvotes_lh!$A$11:$ZZ$200,266,FALSE))=TRUE,"",IF(VLOOKUP($A143,parlvotes_lh!$A$11:$ZZ$200,266,FALSE)=0,"",VLOOKUP($A143,parlvotes_lh!$A$11:$ZZ$200,266,FALSE)))</f>
        <v/>
      </c>
      <c r="X143" s="195" t="str">
        <f>IF(ISERROR(VLOOKUP($A143,parlvotes_lh!$A$11:$ZZ$200,286,FALSE))=TRUE,"",IF(VLOOKUP($A143,parlvotes_lh!$A$11:$ZZ$200,286,FALSE)=0,"",VLOOKUP($A143,parlvotes_lh!$A$11:$ZZ$200,286,FALSE)))</f>
        <v/>
      </c>
      <c r="Y143" s="195" t="str">
        <f>IF(ISERROR(VLOOKUP($A143,parlvotes_lh!$A$11:$ZZ$200,306,FALSE))=TRUE,"",IF(VLOOKUP($A143,parlvotes_lh!$A$11:$ZZ$200,306,FALSE)=0,"",VLOOKUP($A143,parlvotes_lh!$A$11:$ZZ$200,306,FALSE)))</f>
        <v/>
      </c>
      <c r="Z143" s="195" t="str">
        <f>IF(ISERROR(VLOOKUP($A143,parlvotes_lh!$A$11:$ZZ$200,326,FALSE))=TRUE,"",IF(VLOOKUP($A143,parlvotes_lh!$A$11:$ZZ$200,326,FALSE)=0,"",VLOOKUP($A143,parlvotes_lh!$A$11:$ZZ$200,326,FALSE)))</f>
        <v/>
      </c>
      <c r="AA143" s="195" t="str">
        <f>IF(ISERROR(VLOOKUP($A143,parlvotes_lh!$A$11:$ZZ$200,346,FALSE))=TRUE,"",IF(VLOOKUP($A143,parlvotes_lh!$A$11:$ZZ$200,346,FALSE)=0,"",VLOOKUP($A143,parlvotes_lh!$A$11:$ZZ$200,346,FALSE)))</f>
        <v/>
      </c>
      <c r="AB143" s="195" t="str">
        <f>IF(ISERROR(VLOOKUP($A143,parlvotes_lh!$A$11:$ZZ$200,366,FALSE))=TRUE,"",IF(VLOOKUP($A143,parlvotes_lh!$A$11:$ZZ$200,366,FALSE)=0,"",VLOOKUP($A143,parlvotes_lh!$A$11:$ZZ$200,366,FALSE)))</f>
        <v/>
      </c>
      <c r="AC143" s="195" t="str">
        <f>IF(ISERROR(VLOOKUP($A143,parlvotes_lh!$A$11:$ZZ$200,386,FALSE))=TRUE,"",IF(VLOOKUP($A143,parlvotes_lh!$A$11:$ZZ$200,386,FALSE)=0,"",VLOOKUP($A143,parlvotes_lh!$A$11:$ZZ$200,386,FALSE)))</f>
        <v/>
      </c>
    </row>
    <row r="144" spans="1:29" ht="13.5" customHeight="1">
      <c r="A144" s="189"/>
      <c r="B144" s="101" t="str">
        <f>IF(A144="","",MID(info_weblinks!$C$3,32,3))</f>
        <v/>
      </c>
      <c r="C144" s="101" t="str">
        <f>IF(info_parties!G144="","",info_parties!G144)</f>
        <v/>
      </c>
      <c r="D144" s="101" t="str">
        <f>IF(info_parties!K144="","",info_parties!K144)</f>
        <v/>
      </c>
      <c r="E144" s="101" t="str">
        <f>IF(info_parties!H144="","",info_parties!H144)</f>
        <v/>
      </c>
      <c r="F144" s="190" t="str">
        <f t="shared" si="16"/>
        <v/>
      </c>
      <c r="G144" s="191" t="str">
        <f t="shared" si="17"/>
        <v/>
      </c>
      <c r="H144" s="192" t="str">
        <f t="shared" si="18"/>
        <v/>
      </c>
      <c r="I144" s="193" t="str">
        <f t="shared" si="19"/>
        <v/>
      </c>
      <c r="J144" s="194" t="str">
        <f>IF(ISERROR(VLOOKUP($A144,parlvotes_lh!$A$11:$ZZ$200,6,FALSE))=TRUE,"",IF(VLOOKUP($A144,parlvotes_lh!$A$11:$ZZ$200,6,FALSE)=0,"",VLOOKUP($A144,parlvotes_lh!$A$11:$ZZ$200,6,FALSE)))</f>
        <v/>
      </c>
      <c r="K144" s="194" t="str">
        <f>IF(ISERROR(VLOOKUP($A144,parlvotes_lh!$A$11:$ZZ$200,26,FALSE))=TRUE,"",IF(VLOOKUP($A144,parlvotes_lh!$A$11:$ZZ$200,26,FALSE)=0,"",VLOOKUP($A144,parlvotes_lh!$A$11:$ZZ$200,26,FALSE)))</f>
        <v/>
      </c>
      <c r="L144" s="194" t="str">
        <f>IF(ISERROR(VLOOKUP($A144,parlvotes_lh!$A$11:$ZZ$200,46,FALSE))=TRUE,"",IF(VLOOKUP($A144,parlvotes_lh!$A$11:$ZZ$200,46,FALSE)=0,"",VLOOKUP($A144,parlvotes_lh!$A$11:$ZZ$200,46,FALSE)))</f>
        <v/>
      </c>
      <c r="M144" s="194" t="str">
        <f>IF(ISERROR(VLOOKUP($A144,parlvotes_lh!$A$11:$ZZ$200,66,FALSE))=TRUE,"",IF(VLOOKUP($A144,parlvotes_lh!$A$11:$ZZ$200,66,FALSE)=0,"",VLOOKUP($A144,parlvotes_lh!$A$11:$ZZ$200,66,FALSE)))</f>
        <v/>
      </c>
      <c r="N144" s="194" t="str">
        <f>IF(ISERROR(VLOOKUP($A144,parlvotes_lh!$A$11:$ZZ$200,86,FALSE))=TRUE,"",IF(VLOOKUP($A144,parlvotes_lh!$A$11:$ZZ$200,86,FALSE)=0,"",VLOOKUP($A144,parlvotes_lh!$A$11:$ZZ$200,86,FALSE)))</f>
        <v/>
      </c>
      <c r="O144" s="194" t="str">
        <f>IF(ISERROR(VLOOKUP($A144,parlvotes_lh!$A$11:$ZZ$200,106,FALSE))=TRUE,"",IF(VLOOKUP($A144,parlvotes_lh!$A$11:$ZZ$200,106,FALSE)=0,"",VLOOKUP($A144,parlvotes_lh!$A$11:$ZZ$200,106,FALSE)))</f>
        <v/>
      </c>
      <c r="P144" s="194" t="str">
        <f>IF(ISERROR(VLOOKUP($A144,parlvotes_lh!$A$11:$ZZ$200,126,FALSE))=TRUE,"",IF(VLOOKUP($A144,parlvotes_lh!$A$11:$ZZ$200,126,FALSE)=0,"",VLOOKUP($A144,parlvotes_lh!$A$11:$ZZ$200,126,FALSE)))</f>
        <v/>
      </c>
      <c r="Q144" s="195" t="str">
        <f>IF(ISERROR(VLOOKUP($A144,parlvotes_lh!$A$11:$ZZ$200,146,FALSE))=TRUE,"",IF(VLOOKUP($A144,parlvotes_lh!$A$11:$ZZ$200,146,FALSE)=0,"",VLOOKUP($A144,parlvotes_lh!$A$11:$ZZ$200,146,FALSE)))</f>
        <v/>
      </c>
      <c r="R144" s="195" t="str">
        <f>IF(ISERROR(VLOOKUP($A144,parlvotes_lh!$A$11:$ZZ$200,166,FALSE))=TRUE,"",IF(VLOOKUP($A144,parlvotes_lh!$A$11:$ZZ$200,166,FALSE)=0,"",VLOOKUP($A144,parlvotes_lh!$A$11:$ZZ$200,166,FALSE)))</f>
        <v/>
      </c>
      <c r="S144" s="195" t="str">
        <f>IF(ISERROR(VLOOKUP($A144,parlvotes_lh!$A$11:$ZZ$200,186,FALSE))=TRUE,"",IF(VLOOKUP($A144,parlvotes_lh!$A$11:$ZZ$200,186,FALSE)=0,"",VLOOKUP($A144,parlvotes_lh!$A$11:$ZZ$200,186,FALSE)))</f>
        <v/>
      </c>
      <c r="T144" s="195" t="str">
        <f>IF(ISERROR(VLOOKUP($A144,parlvotes_lh!$A$11:$ZZ$200,206,FALSE))=TRUE,"",IF(VLOOKUP($A144,parlvotes_lh!$A$11:$ZZ$200,206,FALSE)=0,"",VLOOKUP($A144,parlvotes_lh!$A$11:$ZZ$200,206,FALSE)))</f>
        <v/>
      </c>
      <c r="U144" s="195" t="str">
        <f>IF(ISERROR(VLOOKUP($A144,parlvotes_lh!$A$11:$ZZ$200,226,FALSE))=TRUE,"",IF(VLOOKUP($A144,parlvotes_lh!$A$11:$ZZ$200,226,FALSE)=0,"",VLOOKUP($A144,parlvotes_lh!$A$11:$ZZ$200,226,FALSE)))</f>
        <v/>
      </c>
      <c r="V144" s="195" t="str">
        <f>IF(ISERROR(VLOOKUP($A144,parlvotes_lh!$A$11:$ZZ$200,246,FALSE))=TRUE,"",IF(VLOOKUP($A144,parlvotes_lh!$A$11:$ZZ$200,246,FALSE)=0,"",VLOOKUP($A144,parlvotes_lh!$A$11:$ZZ$200,246,FALSE)))</f>
        <v/>
      </c>
      <c r="W144" s="195" t="str">
        <f>IF(ISERROR(VLOOKUP($A144,parlvotes_lh!$A$11:$ZZ$200,266,FALSE))=TRUE,"",IF(VLOOKUP($A144,parlvotes_lh!$A$11:$ZZ$200,266,FALSE)=0,"",VLOOKUP($A144,parlvotes_lh!$A$11:$ZZ$200,266,FALSE)))</f>
        <v/>
      </c>
      <c r="X144" s="195" t="str">
        <f>IF(ISERROR(VLOOKUP($A144,parlvotes_lh!$A$11:$ZZ$200,286,FALSE))=TRUE,"",IF(VLOOKUP($A144,parlvotes_lh!$A$11:$ZZ$200,286,FALSE)=0,"",VLOOKUP($A144,parlvotes_lh!$A$11:$ZZ$200,286,FALSE)))</f>
        <v/>
      </c>
      <c r="Y144" s="195" t="str">
        <f>IF(ISERROR(VLOOKUP($A144,parlvotes_lh!$A$11:$ZZ$200,306,FALSE))=TRUE,"",IF(VLOOKUP($A144,parlvotes_lh!$A$11:$ZZ$200,306,FALSE)=0,"",VLOOKUP($A144,parlvotes_lh!$A$11:$ZZ$200,306,FALSE)))</f>
        <v/>
      </c>
      <c r="Z144" s="195" t="str">
        <f>IF(ISERROR(VLOOKUP($A144,parlvotes_lh!$A$11:$ZZ$200,326,FALSE))=TRUE,"",IF(VLOOKUP($A144,parlvotes_lh!$A$11:$ZZ$200,326,FALSE)=0,"",VLOOKUP($A144,parlvotes_lh!$A$11:$ZZ$200,326,FALSE)))</f>
        <v/>
      </c>
      <c r="AA144" s="195" t="str">
        <f>IF(ISERROR(VLOOKUP($A144,parlvotes_lh!$A$11:$ZZ$200,346,FALSE))=TRUE,"",IF(VLOOKUP($A144,parlvotes_lh!$A$11:$ZZ$200,346,FALSE)=0,"",VLOOKUP($A144,parlvotes_lh!$A$11:$ZZ$200,346,FALSE)))</f>
        <v/>
      </c>
      <c r="AB144" s="195" t="str">
        <f>IF(ISERROR(VLOOKUP($A144,parlvotes_lh!$A$11:$ZZ$200,366,FALSE))=TRUE,"",IF(VLOOKUP($A144,parlvotes_lh!$A$11:$ZZ$200,366,FALSE)=0,"",VLOOKUP($A144,parlvotes_lh!$A$11:$ZZ$200,366,FALSE)))</f>
        <v/>
      </c>
      <c r="AC144" s="195" t="str">
        <f>IF(ISERROR(VLOOKUP($A144,parlvotes_lh!$A$11:$ZZ$200,386,FALSE))=TRUE,"",IF(VLOOKUP($A144,parlvotes_lh!$A$11:$ZZ$200,386,FALSE)=0,"",VLOOKUP($A144,parlvotes_lh!$A$11:$ZZ$200,386,FALSE)))</f>
        <v/>
      </c>
    </row>
    <row r="145" spans="1:29" ht="13.5" customHeight="1">
      <c r="A145" s="189"/>
      <c r="B145" s="101" t="str">
        <f>IF(A145="","",MID(info_weblinks!$C$3,32,3))</f>
        <v/>
      </c>
      <c r="C145" s="101" t="str">
        <f>IF(info_parties!G145="","",info_parties!G145)</f>
        <v/>
      </c>
      <c r="D145" s="101" t="str">
        <f>IF(info_parties!K145="","",info_parties!K145)</f>
        <v/>
      </c>
      <c r="E145" s="101" t="str">
        <f>IF(info_parties!H145="","",info_parties!H145)</f>
        <v/>
      </c>
      <c r="F145" s="190" t="str">
        <f t="shared" si="16"/>
        <v/>
      </c>
      <c r="G145" s="191" t="str">
        <f t="shared" si="17"/>
        <v/>
      </c>
      <c r="H145" s="192" t="str">
        <f t="shared" si="18"/>
        <v/>
      </c>
      <c r="I145" s="193" t="str">
        <f t="shared" si="19"/>
        <v/>
      </c>
      <c r="J145" s="194" t="str">
        <f>IF(ISERROR(VLOOKUP($A145,parlvotes_lh!$A$11:$ZZ$200,6,FALSE))=TRUE,"",IF(VLOOKUP($A145,parlvotes_lh!$A$11:$ZZ$200,6,FALSE)=0,"",VLOOKUP($A145,parlvotes_lh!$A$11:$ZZ$200,6,FALSE)))</f>
        <v/>
      </c>
      <c r="K145" s="194" t="str">
        <f>IF(ISERROR(VLOOKUP($A145,parlvotes_lh!$A$11:$ZZ$200,26,FALSE))=TRUE,"",IF(VLOOKUP($A145,parlvotes_lh!$A$11:$ZZ$200,26,FALSE)=0,"",VLOOKUP($A145,parlvotes_lh!$A$11:$ZZ$200,26,FALSE)))</f>
        <v/>
      </c>
      <c r="L145" s="194" t="str">
        <f>IF(ISERROR(VLOOKUP($A145,parlvotes_lh!$A$11:$ZZ$200,46,FALSE))=TRUE,"",IF(VLOOKUP($A145,parlvotes_lh!$A$11:$ZZ$200,46,FALSE)=0,"",VLOOKUP($A145,parlvotes_lh!$A$11:$ZZ$200,46,FALSE)))</f>
        <v/>
      </c>
      <c r="M145" s="194" t="str">
        <f>IF(ISERROR(VLOOKUP($A145,parlvotes_lh!$A$11:$ZZ$200,66,FALSE))=TRUE,"",IF(VLOOKUP($A145,parlvotes_lh!$A$11:$ZZ$200,66,FALSE)=0,"",VLOOKUP($A145,parlvotes_lh!$A$11:$ZZ$200,66,FALSE)))</f>
        <v/>
      </c>
      <c r="N145" s="194" t="str">
        <f>IF(ISERROR(VLOOKUP($A145,parlvotes_lh!$A$11:$ZZ$200,86,FALSE))=TRUE,"",IF(VLOOKUP($A145,parlvotes_lh!$A$11:$ZZ$200,86,FALSE)=0,"",VLOOKUP($A145,parlvotes_lh!$A$11:$ZZ$200,86,FALSE)))</f>
        <v/>
      </c>
      <c r="O145" s="194" t="str">
        <f>IF(ISERROR(VLOOKUP($A145,parlvotes_lh!$A$11:$ZZ$200,106,FALSE))=TRUE,"",IF(VLOOKUP($A145,parlvotes_lh!$A$11:$ZZ$200,106,FALSE)=0,"",VLOOKUP($A145,parlvotes_lh!$A$11:$ZZ$200,106,FALSE)))</f>
        <v/>
      </c>
      <c r="P145" s="194" t="str">
        <f>IF(ISERROR(VLOOKUP($A145,parlvotes_lh!$A$11:$ZZ$200,126,FALSE))=TRUE,"",IF(VLOOKUP($A145,parlvotes_lh!$A$11:$ZZ$200,126,FALSE)=0,"",VLOOKUP($A145,parlvotes_lh!$A$11:$ZZ$200,126,FALSE)))</f>
        <v/>
      </c>
      <c r="Q145" s="195" t="str">
        <f>IF(ISERROR(VLOOKUP($A145,parlvotes_lh!$A$11:$ZZ$200,146,FALSE))=TRUE,"",IF(VLOOKUP($A145,parlvotes_lh!$A$11:$ZZ$200,146,FALSE)=0,"",VLOOKUP($A145,parlvotes_lh!$A$11:$ZZ$200,146,FALSE)))</f>
        <v/>
      </c>
      <c r="R145" s="195" t="str">
        <f>IF(ISERROR(VLOOKUP($A145,parlvotes_lh!$A$11:$ZZ$200,166,FALSE))=TRUE,"",IF(VLOOKUP($A145,parlvotes_lh!$A$11:$ZZ$200,166,FALSE)=0,"",VLOOKUP($A145,parlvotes_lh!$A$11:$ZZ$200,166,FALSE)))</f>
        <v/>
      </c>
      <c r="S145" s="195" t="str">
        <f>IF(ISERROR(VLOOKUP($A145,parlvotes_lh!$A$11:$ZZ$200,186,FALSE))=TRUE,"",IF(VLOOKUP($A145,parlvotes_lh!$A$11:$ZZ$200,186,FALSE)=0,"",VLOOKUP($A145,parlvotes_lh!$A$11:$ZZ$200,186,FALSE)))</f>
        <v/>
      </c>
      <c r="T145" s="195" t="str">
        <f>IF(ISERROR(VLOOKUP($A145,parlvotes_lh!$A$11:$ZZ$200,206,FALSE))=TRUE,"",IF(VLOOKUP($A145,parlvotes_lh!$A$11:$ZZ$200,206,FALSE)=0,"",VLOOKUP($A145,parlvotes_lh!$A$11:$ZZ$200,206,FALSE)))</f>
        <v/>
      </c>
      <c r="U145" s="195" t="str">
        <f>IF(ISERROR(VLOOKUP($A145,parlvotes_lh!$A$11:$ZZ$200,226,FALSE))=TRUE,"",IF(VLOOKUP($A145,parlvotes_lh!$A$11:$ZZ$200,226,FALSE)=0,"",VLOOKUP($A145,parlvotes_lh!$A$11:$ZZ$200,226,FALSE)))</f>
        <v/>
      </c>
      <c r="V145" s="195" t="str">
        <f>IF(ISERROR(VLOOKUP($A145,parlvotes_lh!$A$11:$ZZ$200,246,FALSE))=TRUE,"",IF(VLOOKUP($A145,parlvotes_lh!$A$11:$ZZ$200,246,FALSE)=0,"",VLOOKUP($A145,parlvotes_lh!$A$11:$ZZ$200,246,FALSE)))</f>
        <v/>
      </c>
      <c r="W145" s="195" t="str">
        <f>IF(ISERROR(VLOOKUP($A145,parlvotes_lh!$A$11:$ZZ$200,266,FALSE))=TRUE,"",IF(VLOOKUP($A145,parlvotes_lh!$A$11:$ZZ$200,266,FALSE)=0,"",VLOOKUP($A145,parlvotes_lh!$A$11:$ZZ$200,266,FALSE)))</f>
        <v/>
      </c>
      <c r="X145" s="195" t="str">
        <f>IF(ISERROR(VLOOKUP($A145,parlvotes_lh!$A$11:$ZZ$200,286,FALSE))=TRUE,"",IF(VLOOKUP($A145,parlvotes_lh!$A$11:$ZZ$200,286,FALSE)=0,"",VLOOKUP($A145,parlvotes_lh!$A$11:$ZZ$200,286,FALSE)))</f>
        <v/>
      </c>
      <c r="Y145" s="195" t="str">
        <f>IF(ISERROR(VLOOKUP($A145,parlvotes_lh!$A$11:$ZZ$200,306,FALSE))=TRUE,"",IF(VLOOKUP($A145,parlvotes_lh!$A$11:$ZZ$200,306,FALSE)=0,"",VLOOKUP($A145,parlvotes_lh!$A$11:$ZZ$200,306,FALSE)))</f>
        <v/>
      </c>
      <c r="Z145" s="195" t="str">
        <f>IF(ISERROR(VLOOKUP($A145,parlvotes_lh!$A$11:$ZZ$200,326,FALSE))=TRUE,"",IF(VLOOKUP($A145,parlvotes_lh!$A$11:$ZZ$200,326,FALSE)=0,"",VLOOKUP($A145,parlvotes_lh!$A$11:$ZZ$200,326,FALSE)))</f>
        <v/>
      </c>
      <c r="AA145" s="195" t="str">
        <f>IF(ISERROR(VLOOKUP($A145,parlvotes_lh!$A$11:$ZZ$200,346,FALSE))=TRUE,"",IF(VLOOKUP($A145,parlvotes_lh!$A$11:$ZZ$200,346,FALSE)=0,"",VLOOKUP($A145,parlvotes_lh!$A$11:$ZZ$200,346,FALSE)))</f>
        <v/>
      </c>
      <c r="AB145" s="195" t="str">
        <f>IF(ISERROR(VLOOKUP($A145,parlvotes_lh!$A$11:$ZZ$200,366,FALSE))=TRUE,"",IF(VLOOKUP($A145,parlvotes_lh!$A$11:$ZZ$200,366,FALSE)=0,"",VLOOKUP($A145,parlvotes_lh!$A$11:$ZZ$200,366,FALSE)))</f>
        <v/>
      </c>
      <c r="AC145" s="195" t="str">
        <f>IF(ISERROR(VLOOKUP($A145,parlvotes_lh!$A$11:$ZZ$200,386,FALSE))=TRUE,"",IF(VLOOKUP($A145,parlvotes_lh!$A$11:$ZZ$200,386,FALSE)=0,"",VLOOKUP($A145,parlvotes_lh!$A$11:$ZZ$200,386,FALSE)))</f>
        <v/>
      </c>
    </row>
    <row r="146" spans="1:29" ht="13.5" customHeight="1">
      <c r="A146" s="189"/>
      <c r="B146" s="101" t="str">
        <f>IF(A146="","",MID(info_weblinks!$C$3,32,3))</f>
        <v/>
      </c>
      <c r="C146" s="101" t="str">
        <f>IF(info_parties!G146="","",info_parties!G146)</f>
        <v/>
      </c>
      <c r="D146" s="101" t="str">
        <f>IF(info_parties!K146="","",info_parties!K146)</f>
        <v/>
      </c>
      <c r="E146" s="101" t="str">
        <f>IF(info_parties!H146="","",info_parties!H146)</f>
        <v/>
      </c>
      <c r="F146" s="190" t="str">
        <f t="shared" si="16"/>
        <v/>
      </c>
      <c r="G146" s="191" t="str">
        <f t="shared" si="17"/>
        <v/>
      </c>
      <c r="H146" s="192" t="str">
        <f t="shared" si="18"/>
        <v/>
      </c>
      <c r="I146" s="193" t="str">
        <f t="shared" si="19"/>
        <v/>
      </c>
      <c r="J146" s="194" t="str">
        <f>IF(ISERROR(VLOOKUP($A146,parlvotes_lh!$A$11:$ZZ$200,6,FALSE))=TRUE,"",IF(VLOOKUP($A146,parlvotes_lh!$A$11:$ZZ$200,6,FALSE)=0,"",VLOOKUP($A146,parlvotes_lh!$A$11:$ZZ$200,6,FALSE)))</f>
        <v/>
      </c>
      <c r="K146" s="194" t="str">
        <f>IF(ISERROR(VLOOKUP($A146,parlvotes_lh!$A$11:$ZZ$200,26,FALSE))=TRUE,"",IF(VLOOKUP($A146,parlvotes_lh!$A$11:$ZZ$200,26,FALSE)=0,"",VLOOKUP($A146,parlvotes_lh!$A$11:$ZZ$200,26,FALSE)))</f>
        <v/>
      </c>
      <c r="L146" s="194" t="str">
        <f>IF(ISERROR(VLOOKUP($A146,parlvotes_lh!$A$11:$ZZ$200,46,FALSE))=TRUE,"",IF(VLOOKUP($A146,parlvotes_lh!$A$11:$ZZ$200,46,FALSE)=0,"",VLOOKUP($A146,parlvotes_lh!$A$11:$ZZ$200,46,FALSE)))</f>
        <v/>
      </c>
      <c r="M146" s="194" t="str">
        <f>IF(ISERROR(VLOOKUP($A146,parlvotes_lh!$A$11:$ZZ$200,66,FALSE))=TRUE,"",IF(VLOOKUP($A146,parlvotes_lh!$A$11:$ZZ$200,66,FALSE)=0,"",VLOOKUP($A146,parlvotes_lh!$A$11:$ZZ$200,66,FALSE)))</f>
        <v/>
      </c>
      <c r="N146" s="194" t="str">
        <f>IF(ISERROR(VLOOKUP($A146,parlvotes_lh!$A$11:$ZZ$200,86,FALSE))=TRUE,"",IF(VLOOKUP($A146,parlvotes_lh!$A$11:$ZZ$200,86,FALSE)=0,"",VLOOKUP($A146,parlvotes_lh!$A$11:$ZZ$200,86,FALSE)))</f>
        <v/>
      </c>
      <c r="O146" s="194" t="str">
        <f>IF(ISERROR(VLOOKUP($A146,parlvotes_lh!$A$11:$ZZ$200,106,FALSE))=TRUE,"",IF(VLOOKUP($A146,parlvotes_lh!$A$11:$ZZ$200,106,FALSE)=0,"",VLOOKUP($A146,parlvotes_lh!$A$11:$ZZ$200,106,FALSE)))</f>
        <v/>
      </c>
      <c r="P146" s="194" t="str">
        <f>IF(ISERROR(VLOOKUP($A146,parlvotes_lh!$A$11:$ZZ$200,126,FALSE))=TRUE,"",IF(VLOOKUP($A146,parlvotes_lh!$A$11:$ZZ$200,126,FALSE)=0,"",VLOOKUP($A146,parlvotes_lh!$A$11:$ZZ$200,126,FALSE)))</f>
        <v/>
      </c>
      <c r="Q146" s="195" t="str">
        <f>IF(ISERROR(VLOOKUP($A146,parlvotes_lh!$A$11:$ZZ$200,146,FALSE))=TRUE,"",IF(VLOOKUP($A146,parlvotes_lh!$A$11:$ZZ$200,146,FALSE)=0,"",VLOOKUP($A146,parlvotes_lh!$A$11:$ZZ$200,146,FALSE)))</f>
        <v/>
      </c>
      <c r="R146" s="195" t="str">
        <f>IF(ISERROR(VLOOKUP($A146,parlvotes_lh!$A$11:$ZZ$200,166,FALSE))=TRUE,"",IF(VLOOKUP($A146,parlvotes_lh!$A$11:$ZZ$200,166,FALSE)=0,"",VLOOKUP($A146,parlvotes_lh!$A$11:$ZZ$200,166,FALSE)))</f>
        <v/>
      </c>
      <c r="S146" s="195" t="str">
        <f>IF(ISERROR(VLOOKUP($A146,parlvotes_lh!$A$11:$ZZ$200,186,FALSE))=TRUE,"",IF(VLOOKUP($A146,parlvotes_lh!$A$11:$ZZ$200,186,FALSE)=0,"",VLOOKUP($A146,parlvotes_lh!$A$11:$ZZ$200,186,FALSE)))</f>
        <v/>
      </c>
      <c r="T146" s="195" t="str">
        <f>IF(ISERROR(VLOOKUP($A146,parlvotes_lh!$A$11:$ZZ$200,206,FALSE))=TRUE,"",IF(VLOOKUP($A146,parlvotes_lh!$A$11:$ZZ$200,206,FALSE)=0,"",VLOOKUP($A146,parlvotes_lh!$A$11:$ZZ$200,206,FALSE)))</f>
        <v/>
      </c>
      <c r="U146" s="195" t="str">
        <f>IF(ISERROR(VLOOKUP($A146,parlvotes_lh!$A$11:$ZZ$200,226,FALSE))=TRUE,"",IF(VLOOKUP($A146,parlvotes_lh!$A$11:$ZZ$200,226,FALSE)=0,"",VLOOKUP($A146,parlvotes_lh!$A$11:$ZZ$200,226,FALSE)))</f>
        <v/>
      </c>
      <c r="V146" s="195" t="str">
        <f>IF(ISERROR(VLOOKUP($A146,parlvotes_lh!$A$11:$ZZ$200,246,FALSE))=TRUE,"",IF(VLOOKUP($A146,parlvotes_lh!$A$11:$ZZ$200,246,FALSE)=0,"",VLOOKUP($A146,parlvotes_lh!$A$11:$ZZ$200,246,FALSE)))</f>
        <v/>
      </c>
      <c r="W146" s="195" t="str">
        <f>IF(ISERROR(VLOOKUP($A146,parlvotes_lh!$A$11:$ZZ$200,266,FALSE))=TRUE,"",IF(VLOOKUP($A146,parlvotes_lh!$A$11:$ZZ$200,266,FALSE)=0,"",VLOOKUP($A146,parlvotes_lh!$A$11:$ZZ$200,266,FALSE)))</f>
        <v/>
      </c>
      <c r="X146" s="195" t="str">
        <f>IF(ISERROR(VLOOKUP($A146,parlvotes_lh!$A$11:$ZZ$200,286,FALSE))=TRUE,"",IF(VLOOKUP($A146,parlvotes_lh!$A$11:$ZZ$200,286,FALSE)=0,"",VLOOKUP($A146,parlvotes_lh!$A$11:$ZZ$200,286,FALSE)))</f>
        <v/>
      </c>
      <c r="Y146" s="195" t="str">
        <f>IF(ISERROR(VLOOKUP($A146,parlvotes_lh!$A$11:$ZZ$200,306,FALSE))=TRUE,"",IF(VLOOKUP($A146,parlvotes_lh!$A$11:$ZZ$200,306,FALSE)=0,"",VLOOKUP($A146,parlvotes_lh!$A$11:$ZZ$200,306,FALSE)))</f>
        <v/>
      </c>
      <c r="Z146" s="195" t="str">
        <f>IF(ISERROR(VLOOKUP($A146,parlvotes_lh!$A$11:$ZZ$200,326,FALSE))=TRUE,"",IF(VLOOKUP($A146,parlvotes_lh!$A$11:$ZZ$200,326,FALSE)=0,"",VLOOKUP($A146,parlvotes_lh!$A$11:$ZZ$200,326,FALSE)))</f>
        <v/>
      </c>
      <c r="AA146" s="195" t="str">
        <f>IF(ISERROR(VLOOKUP($A146,parlvotes_lh!$A$11:$ZZ$200,346,FALSE))=TRUE,"",IF(VLOOKUP($A146,parlvotes_lh!$A$11:$ZZ$200,346,FALSE)=0,"",VLOOKUP($A146,parlvotes_lh!$A$11:$ZZ$200,346,FALSE)))</f>
        <v/>
      </c>
      <c r="AB146" s="195" t="str">
        <f>IF(ISERROR(VLOOKUP($A146,parlvotes_lh!$A$11:$ZZ$200,366,FALSE))=TRUE,"",IF(VLOOKUP($A146,parlvotes_lh!$A$11:$ZZ$200,366,FALSE)=0,"",VLOOKUP($A146,parlvotes_lh!$A$11:$ZZ$200,366,FALSE)))</f>
        <v/>
      </c>
      <c r="AC146" s="195" t="str">
        <f>IF(ISERROR(VLOOKUP($A146,parlvotes_lh!$A$11:$ZZ$200,386,FALSE))=TRUE,"",IF(VLOOKUP($A146,parlvotes_lh!$A$11:$ZZ$200,386,FALSE)=0,"",VLOOKUP($A146,parlvotes_lh!$A$11:$ZZ$200,386,FALSE)))</f>
        <v/>
      </c>
    </row>
    <row r="147" spans="1:29" ht="13.5" customHeight="1">
      <c r="A147" s="189"/>
      <c r="B147" s="101" t="str">
        <f>IF(A147="","",MID(info_weblinks!$C$3,32,3))</f>
        <v/>
      </c>
      <c r="C147" s="101" t="str">
        <f>IF(info_parties!G147="","",info_parties!G147)</f>
        <v/>
      </c>
      <c r="D147" s="101" t="str">
        <f>IF(info_parties!K147="","",info_parties!K147)</f>
        <v/>
      </c>
      <c r="E147" s="101" t="str">
        <f>IF(info_parties!H147="","",info_parties!H147)</f>
        <v/>
      </c>
      <c r="F147" s="190" t="str">
        <f t="shared" si="16"/>
        <v/>
      </c>
      <c r="G147" s="191" t="str">
        <f t="shared" si="17"/>
        <v/>
      </c>
      <c r="H147" s="192" t="str">
        <f t="shared" si="18"/>
        <v/>
      </c>
      <c r="I147" s="193" t="str">
        <f t="shared" si="19"/>
        <v/>
      </c>
      <c r="J147" s="194" t="str">
        <f>IF(ISERROR(VLOOKUP($A147,parlvotes_lh!$A$11:$ZZ$200,6,FALSE))=TRUE,"",IF(VLOOKUP($A147,parlvotes_lh!$A$11:$ZZ$200,6,FALSE)=0,"",VLOOKUP($A147,parlvotes_lh!$A$11:$ZZ$200,6,FALSE)))</f>
        <v/>
      </c>
      <c r="K147" s="194" t="str">
        <f>IF(ISERROR(VLOOKUP($A147,parlvotes_lh!$A$11:$ZZ$200,26,FALSE))=TRUE,"",IF(VLOOKUP($A147,parlvotes_lh!$A$11:$ZZ$200,26,FALSE)=0,"",VLOOKUP($A147,parlvotes_lh!$A$11:$ZZ$200,26,FALSE)))</f>
        <v/>
      </c>
      <c r="L147" s="194" t="str">
        <f>IF(ISERROR(VLOOKUP($A147,parlvotes_lh!$A$11:$ZZ$200,46,FALSE))=TRUE,"",IF(VLOOKUP($A147,parlvotes_lh!$A$11:$ZZ$200,46,FALSE)=0,"",VLOOKUP($A147,parlvotes_lh!$A$11:$ZZ$200,46,FALSE)))</f>
        <v/>
      </c>
      <c r="M147" s="194" t="str">
        <f>IF(ISERROR(VLOOKUP($A147,parlvotes_lh!$A$11:$ZZ$200,66,FALSE))=TRUE,"",IF(VLOOKUP($A147,parlvotes_lh!$A$11:$ZZ$200,66,FALSE)=0,"",VLOOKUP($A147,parlvotes_lh!$A$11:$ZZ$200,66,FALSE)))</f>
        <v/>
      </c>
      <c r="N147" s="194" t="str">
        <f>IF(ISERROR(VLOOKUP($A147,parlvotes_lh!$A$11:$ZZ$200,86,FALSE))=TRUE,"",IF(VLOOKUP($A147,parlvotes_lh!$A$11:$ZZ$200,86,FALSE)=0,"",VLOOKUP($A147,parlvotes_lh!$A$11:$ZZ$200,86,FALSE)))</f>
        <v/>
      </c>
      <c r="O147" s="194" t="str">
        <f>IF(ISERROR(VLOOKUP($A147,parlvotes_lh!$A$11:$ZZ$200,106,FALSE))=TRUE,"",IF(VLOOKUP($A147,parlvotes_lh!$A$11:$ZZ$200,106,FALSE)=0,"",VLOOKUP($A147,parlvotes_lh!$A$11:$ZZ$200,106,FALSE)))</f>
        <v/>
      </c>
      <c r="P147" s="194" t="str">
        <f>IF(ISERROR(VLOOKUP($A147,parlvotes_lh!$A$11:$ZZ$200,126,FALSE))=TRUE,"",IF(VLOOKUP($A147,parlvotes_lh!$A$11:$ZZ$200,126,FALSE)=0,"",VLOOKUP($A147,parlvotes_lh!$A$11:$ZZ$200,126,FALSE)))</f>
        <v/>
      </c>
      <c r="Q147" s="195" t="str">
        <f>IF(ISERROR(VLOOKUP($A147,parlvotes_lh!$A$11:$ZZ$200,146,FALSE))=TRUE,"",IF(VLOOKUP($A147,parlvotes_lh!$A$11:$ZZ$200,146,FALSE)=0,"",VLOOKUP($A147,parlvotes_lh!$A$11:$ZZ$200,146,FALSE)))</f>
        <v/>
      </c>
      <c r="R147" s="195" t="str">
        <f>IF(ISERROR(VLOOKUP($A147,parlvotes_lh!$A$11:$ZZ$200,166,FALSE))=TRUE,"",IF(VLOOKUP($A147,parlvotes_lh!$A$11:$ZZ$200,166,FALSE)=0,"",VLOOKUP($A147,parlvotes_lh!$A$11:$ZZ$200,166,FALSE)))</f>
        <v/>
      </c>
      <c r="S147" s="195" t="str">
        <f>IF(ISERROR(VLOOKUP($A147,parlvotes_lh!$A$11:$ZZ$200,186,FALSE))=TRUE,"",IF(VLOOKUP($A147,parlvotes_lh!$A$11:$ZZ$200,186,FALSE)=0,"",VLOOKUP($A147,parlvotes_lh!$A$11:$ZZ$200,186,FALSE)))</f>
        <v/>
      </c>
      <c r="T147" s="195" t="str">
        <f>IF(ISERROR(VLOOKUP($A147,parlvotes_lh!$A$11:$ZZ$200,206,FALSE))=TRUE,"",IF(VLOOKUP($A147,parlvotes_lh!$A$11:$ZZ$200,206,FALSE)=0,"",VLOOKUP($A147,parlvotes_lh!$A$11:$ZZ$200,206,FALSE)))</f>
        <v/>
      </c>
      <c r="U147" s="195" t="str">
        <f>IF(ISERROR(VLOOKUP($A147,parlvotes_lh!$A$11:$ZZ$200,226,FALSE))=TRUE,"",IF(VLOOKUP($A147,parlvotes_lh!$A$11:$ZZ$200,226,FALSE)=0,"",VLOOKUP($A147,parlvotes_lh!$A$11:$ZZ$200,226,FALSE)))</f>
        <v/>
      </c>
      <c r="V147" s="195" t="str">
        <f>IF(ISERROR(VLOOKUP($A147,parlvotes_lh!$A$11:$ZZ$200,246,FALSE))=TRUE,"",IF(VLOOKUP($A147,parlvotes_lh!$A$11:$ZZ$200,246,FALSE)=0,"",VLOOKUP($A147,parlvotes_lh!$A$11:$ZZ$200,246,FALSE)))</f>
        <v/>
      </c>
      <c r="W147" s="195" t="str">
        <f>IF(ISERROR(VLOOKUP($A147,parlvotes_lh!$A$11:$ZZ$200,266,FALSE))=TRUE,"",IF(VLOOKUP($A147,parlvotes_lh!$A$11:$ZZ$200,266,FALSE)=0,"",VLOOKUP($A147,parlvotes_lh!$A$11:$ZZ$200,266,FALSE)))</f>
        <v/>
      </c>
      <c r="X147" s="195" t="str">
        <f>IF(ISERROR(VLOOKUP($A147,parlvotes_lh!$A$11:$ZZ$200,286,FALSE))=TRUE,"",IF(VLOOKUP($A147,parlvotes_lh!$A$11:$ZZ$200,286,FALSE)=0,"",VLOOKUP($A147,parlvotes_lh!$A$11:$ZZ$200,286,FALSE)))</f>
        <v/>
      </c>
      <c r="Y147" s="195" t="str">
        <f>IF(ISERROR(VLOOKUP($A147,parlvotes_lh!$A$11:$ZZ$200,306,FALSE))=TRUE,"",IF(VLOOKUP($A147,parlvotes_lh!$A$11:$ZZ$200,306,FALSE)=0,"",VLOOKUP($A147,parlvotes_lh!$A$11:$ZZ$200,306,FALSE)))</f>
        <v/>
      </c>
      <c r="Z147" s="195" t="str">
        <f>IF(ISERROR(VLOOKUP($A147,parlvotes_lh!$A$11:$ZZ$200,326,FALSE))=TRUE,"",IF(VLOOKUP($A147,parlvotes_lh!$A$11:$ZZ$200,326,FALSE)=0,"",VLOOKUP($A147,parlvotes_lh!$A$11:$ZZ$200,326,FALSE)))</f>
        <v/>
      </c>
      <c r="AA147" s="195" t="str">
        <f>IF(ISERROR(VLOOKUP($A147,parlvotes_lh!$A$11:$ZZ$200,346,FALSE))=TRUE,"",IF(VLOOKUP($A147,parlvotes_lh!$A$11:$ZZ$200,346,FALSE)=0,"",VLOOKUP($A147,parlvotes_lh!$A$11:$ZZ$200,346,FALSE)))</f>
        <v/>
      </c>
      <c r="AB147" s="195" t="str">
        <f>IF(ISERROR(VLOOKUP($A147,parlvotes_lh!$A$11:$ZZ$200,366,FALSE))=TRUE,"",IF(VLOOKUP($A147,parlvotes_lh!$A$11:$ZZ$200,366,FALSE)=0,"",VLOOKUP($A147,parlvotes_lh!$A$11:$ZZ$200,366,FALSE)))</f>
        <v/>
      </c>
      <c r="AC147" s="195" t="str">
        <f>IF(ISERROR(VLOOKUP($A147,parlvotes_lh!$A$11:$ZZ$200,386,FALSE))=TRUE,"",IF(VLOOKUP($A147,parlvotes_lh!$A$11:$ZZ$200,386,FALSE)=0,"",VLOOKUP($A147,parlvotes_lh!$A$11:$ZZ$200,386,FALSE)))</f>
        <v/>
      </c>
    </row>
    <row r="148" spans="1:29" ht="13.5" customHeight="1">
      <c r="A148" s="189"/>
      <c r="B148" s="101" t="str">
        <f>IF(A148="","",MID(info_weblinks!$C$3,32,3))</f>
        <v/>
      </c>
      <c r="C148" s="101" t="str">
        <f>IF(info_parties!G148="","",info_parties!G148)</f>
        <v/>
      </c>
      <c r="D148" s="101" t="str">
        <f>IF(info_parties!K148="","",info_parties!K148)</f>
        <v/>
      </c>
      <c r="E148" s="101" t="str">
        <f>IF(info_parties!H148="","",info_parties!H148)</f>
        <v/>
      </c>
      <c r="F148" s="190" t="str">
        <f t="shared" si="16"/>
        <v/>
      </c>
      <c r="G148" s="191" t="str">
        <f t="shared" si="17"/>
        <v/>
      </c>
      <c r="H148" s="192" t="str">
        <f t="shared" si="18"/>
        <v/>
      </c>
      <c r="I148" s="193" t="str">
        <f t="shared" si="19"/>
        <v/>
      </c>
      <c r="J148" s="194" t="str">
        <f>IF(ISERROR(VLOOKUP($A148,parlvotes_lh!$A$11:$ZZ$200,6,FALSE))=TRUE,"",IF(VLOOKUP($A148,parlvotes_lh!$A$11:$ZZ$200,6,FALSE)=0,"",VLOOKUP($A148,parlvotes_lh!$A$11:$ZZ$200,6,FALSE)))</f>
        <v/>
      </c>
      <c r="K148" s="194" t="str">
        <f>IF(ISERROR(VLOOKUP($A148,parlvotes_lh!$A$11:$ZZ$200,26,FALSE))=TRUE,"",IF(VLOOKUP($A148,parlvotes_lh!$A$11:$ZZ$200,26,FALSE)=0,"",VLOOKUP($A148,parlvotes_lh!$A$11:$ZZ$200,26,FALSE)))</f>
        <v/>
      </c>
      <c r="L148" s="194" t="str">
        <f>IF(ISERROR(VLOOKUP($A148,parlvotes_lh!$A$11:$ZZ$200,46,FALSE))=TRUE,"",IF(VLOOKUP($A148,parlvotes_lh!$A$11:$ZZ$200,46,FALSE)=0,"",VLOOKUP($A148,parlvotes_lh!$A$11:$ZZ$200,46,FALSE)))</f>
        <v/>
      </c>
      <c r="M148" s="194" t="str">
        <f>IF(ISERROR(VLOOKUP($A148,parlvotes_lh!$A$11:$ZZ$200,66,FALSE))=TRUE,"",IF(VLOOKUP($A148,parlvotes_lh!$A$11:$ZZ$200,66,FALSE)=0,"",VLOOKUP($A148,parlvotes_lh!$A$11:$ZZ$200,66,FALSE)))</f>
        <v/>
      </c>
      <c r="N148" s="194" t="str">
        <f>IF(ISERROR(VLOOKUP($A148,parlvotes_lh!$A$11:$ZZ$200,86,FALSE))=TRUE,"",IF(VLOOKUP($A148,parlvotes_lh!$A$11:$ZZ$200,86,FALSE)=0,"",VLOOKUP($A148,parlvotes_lh!$A$11:$ZZ$200,86,FALSE)))</f>
        <v/>
      </c>
      <c r="O148" s="194" t="str">
        <f>IF(ISERROR(VLOOKUP($A148,parlvotes_lh!$A$11:$ZZ$200,106,FALSE))=TRUE,"",IF(VLOOKUP($A148,parlvotes_lh!$A$11:$ZZ$200,106,FALSE)=0,"",VLOOKUP($A148,parlvotes_lh!$A$11:$ZZ$200,106,FALSE)))</f>
        <v/>
      </c>
      <c r="P148" s="194" t="str">
        <f>IF(ISERROR(VLOOKUP($A148,parlvotes_lh!$A$11:$ZZ$200,126,FALSE))=TRUE,"",IF(VLOOKUP($A148,parlvotes_lh!$A$11:$ZZ$200,126,FALSE)=0,"",VLOOKUP($A148,parlvotes_lh!$A$11:$ZZ$200,126,FALSE)))</f>
        <v/>
      </c>
      <c r="Q148" s="195" t="str">
        <f>IF(ISERROR(VLOOKUP($A148,parlvotes_lh!$A$11:$ZZ$200,146,FALSE))=TRUE,"",IF(VLOOKUP($A148,parlvotes_lh!$A$11:$ZZ$200,146,FALSE)=0,"",VLOOKUP($A148,parlvotes_lh!$A$11:$ZZ$200,146,FALSE)))</f>
        <v/>
      </c>
      <c r="R148" s="195" t="str">
        <f>IF(ISERROR(VLOOKUP($A148,parlvotes_lh!$A$11:$ZZ$200,166,FALSE))=TRUE,"",IF(VLOOKUP($A148,parlvotes_lh!$A$11:$ZZ$200,166,FALSE)=0,"",VLOOKUP($A148,parlvotes_lh!$A$11:$ZZ$200,166,FALSE)))</f>
        <v/>
      </c>
      <c r="S148" s="195" t="str">
        <f>IF(ISERROR(VLOOKUP($A148,parlvotes_lh!$A$11:$ZZ$200,186,FALSE))=TRUE,"",IF(VLOOKUP($A148,parlvotes_lh!$A$11:$ZZ$200,186,FALSE)=0,"",VLOOKUP($A148,parlvotes_lh!$A$11:$ZZ$200,186,FALSE)))</f>
        <v/>
      </c>
      <c r="T148" s="195" t="str">
        <f>IF(ISERROR(VLOOKUP($A148,parlvotes_lh!$A$11:$ZZ$200,206,FALSE))=TRUE,"",IF(VLOOKUP($A148,parlvotes_lh!$A$11:$ZZ$200,206,FALSE)=0,"",VLOOKUP($A148,parlvotes_lh!$A$11:$ZZ$200,206,FALSE)))</f>
        <v/>
      </c>
      <c r="U148" s="195" t="str">
        <f>IF(ISERROR(VLOOKUP($A148,parlvotes_lh!$A$11:$ZZ$200,226,FALSE))=TRUE,"",IF(VLOOKUP($A148,parlvotes_lh!$A$11:$ZZ$200,226,FALSE)=0,"",VLOOKUP($A148,parlvotes_lh!$A$11:$ZZ$200,226,FALSE)))</f>
        <v/>
      </c>
      <c r="V148" s="195" t="str">
        <f>IF(ISERROR(VLOOKUP($A148,parlvotes_lh!$A$11:$ZZ$200,246,FALSE))=TRUE,"",IF(VLOOKUP($A148,parlvotes_lh!$A$11:$ZZ$200,246,FALSE)=0,"",VLOOKUP($A148,parlvotes_lh!$A$11:$ZZ$200,246,FALSE)))</f>
        <v/>
      </c>
      <c r="W148" s="195" t="str">
        <f>IF(ISERROR(VLOOKUP($A148,parlvotes_lh!$A$11:$ZZ$200,266,FALSE))=TRUE,"",IF(VLOOKUP($A148,parlvotes_lh!$A$11:$ZZ$200,266,FALSE)=0,"",VLOOKUP($A148,parlvotes_lh!$A$11:$ZZ$200,266,FALSE)))</f>
        <v/>
      </c>
      <c r="X148" s="195" t="str">
        <f>IF(ISERROR(VLOOKUP($A148,parlvotes_lh!$A$11:$ZZ$200,286,FALSE))=TRUE,"",IF(VLOOKUP($A148,parlvotes_lh!$A$11:$ZZ$200,286,FALSE)=0,"",VLOOKUP($A148,parlvotes_lh!$A$11:$ZZ$200,286,FALSE)))</f>
        <v/>
      </c>
      <c r="Y148" s="195" t="str">
        <f>IF(ISERROR(VLOOKUP($A148,parlvotes_lh!$A$11:$ZZ$200,306,FALSE))=TRUE,"",IF(VLOOKUP($A148,parlvotes_lh!$A$11:$ZZ$200,306,FALSE)=0,"",VLOOKUP($A148,parlvotes_lh!$A$11:$ZZ$200,306,FALSE)))</f>
        <v/>
      </c>
      <c r="Z148" s="195" t="str">
        <f>IF(ISERROR(VLOOKUP($A148,parlvotes_lh!$A$11:$ZZ$200,326,FALSE))=TRUE,"",IF(VLOOKUP($A148,parlvotes_lh!$A$11:$ZZ$200,326,FALSE)=0,"",VLOOKUP($A148,parlvotes_lh!$A$11:$ZZ$200,326,FALSE)))</f>
        <v/>
      </c>
      <c r="AA148" s="195" t="str">
        <f>IF(ISERROR(VLOOKUP($A148,parlvotes_lh!$A$11:$ZZ$200,346,FALSE))=TRUE,"",IF(VLOOKUP($A148,parlvotes_lh!$A$11:$ZZ$200,346,FALSE)=0,"",VLOOKUP($A148,parlvotes_lh!$A$11:$ZZ$200,346,FALSE)))</f>
        <v/>
      </c>
      <c r="AB148" s="195" t="str">
        <f>IF(ISERROR(VLOOKUP($A148,parlvotes_lh!$A$11:$ZZ$200,366,FALSE))=TRUE,"",IF(VLOOKUP($A148,parlvotes_lh!$A$11:$ZZ$200,366,FALSE)=0,"",VLOOKUP($A148,parlvotes_lh!$A$11:$ZZ$200,366,FALSE)))</f>
        <v/>
      </c>
      <c r="AC148" s="195" t="str">
        <f>IF(ISERROR(VLOOKUP($A148,parlvotes_lh!$A$11:$ZZ$200,386,FALSE))=TRUE,"",IF(VLOOKUP($A148,parlvotes_lh!$A$11:$ZZ$200,386,FALSE)=0,"",VLOOKUP($A148,parlvotes_lh!$A$11:$ZZ$200,386,FALSE)))</f>
        <v/>
      </c>
    </row>
    <row r="149" spans="1:29" ht="13.5" customHeight="1">
      <c r="A149" s="189"/>
      <c r="B149" s="101" t="str">
        <f>IF(A149="","",MID(info_weblinks!$C$3,32,3))</f>
        <v/>
      </c>
      <c r="C149" s="101" t="str">
        <f>IF(info_parties!G149="","",info_parties!G149)</f>
        <v/>
      </c>
      <c r="D149" s="101" t="str">
        <f>IF(info_parties!K149="","",info_parties!K149)</f>
        <v/>
      </c>
      <c r="E149" s="101" t="str">
        <f>IF(info_parties!H149="","",info_parties!H149)</f>
        <v/>
      </c>
      <c r="F149" s="190" t="str">
        <f t="shared" si="16"/>
        <v/>
      </c>
      <c r="G149" s="191" t="str">
        <f t="shared" si="17"/>
        <v/>
      </c>
      <c r="H149" s="192" t="str">
        <f t="shared" si="18"/>
        <v/>
      </c>
      <c r="I149" s="193" t="str">
        <f t="shared" si="19"/>
        <v/>
      </c>
      <c r="J149" s="194" t="str">
        <f>IF(ISERROR(VLOOKUP($A149,parlvotes_lh!$A$11:$ZZ$200,6,FALSE))=TRUE,"",IF(VLOOKUP($A149,parlvotes_lh!$A$11:$ZZ$200,6,FALSE)=0,"",VLOOKUP($A149,parlvotes_lh!$A$11:$ZZ$200,6,FALSE)))</f>
        <v/>
      </c>
      <c r="K149" s="194" t="str">
        <f>IF(ISERROR(VLOOKUP($A149,parlvotes_lh!$A$11:$ZZ$200,26,FALSE))=TRUE,"",IF(VLOOKUP($A149,parlvotes_lh!$A$11:$ZZ$200,26,FALSE)=0,"",VLOOKUP($A149,parlvotes_lh!$A$11:$ZZ$200,26,FALSE)))</f>
        <v/>
      </c>
      <c r="L149" s="194" t="str">
        <f>IF(ISERROR(VLOOKUP($A149,parlvotes_lh!$A$11:$ZZ$200,46,FALSE))=TRUE,"",IF(VLOOKUP($A149,parlvotes_lh!$A$11:$ZZ$200,46,FALSE)=0,"",VLOOKUP($A149,parlvotes_lh!$A$11:$ZZ$200,46,FALSE)))</f>
        <v/>
      </c>
      <c r="M149" s="194" t="str">
        <f>IF(ISERROR(VLOOKUP($A149,parlvotes_lh!$A$11:$ZZ$200,66,FALSE))=TRUE,"",IF(VLOOKUP($A149,parlvotes_lh!$A$11:$ZZ$200,66,FALSE)=0,"",VLOOKUP($A149,parlvotes_lh!$A$11:$ZZ$200,66,FALSE)))</f>
        <v/>
      </c>
      <c r="N149" s="194" t="str">
        <f>IF(ISERROR(VLOOKUP($A149,parlvotes_lh!$A$11:$ZZ$200,86,FALSE))=TRUE,"",IF(VLOOKUP($A149,parlvotes_lh!$A$11:$ZZ$200,86,FALSE)=0,"",VLOOKUP($A149,parlvotes_lh!$A$11:$ZZ$200,86,FALSE)))</f>
        <v/>
      </c>
      <c r="O149" s="194" t="str">
        <f>IF(ISERROR(VLOOKUP($A149,parlvotes_lh!$A$11:$ZZ$200,106,FALSE))=TRUE,"",IF(VLOOKUP($A149,parlvotes_lh!$A$11:$ZZ$200,106,FALSE)=0,"",VLOOKUP($A149,parlvotes_lh!$A$11:$ZZ$200,106,FALSE)))</f>
        <v/>
      </c>
      <c r="P149" s="194" t="str">
        <f>IF(ISERROR(VLOOKUP($A149,parlvotes_lh!$A$11:$ZZ$200,126,FALSE))=TRUE,"",IF(VLOOKUP($A149,parlvotes_lh!$A$11:$ZZ$200,126,FALSE)=0,"",VLOOKUP($A149,parlvotes_lh!$A$11:$ZZ$200,126,FALSE)))</f>
        <v/>
      </c>
      <c r="Q149" s="195" t="str">
        <f>IF(ISERROR(VLOOKUP($A149,parlvotes_lh!$A$11:$ZZ$200,146,FALSE))=TRUE,"",IF(VLOOKUP($A149,parlvotes_lh!$A$11:$ZZ$200,146,FALSE)=0,"",VLOOKUP($A149,parlvotes_lh!$A$11:$ZZ$200,146,FALSE)))</f>
        <v/>
      </c>
      <c r="R149" s="195" t="str">
        <f>IF(ISERROR(VLOOKUP($A149,parlvotes_lh!$A$11:$ZZ$200,166,FALSE))=TRUE,"",IF(VLOOKUP($A149,parlvotes_lh!$A$11:$ZZ$200,166,FALSE)=0,"",VLOOKUP($A149,parlvotes_lh!$A$11:$ZZ$200,166,FALSE)))</f>
        <v/>
      </c>
      <c r="S149" s="195" t="str">
        <f>IF(ISERROR(VLOOKUP($A149,parlvotes_lh!$A$11:$ZZ$200,186,FALSE))=TRUE,"",IF(VLOOKUP($A149,parlvotes_lh!$A$11:$ZZ$200,186,FALSE)=0,"",VLOOKUP($A149,parlvotes_lh!$A$11:$ZZ$200,186,FALSE)))</f>
        <v/>
      </c>
      <c r="T149" s="195" t="str">
        <f>IF(ISERROR(VLOOKUP($A149,parlvotes_lh!$A$11:$ZZ$200,206,FALSE))=TRUE,"",IF(VLOOKUP($A149,parlvotes_lh!$A$11:$ZZ$200,206,FALSE)=0,"",VLOOKUP($A149,parlvotes_lh!$A$11:$ZZ$200,206,FALSE)))</f>
        <v/>
      </c>
      <c r="U149" s="195" t="str">
        <f>IF(ISERROR(VLOOKUP($A149,parlvotes_lh!$A$11:$ZZ$200,226,FALSE))=TRUE,"",IF(VLOOKUP($A149,parlvotes_lh!$A$11:$ZZ$200,226,FALSE)=0,"",VLOOKUP($A149,parlvotes_lh!$A$11:$ZZ$200,226,FALSE)))</f>
        <v/>
      </c>
      <c r="V149" s="195" t="str">
        <f>IF(ISERROR(VLOOKUP($A149,parlvotes_lh!$A$11:$ZZ$200,246,FALSE))=TRUE,"",IF(VLOOKUP($A149,parlvotes_lh!$A$11:$ZZ$200,246,FALSE)=0,"",VLOOKUP($A149,parlvotes_lh!$A$11:$ZZ$200,246,FALSE)))</f>
        <v/>
      </c>
      <c r="W149" s="195" t="str">
        <f>IF(ISERROR(VLOOKUP($A149,parlvotes_lh!$A$11:$ZZ$200,266,FALSE))=TRUE,"",IF(VLOOKUP($A149,parlvotes_lh!$A$11:$ZZ$200,266,FALSE)=0,"",VLOOKUP($A149,parlvotes_lh!$A$11:$ZZ$200,266,FALSE)))</f>
        <v/>
      </c>
      <c r="X149" s="195" t="str">
        <f>IF(ISERROR(VLOOKUP($A149,parlvotes_lh!$A$11:$ZZ$200,286,FALSE))=TRUE,"",IF(VLOOKUP($A149,parlvotes_lh!$A$11:$ZZ$200,286,FALSE)=0,"",VLOOKUP($A149,parlvotes_lh!$A$11:$ZZ$200,286,FALSE)))</f>
        <v/>
      </c>
      <c r="Y149" s="195" t="str">
        <f>IF(ISERROR(VLOOKUP($A149,parlvotes_lh!$A$11:$ZZ$200,306,FALSE))=TRUE,"",IF(VLOOKUP($A149,parlvotes_lh!$A$11:$ZZ$200,306,FALSE)=0,"",VLOOKUP($A149,parlvotes_lh!$A$11:$ZZ$200,306,FALSE)))</f>
        <v/>
      </c>
      <c r="Z149" s="195" t="str">
        <f>IF(ISERROR(VLOOKUP($A149,parlvotes_lh!$A$11:$ZZ$200,326,FALSE))=TRUE,"",IF(VLOOKUP($A149,parlvotes_lh!$A$11:$ZZ$200,326,FALSE)=0,"",VLOOKUP($A149,parlvotes_lh!$A$11:$ZZ$200,326,FALSE)))</f>
        <v/>
      </c>
      <c r="AA149" s="195" t="str">
        <f>IF(ISERROR(VLOOKUP($A149,parlvotes_lh!$A$11:$ZZ$200,346,FALSE))=TRUE,"",IF(VLOOKUP($A149,parlvotes_lh!$A$11:$ZZ$200,346,FALSE)=0,"",VLOOKUP($A149,parlvotes_lh!$A$11:$ZZ$200,346,FALSE)))</f>
        <v/>
      </c>
      <c r="AB149" s="195" t="str">
        <f>IF(ISERROR(VLOOKUP($A149,parlvotes_lh!$A$11:$ZZ$200,366,FALSE))=TRUE,"",IF(VLOOKUP($A149,parlvotes_lh!$A$11:$ZZ$200,366,FALSE)=0,"",VLOOKUP($A149,parlvotes_lh!$A$11:$ZZ$200,366,FALSE)))</f>
        <v/>
      </c>
      <c r="AC149" s="195" t="str">
        <f>IF(ISERROR(VLOOKUP($A149,parlvotes_lh!$A$11:$ZZ$200,386,FALSE))=TRUE,"",IF(VLOOKUP($A149,parlvotes_lh!$A$11:$ZZ$200,386,FALSE)=0,"",VLOOKUP($A149,parlvotes_lh!$A$11:$ZZ$200,386,FALSE)))</f>
        <v/>
      </c>
    </row>
    <row r="150" spans="1:29" ht="13.5" customHeight="1">
      <c r="A150" s="189"/>
      <c r="B150" s="101" t="str">
        <f>IF(A150="","",MID(info_weblinks!$C$3,32,3))</f>
        <v/>
      </c>
      <c r="C150" s="101" t="str">
        <f>IF(info_parties!G150="","",info_parties!G150)</f>
        <v/>
      </c>
      <c r="D150" s="101" t="str">
        <f>IF(info_parties!K150="","",info_parties!K150)</f>
        <v/>
      </c>
      <c r="E150" s="101" t="str">
        <f>IF(info_parties!H150="","",info_parties!H150)</f>
        <v/>
      </c>
      <c r="F150" s="190" t="str">
        <f t="shared" si="16"/>
        <v/>
      </c>
      <c r="G150" s="191" t="str">
        <f t="shared" si="17"/>
        <v/>
      </c>
      <c r="H150" s="192" t="str">
        <f t="shared" si="18"/>
        <v/>
      </c>
      <c r="I150" s="193" t="str">
        <f t="shared" si="19"/>
        <v/>
      </c>
      <c r="J150" s="194" t="str">
        <f>IF(ISERROR(VLOOKUP($A150,parlvotes_lh!$A$11:$ZZ$200,6,FALSE))=TRUE,"",IF(VLOOKUP($A150,parlvotes_lh!$A$11:$ZZ$200,6,FALSE)=0,"",VLOOKUP($A150,parlvotes_lh!$A$11:$ZZ$200,6,FALSE)))</f>
        <v/>
      </c>
      <c r="K150" s="194" t="str">
        <f>IF(ISERROR(VLOOKUP($A150,parlvotes_lh!$A$11:$ZZ$200,26,FALSE))=TRUE,"",IF(VLOOKUP($A150,parlvotes_lh!$A$11:$ZZ$200,26,FALSE)=0,"",VLOOKUP($A150,parlvotes_lh!$A$11:$ZZ$200,26,FALSE)))</f>
        <v/>
      </c>
      <c r="L150" s="194" t="str">
        <f>IF(ISERROR(VLOOKUP($A150,parlvotes_lh!$A$11:$ZZ$200,46,FALSE))=TRUE,"",IF(VLOOKUP($A150,parlvotes_lh!$A$11:$ZZ$200,46,FALSE)=0,"",VLOOKUP($A150,parlvotes_lh!$A$11:$ZZ$200,46,FALSE)))</f>
        <v/>
      </c>
      <c r="M150" s="194" t="str">
        <f>IF(ISERROR(VLOOKUP($A150,parlvotes_lh!$A$11:$ZZ$200,66,FALSE))=TRUE,"",IF(VLOOKUP($A150,parlvotes_lh!$A$11:$ZZ$200,66,FALSE)=0,"",VLOOKUP($A150,parlvotes_lh!$A$11:$ZZ$200,66,FALSE)))</f>
        <v/>
      </c>
      <c r="N150" s="194" t="str">
        <f>IF(ISERROR(VLOOKUP($A150,parlvotes_lh!$A$11:$ZZ$200,86,FALSE))=TRUE,"",IF(VLOOKUP($A150,parlvotes_lh!$A$11:$ZZ$200,86,FALSE)=0,"",VLOOKUP($A150,parlvotes_lh!$A$11:$ZZ$200,86,FALSE)))</f>
        <v/>
      </c>
      <c r="O150" s="194" t="str">
        <f>IF(ISERROR(VLOOKUP($A150,parlvotes_lh!$A$11:$ZZ$200,106,FALSE))=TRUE,"",IF(VLOOKUP($A150,parlvotes_lh!$A$11:$ZZ$200,106,FALSE)=0,"",VLOOKUP($A150,parlvotes_lh!$A$11:$ZZ$200,106,FALSE)))</f>
        <v/>
      </c>
      <c r="P150" s="194" t="str">
        <f>IF(ISERROR(VLOOKUP($A150,parlvotes_lh!$A$11:$ZZ$200,126,FALSE))=TRUE,"",IF(VLOOKUP($A150,parlvotes_lh!$A$11:$ZZ$200,126,FALSE)=0,"",VLOOKUP($A150,parlvotes_lh!$A$11:$ZZ$200,126,FALSE)))</f>
        <v/>
      </c>
      <c r="Q150" s="195" t="str">
        <f>IF(ISERROR(VLOOKUP($A150,parlvotes_lh!$A$11:$ZZ$200,146,FALSE))=TRUE,"",IF(VLOOKUP($A150,parlvotes_lh!$A$11:$ZZ$200,146,FALSE)=0,"",VLOOKUP($A150,parlvotes_lh!$A$11:$ZZ$200,146,FALSE)))</f>
        <v/>
      </c>
      <c r="R150" s="195" t="str">
        <f>IF(ISERROR(VLOOKUP($A150,parlvotes_lh!$A$11:$ZZ$200,166,FALSE))=TRUE,"",IF(VLOOKUP($A150,parlvotes_lh!$A$11:$ZZ$200,166,FALSE)=0,"",VLOOKUP($A150,parlvotes_lh!$A$11:$ZZ$200,166,FALSE)))</f>
        <v/>
      </c>
      <c r="S150" s="195" t="str">
        <f>IF(ISERROR(VLOOKUP($A150,parlvotes_lh!$A$11:$ZZ$200,186,FALSE))=TRUE,"",IF(VLOOKUP($A150,parlvotes_lh!$A$11:$ZZ$200,186,FALSE)=0,"",VLOOKUP($A150,parlvotes_lh!$A$11:$ZZ$200,186,FALSE)))</f>
        <v/>
      </c>
      <c r="T150" s="195" t="str">
        <f>IF(ISERROR(VLOOKUP($A150,parlvotes_lh!$A$11:$ZZ$200,206,FALSE))=TRUE,"",IF(VLOOKUP($A150,parlvotes_lh!$A$11:$ZZ$200,206,FALSE)=0,"",VLOOKUP($A150,parlvotes_lh!$A$11:$ZZ$200,206,FALSE)))</f>
        <v/>
      </c>
      <c r="U150" s="195" t="str">
        <f>IF(ISERROR(VLOOKUP($A150,parlvotes_lh!$A$11:$ZZ$200,226,FALSE))=TRUE,"",IF(VLOOKUP($A150,parlvotes_lh!$A$11:$ZZ$200,226,FALSE)=0,"",VLOOKUP($A150,parlvotes_lh!$A$11:$ZZ$200,226,FALSE)))</f>
        <v/>
      </c>
      <c r="V150" s="195" t="str">
        <f>IF(ISERROR(VLOOKUP($A150,parlvotes_lh!$A$11:$ZZ$200,246,FALSE))=TRUE,"",IF(VLOOKUP($A150,parlvotes_lh!$A$11:$ZZ$200,246,FALSE)=0,"",VLOOKUP($A150,parlvotes_lh!$A$11:$ZZ$200,246,FALSE)))</f>
        <v/>
      </c>
      <c r="W150" s="195" t="str">
        <f>IF(ISERROR(VLOOKUP($A150,parlvotes_lh!$A$11:$ZZ$200,266,FALSE))=TRUE,"",IF(VLOOKUP($A150,parlvotes_lh!$A$11:$ZZ$200,266,FALSE)=0,"",VLOOKUP($A150,parlvotes_lh!$A$11:$ZZ$200,266,FALSE)))</f>
        <v/>
      </c>
      <c r="X150" s="195" t="str">
        <f>IF(ISERROR(VLOOKUP($A150,parlvotes_lh!$A$11:$ZZ$200,286,FALSE))=TRUE,"",IF(VLOOKUP($A150,parlvotes_lh!$A$11:$ZZ$200,286,FALSE)=0,"",VLOOKUP($A150,parlvotes_lh!$A$11:$ZZ$200,286,FALSE)))</f>
        <v/>
      </c>
      <c r="Y150" s="195" t="str">
        <f>IF(ISERROR(VLOOKUP($A150,parlvotes_lh!$A$11:$ZZ$200,306,FALSE))=TRUE,"",IF(VLOOKUP($A150,parlvotes_lh!$A$11:$ZZ$200,306,FALSE)=0,"",VLOOKUP($A150,parlvotes_lh!$A$11:$ZZ$200,306,FALSE)))</f>
        <v/>
      </c>
      <c r="Z150" s="195" t="str">
        <f>IF(ISERROR(VLOOKUP($A150,parlvotes_lh!$A$11:$ZZ$200,326,FALSE))=TRUE,"",IF(VLOOKUP($A150,parlvotes_lh!$A$11:$ZZ$200,326,FALSE)=0,"",VLOOKUP($A150,parlvotes_lh!$A$11:$ZZ$200,326,FALSE)))</f>
        <v/>
      </c>
      <c r="AA150" s="195" t="str">
        <f>IF(ISERROR(VLOOKUP($A150,parlvotes_lh!$A$11:$ZZ$200,346,FALSE))=TRUE,"",IF(VLOOKUP($A150,parlvotes_lh!$A$11:$ZZ$200,346,FALSE)=0,"",VLOOKUP($A150,parlvotes_lh!$A$11:$ZZ$200,346,FALSE)))</f>
        <v/>
      </c>
      <c r="AB150" s="195" t="str">
        <f>IF(ISERROR(VLOOKUP($A150,parlvotes_lh!$A$11:$ZZ$200,366,FALSE))=TRUE,"",IF(VLOOKUP($A150,parlvotes_lh!$A$11:$ZZ$200,366,FALSE)=0,"",VLOOKUP($A150,parlvotes_lh!$A$11:$ZZ$200,366,FALSE)))</f>
        <v/>
      </c>
      <c r="AC150" s="195" t="str">
        <f>IF(ISERROR(VLOOKUP($A150,parlvotes_lh!$A$11:$ZZ$200,386,FALSE))=TRUE,"",IF(VLOOKUP($A150,parlvotes_lh!$A$11:$ZZ$200,386,FALSE)=0,"",VLOOKUP($A150,parlvotes_lh!$A$11:$ZZ$200,386,FALSE)))</f>
        <v/>
      </c>
    </row>
    <row r="151" spans="1:29" ht="13.5" customHeight="1">
      <c r="A151" s="189"/>
      <c r="B151" s="101" t="str">
        <f>IF(A151="","",MID(info_weblinks!$C$3,32,3))</f>
        <v/>
      </c>
      <c r="C151" s="101" t="str">
        <f>IF(info_parties!G151="","",info_parties!G151)</f>
        <v/>
      </c>
      <c r="D151" s="101" t="str">
        <f>IF(info_parties!K151="","",info_parties!K151)</f>
        <v/>
      </c>
      <c r="E151" s="101" t="str">
        <f>IF(info_parties!H151="","",info_parties!H151)</f>
        <v/>
      </c>
      <c r="F151" s="190" t="str">
        <f t="shared" si="16"/>
        <v/>
      </c>
      <c r="G151" s="191" t="str">
        <f t="shared" si="17"/>
        <v/>
      </c>
      <c r="H151" s="192" t="str">
        <f t="shared" si="18"/>
        <v/>
      </c>
      <c r="I151" s="193" t="str">
        <f t="shared" si="19"/>
        <v/>
      </c>
      <c r="J151" s="194" t="str">
        <f>IF(ISERROR(VLOOKUP($A151,parlvotes_lh!$A$11:$ZZ$200,6,FALSE))=TRUE,"",IF(VLOOKUP($A151,parlvotes_lh!$A$11:$ZZ$200,6,FALSE)=0,"",VLOOKUP($A151,parlvotes_lh!$A$11:$ZZ$200,6,FALSE)))</f>
        <v/>
      </c>
      <c r="K151" s="194" t="str">
        <f>IF(ISERROR(VLOOKUP($A151,parlvotes_lh!$A$11:$ZZ$200,26,FALSE))=TRUE,"",IF(VLOOKUP($A151,parlvotes_lh!$A$11:$ZZ$200,26,FALSE)=0,"",VLOOKUP($A151,parlvotes_lh!$A$11:$ZZ$200,26,FALSE)))</f>
        <v/>
      </c>
      <c r="L151" s="194" t="str">
        <f>IF(ISERROR(VLOOKUP($A151,parlvotes_lh!$A$11:$ZZ$200,46,FALSE))=TRUE,"",IF(VLOOKUP($A151,parlvotes_lh!$A$11:$ZZ$200,46,FALSE)=0,"",VLOOKUP($A151,parlvotes_lh!$A$11:$ZZ$200,46,FALSE)))</f>
        <v/>
      </c>
      <c r="M151" s="194" t="str">
        <f>IF(ISERROR(VLOOKUP($A151,parlvotes_lh!$A$11:$ZZ$200,66,FALSE))=TRUE,"",IF(VLOOKUP($A151,parlvotes_lh!$A$11:$ZZ$200,66,FALSE)=0,"",VLOOKUP($A151,parlvotes_lh!$A$11:$ZZ$200,66,FALSE)))</f>
        <v/>
      </c>
      <c r="N151" s="194" t="str">
        <f>IF(ISERROR(VLOOKUP($A151,parlvotes_lh!$A$11:$ZZ$200,86,FALSE))=TRUE,"",IF(VLOOKUP($A151,parlvotes_lh!$A$11:$ZZ$200,86,FALSE)=0,"",VLOOKUP($A151,parlvotes_lh!$A$11:$ZZ$200,86,FALSE)))</f>
        <v/>
      </c>
      <c r="O151" s="194" t="str">
        <f>IF(ISERROR(VLOOKUP($A151,parlvotes_lh!$A$11:$ZZ$200,106,FALSE))=TRUE,"",IF(VLOOKUP($A151,parlvotes_lh!$A$11:$ZZ$200,106,FALSE)=0,"",VLOOKUP($A151,parlvotes_lh!$A$11:$ZZ$200,106,FALSE)))</f>
        <v/>
      </c>
      <c r="P151" s="194" t="str">
        <f>IF(ISERROR(VLOOKUP($A151,parlvotes_lh!$A$11:$ZZ$200,126,FALSE))=TRUE,"",IF(VLOOKUP($A151,parlvotes_lh!$A$11:$ZZ$200,126,FALSE)=0,"",VLOOKUP($A151,parlvotes_lh!$A$11:$ZZ$200,126,FALSE)))</f>
        <v/>
      </c>
      <c r="Q151" s="195" t="str">
        <f>IF(ISERROR(VLOOKUP($A151,parlvotes_lh!$A$11:$ZZ$200,146,FALSE))=TRUE,"",IF(VLOOKUP($A151,parlvotes_lh!$A$11:$ZZ$200,146,FALSE)=0,"",VLOOKUP($A151,parlvotes_lh!$A$11:$ZZ$200,146,FALSE)))</f>
        <v/>
      </c>
      <c r="R151" s="195" t="str">
        <f>IF(ISERROR(VLOOKUP($A151,parlvotes_lh!$A$11:$ZZ$200,166,FALSE))=TRUE,"",IF(VLOOKUP($A151,parlvotes_lh!$A$11:$ZZ$200,166,FALSE)=0,"",VLOOKUP($A151,parlvotes_lh!$A$11:$ZZ$200,166,FALSE)))</f>
        <v/>
      </c>
      <c r="S151" s="195" t="str">
        <f>IF(ISERROR(VLOOKUP($A151,parlvotes_lh!$A$11:$ZZ$200,186,FALSE))=TRUE,"",IF(VLOOKUP($A151,parlvotes_lh!$A$11:$ZZ$200,186,FALSE)=0,"",VLOOKUP($A151,parlvotes_lh!$A$11:$ZZ$200,186,FALSE)))</f>
        <v/>
      </c>
      <c r="T151" s="195" t="str">
        <f>IF(ISERROR(VLOOKUP($A151,parlvotes_lh!$A$11:$ZZ$200,206,FALSE))=TRUE,"",IF(VLOOKUP($A151,parlvotes_lh!$A$11:$ZZ$200,206,FALSE)=0,"",VLOOKUP($A151,parlvotes_lh!$A$11:$ZZ$200,206,FALSE)))</f>
        <v/>
      </c>
      <c r="U151" s="195" t="str">
        <f>IF(ISERROR(VLOOKUP($A151,parlvotes_lh!$A$11:$ZZ$200,226,FALSE))=TRUE,"",IF(VLOOKUP($A151,parlvotes_lh!$A$11:$ZZ$200,226,FALSE)=0,"",VLOOKUP($A151,parlvotes_lh!$A$11:$ZZ$200,226,FALSE)))</f>
        <v/>
      </c>
      <c r="V151" s="195" t="str">
        <f>IF(ISERROR(VLOOKUP($A151,parlvotes_lh!$A$11:$ZZ$200,246,FALSE))=TRUE,"",IF(VLOOKUP($A151,parlvotes_lh!$A$11:$ZZ$200,246,FALSE)=0,"",VLOOKUP($A151,parlvotes_lh!$A$11:$ZZ$200,246,FALSE)))</f>
        <v/>
      </c>
      <c r="W151" s="195" t="str">
        <f>IF(ISERROR(VLOOKUP($A151,parlvotes_lh!$A$11:$ZZ$200,266,FALSE))=TRUE,"",IF(VLOOKUP($A151,parlvotes_lh!$A$11:$ZZ$200,266,FALSE)=0,"",VLOOKUP($A151,parlvotes_lh!$A$11:$ZZ$200,266,FALSE)))</f>
        <v/>
      </c>
      <c r="X151" s="195" t="str">
        <f>IF(ISERROR(VLOOKUP($A151,parlvotes_lh!$A$11:$ZZ$200,286,FALSE))=TRUE,"",IF(VLOOKUP($A151,parlvotes_lh!$A$11:$ZZ$200,286,FALSE)=0,"",VLOOKUP($A151,parlvotes_lh!$A$11:$ZZ$200,286,FALSE)))</f>
        <v/>
      </c>
      <c r="Y151" s="195" t="str">
        <f>IF(ISERROR(VLOOKUP($A151,parlvotes_lh!$A$11:$ZZ$200,306,FALSE))=TRUE,"",IF(VLOOKUP($A151,parlvotes_lh!$A$11:$ZZ$200,306,FALSE)=0,"",VLOOKUP($A151,parlvotes_lh!$A$11:$ZZ$200,306,FALSE)))</f>
        <v/>
      </c>
      <c r="Z151" s="195" t="str">
        <f>IF(ISERROR(VLOOKUP($A151,parlvotes_lh!$A$11:$ZZ$200,326,FALSE))=TRUE,"",IF(VLOOKUP($A151,parlvotes_lh!$A$11:$ZZ$200,326,FALSE)=0,"",VLOOKUP($A151,parlvotes_lh!$A$11:$ZZ$200,326,FALSE)))</f>
        <v/>
      </c>
      <c r="AA151" s="195" t="str">
        <f>IF(ISERROR(VLOOKUP($A151,parlvotes_lh!$A$11:$ZZ$200,346,FALSE))=TRUE,"",IF(VLOOKUP($A151,parlvotes_lh!$A$11:$ZZ$200,346,FALSE)=0,"",VLOOKUP($A151,parlvotes_lh!$A$11:$ZZ$200,346,FALSE)))</f>
        <v/>
      </c>
      <c r="AB151" s="195" t="str">
        <f>IF(ISERROR(VLOOKUP($A151,parlvotes_lh!$A$11:$ZZ$200,366,FALSE))=TRUE,"",IF(VLOOKUP($A151,parlvotes_lh!$A$11:$ZZ$200,366,FALSE)=0,"",VLOOKUP($A151,parlvotes_lh!$A$11:$ZZ$200,366,FALSE)))</f>
        <v/>
      </c>
      <c r="AC151" s="195" t="str">
        <f>IF(ISERROR(VLOOKUP($A151,parlvotes_lh!$A$11:$ZZ$200,386,FALSE))=TRUE,"",IF(VLOOKUP($A151,parlvotes_lh!$A$11:$ZZ$200,386,FALSE)=0,"",VLOOKUP($A151,parlvotes_lh!$A$11:$ZZ$200,386,FALSE)))</f>
        <v/>
      </c>
    </row>
    <row r="152" spans="1:29" ht="13.5" customHeight="1">
      <c r="A152" s="189"/>
      <c r="B152" s="101" t="str">
        <f>IF(A152="","",MID(info_weblinks!$C$3,32,3))</f>
        <v/>
      </c>
      <c r="C152" s="101" t="str">
        <f>IF(info_parties!G152="","",info_parties!G152)</f>
        <v/>
      </c>
      <c r="D152" s="101" t="str">
        <f>IF(info_parties!K152="","",info_parties!K152)</f>
        <v/>
      </c>
      <c r="E152" s="101" t="str">
        <f>IF(info_parties!H152="","",info_parties!H152)</f>
        <v/>
      </c>
      <c r="F152" s="190" t="str">
        <f t="shared" si="16"/>
        <v/>
      </c>
      <c r="G152" s="191" t="str">
        <f t="shared" si="17"/>
        <v/>
      </c>
      <c r="H152" s="192" t="str">
        <f t="shared" si="18"/>
        <v/>
      </c>
      <c r="I152" s="193" t="str">
        <f t="shared" si="19"/>
        <v/>
      </c>
      <c r="J152" s="194" t="str">
        <f>IF(ISERROR(VLOOKUP($A152,parlvotes_lh!$A$11:$ZZ$200,6,FALSE))=TRUE,"",IF(VLOOKUP($A152,parlvotes_lh!$A$11:$ZZ$200,6,FALSE)=0,"",VLOOKUP($A152,parlvotes_lh!$A$11:$ZZ$200,6,FALSE)))</f>
        <v/>
      </c>
      <c r="K152" s="194" t="str">
        <f>IF(ISERROR(VLOOKUP($A152,parlvotes_lh!$A$11:$ZZ$200,26,FALSE))=TRUE,"",IF(VLOOKUP($A152,parlvotes_lh!$A$11:$ZZ$200,26,FALSE)=0,"",VLOOKUP($A152,parlvotes_lh!$A$11:$ZZ$200,26,FALSE)))</f>
        <v/>
      </c>
      <c r="L152" s="194" t="str">
        <f>IF(ISERROR(VLOOKUP($A152,parlvotes_lh!$A$11:$ZZ$200,46,FALSE))=TRUE,"",IF(VLOOKUP($A152,parlvotes_lh!$A$11:$ZZ$200,46,FALSE)=0,"",VLOOKUP($A152,parlvotes_lh!$A$11:$ZZ$200,46,FALSE)))</f>
        <v/>
      </c>
      <c r="M152" s="194" t="str">
        <f>IF(ISERROR(VLOOKUP($A152,parlvotes_lh!$A$11:$ZZ$200,66,FALSE))=TRUE,"",IF(VLOOKUP($A152,parlvotes_lh!$A$11:$ZZ$200,66,FALSE)=0,"",VLOOKUP($A152,parlvotes_lh!$A$11:$ZZ$200,66,FALSE)))</f>
        <v/>
      </c>
      <c r="N152" s="194" t="str">
        <f>IF(ISERROR(VLOOKUP($A152,parlvotes_lh!$A$11:$ZZ$200,86,FALSE))=TRUE,"",IF(VLOOKUP($A152,parlvotes_lh!$A$11:$ZZ$200,86,FALSE)=0,"",VLOOKUP($A152,parlvotes_lh!$A$11:$ZZ$200,86,FALSE)))</f>
        <v/>
      </c>
      <c r="O152" s="194" t="str">
        <f>IF(ISERROR(VLOOKUP($A152,parlvotes_lh!$A$11:$ZZ$200,106,FALSE))=TRUE,"",IF(VLOOKUP($A152,parlvotes_lh!$A$11:$ZZ$200,106,FALSE)=0,"",VLOOKUP($A152,parlvotes_lh!$A$11:$ZZ$200,106,FALSE)))</f>
        <v/>
      </c>
      <c r="P152" s="194" t="str">
        <f>IF(ISERROR(VLOOKUP($A152,parlvotes_lh!$A$11:$ZZ$200,126,FALSE))=TRUE,"",IF(VLOOKUP($A152,parlvotes_lh!$A$11:$ZZ$200,126,FALSE)=0,"",VLOOKUP($A152,parlvotes_lh!$A$11:$ZZ$200,126,FALSE)))</f>
        <v/>
      </c>
      <c r="Q152" s="195" t="str">
        <f>IF(ISERROR(VLOOKUP($A152,parlvotes_lh!$A$11:$ZZ$200,146,FALSE))=TRUE,"",IF(VLOOKUP($A152,parlvotes_lh!$A$11:$ZZ$200,146,FALSE)=0,"",VLOOKUP($A152,parlvotes_lh!$A$11:$ZZ$200,146,FALSE)))</f>
        <v/>
      </c>
      <c r="R152" s="195" t="str">
        <f>IF(ISERROR(VLOOKUP($A152,parlvotes_lh!$A$11:$ZZ$200,166,FALSE))=TRUE,"",IF(VLOOKUP($A152,parlvotes_lh!$A$11:$ZZ$200,166,FALSE)=0,"",VLOOKUP($A152,parlvotes_lh!$A$11:$ZZ$200,166,FALSE)))</f>
        <v/>
      </c>
      <c r="S152" s="195" t="str">
        <f>IF(ISERROR(VLOOKUP($A152,parlvotes_lh!$A$11:$ZZ$200,186,FALSE))=TRUE,"",IF(VLOOKUP($A152,parlvotes_lh!$A$11:$ZZ$200,186,FALSE)=0,"",VLOOKUP($A152,parlvotes_lh!$A$11:$ZZ$200,186,FALSE)))</f>
        <v/>
      </c>
      <c r="T152" s="195" t="str">
        <f>IF(ISERROR(VLOOKUP($A152,parlvotes_lh!$A$11:$ZZ$200,206,FALSE))=TRUE,"",IF(VLOOKUP($A152,parlvotes_lh!$A$11:$ZZ$200,206,FALSE)=0,"",VLOOKUP($A152,parlvotes_lh!$A$11:$ZZ$200,206,FALSE)))</f>
        <v/>
      </c>
      <c r="U152" s="195" t="str">
        <f>IF(ISERROR(VLOOKUP($A152,parlvotes_lh!$A$11:$ZZ$200,226,FALSE))=TRUE,"",IF(VLOOKUP($A152,parlvotes_lh!$A$11:$ZZ$200,226,FALSE)=0,"",VLOOKUP($A152,parlvotes_lh!$A$11:$ZZ$200,226,FALSE)))</f>
        <v/>
      </c>
      <c r="V152" s="195" t="str">
        <f>IF(ISERROR(VLOOKUP($A152,parlvotes_lh!$A$11:$ZZ$200,246,FALSE))=TRUE,"",IF(VLOOKUP($A152,parlvotes_lh!$A$11:$ZZ$200,246,FALSE)=0,"",VLOOKUP($A152,parlvotes_lh!$A$11:$ZZ$200,246,FALSE)))</f>
        <v/>
      </c>
      <c r="W152" s="195" t="str">
        <f>IF(ISERROR(VLOOKUP($A152,parlvotes_lh!$A$11:$ZZ$200,266,FALSE))=TRUE,"",IF(VLOOKUP($A152,parlvotes_lh!$A$11:$ZZ$200,266,FALSE)=0,"",VLOOKUP($A152,parlvotes_lh!$A$11:$ZZ$200,266,FALSE)))</f>
        <v/>
      </c>
      <c r="X152" s="195" t="str">
        <f>IF(ISERROR(VLOOKUP($A152,parlvotes_lh!$A$11:$ZZ$200,286,FALSE))=TRUE,"",IF(VLOOKUP($A152,parlvotes_lh!$A$11:$ZZ$200,286,FALSE)=0,"",VLOOKUP($A152,parlvotes_lh!$A$11:$ZZ$200,286,FALSE)))</f>
        <v/>
      </c>
      <c r="Y152" s="195" t="str">
        <f>IF(ISERROR(VLOOKUP($A152,parlvotes_lh!$A$11:$ZZ$200,306,FALSE))=TRUE,"",IF(VLOOKUP($A152,parlvotes_lh!$A$11:$ZZ$200,306,FALSE)=0,"",VLOOKUP($A152,parlvotes_lh!$A$11:$ZZ$200,306,FALSE)))</f>
        <v/>
      </c>
      <c r="Z152" s="195" t="str">
        <f>IF(ISERROR(VLOOKUP($A152,parlvotes_lh!$A$11:$ZZ$200,326,FALSE))=TRUE,"",IF(VLOOKUP($A152,parlvotes_lh!$A$11:$ZZ$200,326,FALSE)=0,"",VLOOKUP($A152,parlvotes_lh!$A$11:$ZZ$200,326,FALSE)))</f>
        <v/>
      </c>
      <c r="AA152" s="195" t="str">
        <f>IF(ISERROR(VLOOKUP($A152,parlvotes_lh!$A$11:$ZZ$200,346,FALSE))=TRUE,"",IF(VLOOKUP($A152,parlvotes_lh!$A$11:$ZZ$200,346,FALSE)=0,"",VLOOKUP($A152,parlvotes_lh!$A$11:$ZZ$200,346,FALSE)))</f>
        <v/>
      </c>
      <c r="AB152" s="195" t="str">
        <f>IF(ISERROR(VLOOKUP($A152,parlvotes_lh!$A$11:$ZZ$200,366,FALSE))=TRUE,"",IF(VLOOKUP($A152,parlvotes_lh!$A$11:$ZZ$200,366,FALSE)=0,"",VLOOKUP($A152,parlvotes_lh!$A$11:$ZZ$200,366,FALSE)))</f>
        <v/>
      </c>
      <c r="AC152" s="195" t="str">
        <f>IF(ISERROR(VLOOKUP($A152,parlvotes_lh!$A$11:$ZZ$200,386,FALSE))=TRUE,"",IF(VLOOKUP($A152,parlvotes_lh!$A$11:$ZZ$200,386,FALSE)=0,"",VLOOKUP($A152,parlvotes_lh!$A$11:$ZZ$200,386,FALSE)))</f>
        <v/>
      </c>
    </row>
    <row r="153" spans="1:29" ht="13.5" customHeight="1">
      <c r="A153" s="189"/>
      <c r="B153" s="101" t="str">
        <f>IF(A153="","",MID(info_weblinks!$C$3,32,3))</f>
        <v/>
      </c>
      <c r="C153" s="101" t="str">
        <f>IF(info_parties!G153="","",info_parties!G153)</f>
        <v/>
      </c>
      <c r="D153" s="101" t="str">
        <f>IF(info_parties!K153="","",info_parties!K153)</f>
        <v/>
      </c>
      <c r="E153" s="101" t="str">
        <f>IF(info_parties!H153="","",info_parties!H153)</f>
        <v/>
      </c>
      <c r="F153" s="190" t="str">
        <f t="shared" si="16"/>
        <v/>
      </c>
      <c r="G153" s="191" t="str">
        <f t="shared" si="17"/>
        <v/>
      </c>
      <c r="H153" s="192" t="str">
        <f t="shared" si="18"/>
        <v/>
      </c>
      <c r="I153" s="193" t="str">
        <f t="shared" si="19"/>
        <v/>
      </c>
      <c r="J153" s="194" t="str">
        <f>IF(ISERROR(VLOOKUP($A153,parlvotes_lh!$A$11:$ZZ$200,6,FALSE))=TRUE,"",IF(VLOOKUP($A153,parlvotes_lh!$A$11:$ZZ$200,6,FALSE)=0,"",VLOOKUP($A153,parlvotes_lh!$A$11:$ZZ$200,6,FALSE)))</f>
        <v/>
      </c>
      <c r="K153" s="194" t="str">
        <f>IF(ISERROR(VLOOKUP($A153,parlvotes_lh!$A$11:$ZZ$200,26,FALSE))=TRUE,"",IF(VLOOKUP($A153,parlvotes_lh!$A$11:$ZZ$200,26,FALSE)=0,"",VLOOKUP($A153,parlvotes_lh!$A$11:$ZZ$200,26,FALSE)))</f>
        <v/>
      </c>
      <c r="L153" s="194" t="str">
        <f>IF(ISERROR(VLOOKUP($A153,parlvotes_lh!$A$11:$ZZ$200,46,FALSE))=TRUE,"",IF(VLOOKUP($A153,parlvotes_lh!$A$11:$ZZ$200,46,FALSE)=0,"",VLOOKUP($A153,parlvotes_lh!$A$11:$ZZ$200,46,FALSE)))</f>
        <v/>
      </c>
      <c r="M153" s="194" t="str">
        <f>IF(ISERROR(VLOOKUP($A153,parlvotes_lh!$A$11:$ZZ$200,66,FALSE))=TRUE,"",IF(VLOOKUP($A153,parlvotes_lh!$A$11:$ZZ$200,66,FALSE)=0,"",VLOOKUP($A153,parlvotes_lh!$A$11:$ZZ$200,66,FALSE)))</f>
        <v/>
      </c>
      <c r="N153" s="194" t="str">
        <f>IF(ISERROR(VLOOKUP($A153,parlvotes_lh!$A$11:$ZZ$200,86,FALSE))=TRUE,"",IF(VLOOKUP($A153,parlvotes_lh!$A$11:$ZZ$200,86,FALSE)=0,"",VLOOKUP($A153,parlvotes_lh!$A$11:$ZZ$200,86,FALSE)))</f>
        <v/>
      </c>
      <c r="O153" s="194" t="str">
        <f>IF(ISERROR(VLOOKUP($A153,parlvotes_lh!$A$11:$ZZ$200,106,FALSE))=TRUE,"",IF(VLOOKUP($A153,parlvotes_lh!$A$11:$ZZ$200,106,FALSE)=0,"",VLOOKUP($A153,parlvotes_lh!$A$11:$ZZ$200,106,FALSE)))</f>
        <v/>
      </c>
      <c r="P153" s="194" t="str">
        <f>IF(ISERROR(VLOOKUP($A153,parlvotes_lh!$A$11:$ZZ$200,126,FALSE))=TRUE,"",IF(VLOOKUP($A153,parlvotes_lh!$A$11:$ZZ$200,126,FALSE)=0,"",VLOOKUP($A153,parlvotes_lh!$A$11:$ZZ$200,126,FALSE)))</f>
        <v/>
      </c>
      <c r="Q153" s="195" t="str">
        <f>IF(ISERROR(VLOOKUP($A153,parlvotes_lh!$A$11:$ZZ$200,146,FALSE))=TRUE,"",IF(VLOOKUP($A153,parlvotes_lh!$A$11:$ZZ$200,146,FALSE)=0,"",VLOOKUP($A153,parlvotes_lh!$A$11:$ZZ$200,146,FALSE)))</f>
        <v/>
      </c>
      <c r="R153" s="195" t="str">
        <f>IF(ISERROR(VLOOKUP($A153,parlvotes_lh!$A$11:$ZZ$200,166,FALSE))=TRUE,"",IF(VLOOKUP($A153,parlvotes_lh!$A$11:$ZZ$200,166,FALSE)=0,"",VLOOKUP($A153,parlvotes_lh!$A$11:$ZZ$200,166,FALSE)))</f>
        <v/>
      </c>
      <c r="S153" s="195" t="str">
        <f>IF(ISERROR(VLOOKUP($A153,parlvotes_lh!$A$11:$ZZ$200,186,FALSE))=TRUE,"",IF(VLOOKUP($A153,parlvotes_lh!$A$11:$ZZ$200,186,FALSE)=0,"",VLOOKUP($A153,parlvotes_lh!$A$11:$ZZ$200,186,FALSE)))</f>
        <v/>
      </c>
      <c r="T153" s="195" t="str">
        <f>IF(ISERROR(VLOOKUP($A153,parlvotes_lh!$A$11:$ZZ$200,206,FALSE))=TRUE,"",IF(VLOOKUP($A153,parlvotes_lh!$A$11:$ZZ$200,206,FALSE)=0,"",VLOOKUP($A153,parlvotes_lh!$A$11:$ZZ$200,206,FALSE)))</f>
        <v/>
      </c>
      <c r="U153" s="195" t="str">
        <f>IF(ISERROR(VLOOKUP($A153,parlvotes_lh!$A$11:$ZZ$200,226,FALSE))=TRUE,"",IF(VLOOKUP($A153,parlvotes_lh!$A$11:$ZZ$200,226,FALSE)=0,"",VLOOKUP($A153,parlvotes_lh!$A$11:$ZZ$200,226,FALSE)))</f>
        <v/>
      </c>
      <c r="V153" s="195" t="str">
        <f>IF(ISERROR(VLOOKUP($A153,parlvotes_lh!$A$11:$ZZ$200,246,FALSE))=TRUE,"",IF(VLOOKUP($A153,parlvotes_lh!$A$11:$ZZ$200,246,FALSE)=0,"",VLOOKUP($A153,parlvotes_lh!$A$11:$ZZ$200,246,FALSE)))</f>
        <v/>
      </c>
      <c r="W153" s="195" t="str">
        <f>IF(ISERROR(VLOOKUP($A153,parlvotes_lh!$A$11:$ZZ$200,266,FALSE))=TRUE,"",IF(VLOOKUP($A153,parlvotes_lh!$A$11:$ZZ$200,266,FALSE)=0,"",VLOOKUP($A153,parlvotes_lh!$A$11:$ZZ$200,266,FALSE)))</f>
        <v/>
      </c>
      <c r="X153" s="195" t="str">
        <f>IF(ISERROR(VLOOKUP($A153,parlvotes_lh!$A$11:$ZZ$200,286,FALSE))=TRUE,"",IF(VLOOKUP($A153,parlvotes_lh!$A$11:$ZZ$200,286,FALSE)=0,"",VLOOKUP($A153,parlvotes_lh!$A$11:$ZZ$200,286,FALSE)))</f>
        <v/>
      </c>
      <c r="Y153" s="195" t="str">
        <f>IF(ISERROR(VLOOKUP($A153,parlvotes_lh!$A$11:$ZZ$200,306,FALSE))=TRUE,"",IF(VLOOKUP($A153,parlvotes_lh!$A$11:$ZZ$200,306,FALSE)=0,"",VLOOKUP($A153,parlvotes_lh!$A$11:$ZZ$200,306,FALSE)))</f>
        <v/>
      </c>
      <c r="Z153" s="195" t="str">
        <f>IF(ISERROR(VLOOKUP($A153,parlvotes_lh!$A$11:$ZZ$200,326,FALSE))=TRUE,"",IF(VLOOKUP($A153,parlvotes_lh!$A$11:$ZZ$200,326,FALSE)=0,"",VLOOKUP($A153,parlvotes_lh!$A$11:$ZZ$200,326,FALSE)))</f>
        <v/>
      </c>
      <c r="AA153" s="195" t="str">
        <f>IF(ISERROR(VLOOKUP($A153,parlvotes_lh!$A$11:$ZZ$200,346,FALSE))=TRUE,"",IF(VLOOKUP($A153,parlvotes_lh!$A$11:$ZZ$200,346,FALSE)=0,"",VLOOKUP($A153,parlvotes_lh!$A$11:$ZZ$200,346,FALSE)))</f>
        <v/>
      </c>
      <c r="AB153" s="195" t="str">
        <f>IF(ISERROR(VLOOKUP($A153,parlvotes_lh!$A$11:$ZZ$200,366,FALSE))=TRUE,"",IF(VLOOKUP($A153,parlvotes_lh!$A$11:$ZZ$200,366,FALSE)=0,"",VLOOKUP($A153,parlvotes_lh!$A$11:$ZZ$200,366,FALSE)))</f>
        <v/>
      </c>
      <c r="AC153" s="195" t="str">
        <f>IF(ISERROR(VLOOKUP($A153,parlvotes_lh!$A$11:$ZZ$200,386,FALSE))=TRUE,"",IF(VLOOKUP($A153,parlvotes_lh!$A$11:$ZZ$200,386,FALSE)=0,"",VLOOKUP($A153,parlvotes_lh!$A$11:$ZZ$200,386,FALSE)))</f>
        <v/>
      </c>
    </row>
    <row r="154" spans="1:29" ht="13.5" customHeight="1">
      <c r="A154" s="189"/>
      <c r="B154" s="101" t="str">
        <f>IF(A154="","",MID(info_weblinks!$C$3,32,3))</f>
        <v/>
      </c>
      <c r="C154" s="101" t="str">
        <f>IF(info_parties!G154="","",info_parties!G154)</f>
        <v/>
      </c>
      <c r="D154" s="101" t="str">
        <f>IF(info_parties!K154="","",info_parties!K154)</f>
        <v/>
      </c>
      <c r="E154" s="101" t="str">
        <f>IF(info_parties!H154="","",info_parties!H154)</f>
        <v/>
      </c>
      <c r="F154" s="190" t="str">
        <f t="shared" si="16"/>
        <v/>
      </c>
      <c r="G154" s="191" t="str">
        <f t="shared" si="17"/>
        <v/>
      </c>
      <c r="H154" s="192" t="str">
        <f t="shared" si="18"/>
        <v/>
      </c>
      <c r="I154" s="193" t="str">
        <f t="shared" si="19"/>
        <v/>
      </c>
      <c r="J154" s="194" t="str">
        <f>IF(ISERROR(VLOOKUP($A154,parlvotes_lh!$A$11:$ZZ$200,6,FALSE))=TRUE,"",IF(VLOOKUP($A154,parlvotes_lh!$A$11:$ZZ$200,6,FALSE)=0,"",VLOOKUP($A154,parlvotes_lh!$A$11:$ZZ$200,6,FALSE)))</f>
        <v/>
      </c>
      <c r="K154" s="194" t="str">
        <f>IF(ISERROR(VLOOKUP($A154,parlvotes_lh!$A$11:$ZZ$200,26,FALSE))=TRUE,"",IF(VLOOKUP($A154,parlvotes_lh!$A$11:$ZZ$200,26,FALSE)=0,"",VLOOKUP($A154,parlvotes_lh!$A$11:$ZZ$200,26,FALSE)))</f>
        <v/>
      </c>
      <c r="L154" s="194" t="str">
        <f>IF(ISERROR(VLOOKUP($A154,parlvotes_lh!$A$11:$ZZ$200,46,FALSE))=TRUE,"",IF(VLOOKUP($A154,parlvotes_lh!$A$11:$ZZ$200,46,FALSE)=0,"",VLOOKUP($A154,parlvotes_lh!$A$11:$ZZ$200,46,FALSE)))</f>
        <v/>
      </c>
      <c r="M154" s="194" t="str">
        <f>IF(ISERROR(VLOOKUP($A154,parlvotes_lh!$A$11:$ZZ$200,66,FALSE))=TRUE,"",IF(VLOOKUP($A154,parlvotes_lh!$A$11:$ZZ$200,66,FALSE)=0,"",VLOOKUP($A154,parlvotes_lh!$A$11:$ZZ$200,66,FALSE)))</f>
        <v/>
      </c>
      <c r="N154" s="194" t="str">
        <f>IF(ISERROR(VLOOKUP($A154,parlvotes_lh!$A$11:$ZZ$200,86,FALSE))=TRUE,"",IF(VLOOKUP($A154,parlvotes_lh!$A$11:$ZZ$200,86,FALSE)=0,"",VLOOKUP($A154,parlvotes_lh!$A$11:$ZZ$200,86,FALSE)))</f>
        <v/>
      </c>
      <c r="O154" s="194" t="str">
        <f>IF(ISERROR(VLOOKUP($A154,parlvotes_lh!$A$11:$ZZ$200,106,FALSE))=TRUE,"",IF(VLOOKUP($A154,parlvotes_lh!$A$11:$ZZ$200,106,FALSE)=0,"",VLOOKUP($A154,parlvotes_lh!$A$11:$ZZ$200,106,FALSE)))</f>
        <v/>
      </c>
      <c r="P154" s="194" t="str">
        <f>IF(ISERROR(VLOOKUP($A154,parlvotes_lh!$A$11:$ZZ$200,126,FALSE))=TRUE,"",IF(VLOOKUP($A154,parlvotes_lh!$A$11:$ZZ$200,126,FALSE)=0,"",VLOOKUP($A154,parlvotes_lh!$A$11:$ZZ$200,126,FALSE)))</f>
        <v/>
      </c>
      <c r="Q154" s="195" t="str">
        <f>IF(ISERROR(VLOOKUP($A154,parlvotes_lh!$A$11:$ZZ$200,146,FALSE))=TRUE,"",IF(VLOOKUP($A154,parlvotes_lh!$A$11:$ZZ$200,146,FALSE)=0,"",VLOOKUP($A154,parlvotes_lh!$A$11:$ZZ$200,146,FALSE)))</f>
        <v/>
      </c>
      <c r="R154" s="195" t="str">
        <f>IF(ISERROR(VLOOKUP($A154,parlvotes_lh!$A$11:$ZZ$200,166,FALSE))=TRUE,"",IF(VLOOKUP($A154,parlvotes_lh!$A$11:$ZZ$200,166,FALSE)=0,"",VLOOKUP($A154,parlvotes_lh!$A$11:$ZZ$200,166,FALSE)))</f>
        <v/>
      </c>
      <c r="S154" s="195" t="str">
        <f>IF(ISERROR(VLOOKUP($A154,parlvotes_lh!$A$11:$ZZ$200,186,FALSE))=TRUE,"",IF(VLOOKUP($A154,parlvotes_lh!$A$11:$ZZ$200,186,FALSE)=0,"",VLOOKUP($A154,parlvotes_lh!$A$11:$ZZ$200,186,FALSE)))</f>
        <v/>
      </c>
      <c r="T154" s="195" t="str">
        <f>IF(ISERROR(VLOOKUP($A154,parlvotes_lh!$A$11:$ZZ$200,206,FALSE))=TRUE,"",IF(VLOOKUP($A154,parlvotes_lh!$A$11:$ZZ$200,206,FALSE)=0,"",VLOOKUP($A154,parlvotes_lh!$A$11:$ZZ$200,206,FALSE)))</f>
        <v/>
      </c>
      <c r="U154" s="195" t="str">
        <f>IF(ISERROR(VLOOKUP($A154,parlvotes_lh!$A$11:$ZZ$200,226,FALSE))=TRUE,"",IF(VLOOKUP($A154,parlvotes_lh!$A$11:$ZZ$200,226,FALSE)=0,"",VLOOKUP($A154,parlvotes_lh!$A$11:$ZZ$200,226,FALSE)))</f>
        <v/>
      </c>
      <c r="V154" s="195" t="str">
        <f>IF(ISERROR(VLOOKUP($A154,parlvotes_lh!$A$11:$ZZ$200,246,FALSE))=TRUE,"",IF(VLOOKUP($A154,parlvotes_lh!$A$11:$ZZ$200,246,FALSE)=0,"",VLOOKUP($A154,parlvotes_lh!$A$11:$ZZ$200,246,FALSE)))</f>
        <v/>
      </c>
      <c r="W154" s="195" t="str">
        <f>IF(ISERROR(VLOOKUP($A154,parlvotes_lh!$A$11:$ZZ$200,266,FALSE))=TRUE,"",IF(VLOOKUP($A154,parlvotes_lh!$A$11:$ZZ$200,266,FALSE)=0,"",VLOOKUP($A154,parlvotes_lh!$A$11:$ZZ$200,266,FALSE)))</f>
        <v/>
      </c>
      <c r="X154" s="195" t="str">
        <f>IF(ISERROR(VLOOKUP($A154,parlvotes_lh!$A$11:$ZZ$200,286,FALSE))=TRUE,"",IF(VLOOKUP($A154,parlvotes_lh!$A$11:$ZZ$200,286,FALSE)=0,"",VLOOKUP($A154,parlvotes_lh!$A$11:$ZZ$200,286,FALSE)))</f>
        <v/>
      </c>
      <c r="Y154" s="195" t="str">
        <f>IF(ISERROR(VLOOKUP($A154,parlvotes_lh!$A$11:$ZZ$200,306,FALSE))=TRUE,"",IF(VLOOKUP($A154,parlvotes_lh!$A$11:$ZZ$200,306,FALSE)=0,"",VLOOKUP($A154,parlvotes_lh!$A$11:$ZZ$200,306,FALSE)))</f>
        <v/>
      </c>
      <c r="Z154" s="195" t="str">
        <f>IF(ISERROR(VLOOKUP($A154,parlvotes_lh!$A$11:$ZZ$200,326,FALSE))=TRUE,"",IF(VLOOKUP($A154,parlvotes_lh!$A$11:$ZZ$200,326,FALSE)=0,"",VLOOKUP($A154,parlvotes_lh!$A$11:$ZZ$200,326,FALSE)))</f>
        <v/>
      </c>
      <c r="AA154" s="195" t="str">
        <f>IF(ISERROR(VLOOKUP($A154,parlvotes_lh!$A$11:$ZZ$200,346,FALSE))=TRUE,"",IF(VLOOKUP($A154,parlvotes_lh!$A$11:$ZZ$200,346,FALSE)=0,"",VLOOKUP($A154,parlvotes_lh!$A$11:$ZZ$200,346,FALSE)))</f>
        <v/>
      </c>
      <c r="AB154" s="195" t="str">
        <f>IF(ISERROR(VLOOKUP($A154,parlvotes_lh!$A$11:$ZZ$200,366,FALSE))=TRUE,"",IF(VLOOKUP($A154,parlvotes_lh!$A$11:$ZZ$200,366,FALSE)=0,"",VLOOKUP($A154,parlvotes_lh!$A$11:$ZZ$200,366,FALSE)))</f>
        <v/>
      </c>
      <c r="AC154" s="195" t="str">
        <f>IF(ISERROR(VLOOKUP($A154,parlvotes_lh!$A$11:$ZZ$200,386,FALSE))=TRUE,"",IF(VLOOKUP($A154,parlvotes_lh!$A$11:$ZZ$200,386,FALSE)=0,"",VLOOKUP($A154,parlvotes_lh!$A$11:$ZZ$200,386,FALSE)))</f>
        <v/>
      </c>
    </row>
    <row r="155" spans="1:29" ht="13.5" customHeight="1">
      <c r="A155" s="189"/>
      <c r="B155" s="101" t="str">
        <f>IF(A155="","",MID(info_weblinks!$C$3,32,3))</f>
        <v/>
      </c>
      <c r="C155" s="101" t="str">
        <f>IF(info_parties!G155="","",info_parties!G155)</f>
        <v/>
      </c>
      <c r="D155" s="101" t="str">
        <f>IF(info_parties!K155="","",info_parties!K155)</f>
        <v/>
      </c>
      <c r="E155" s="101" t="str">
        <f>IF(info_parties!H155="","",info_parties!H155)</f>
        <v/>
      </c>
      <c r="F155" s="190" t="str">
        <f t="shared" si="16"/>
        <v/>
      </c>
      <c r="G155" s="191" t="str">
        <f t="shared" si="17"/>
        <v/>
      </c>
      <c r="H155" s="192" t="str">
        <f t="shared" si="18"/>
        <v/>
      </c>
      <c r="I155" s="193" t="str">
        <f t="shared" si="19"/>
        <v/>
      </c>
      <c r="J155" s="194" t="str">
        <f>IF(ISERROR(VLOOKUP($A155,parlvotes_lh!$A$11:$ZZ$200,6,FALSE))=TRUE,"",IF(VLOOKUP($A155,parlvotes_lh!$A$11:$ZZ$200,6,FALSE)=0,"",VLOOKUP($A155,parlvotes_lh!$A$11:$ZZ$200,6,FALSE)))</f>
        <v/>
      </c>
      <c r="K155" s="194" t="str">
        <f>IF(ISERROR(VLOOKUP($A155,parlvotes_lh!$A$11:$ZZ$200,26,FALSE))=TRUE,"",IF(VLOOKUP($A155,parlvotes_lh!$A$11:$ZZ$200,26,FALSE)=0,"",VLOOKUP($A155,parlvotes_lh!$A$11:$ZZ$200,26,FALSE)))</f>
        <v/>
      </c>
      <c r="L155" s="194" t="str">
        <f>IF(ISERROR(VLOOKUP($A155,parlvotes_lh!$A$11:$ZZ$200,46,FALSE))=TRUE,"",IF(VLOOKUP($A155,parlvotes_lh!$A$11:$ZZ$200,46,FALSE)=0,"",VLOOKUP($A155,parlvotes_lh!$A$11:$ZZ$200,46,FALSE)))</f>
        <v/>
      </c>
      <c r="M155" s="194" t="str">
        <f>IF(ISERROR(VLOOKUP($A155,parlvotes_lh!$A$11:$ZZ$200,66,FALSE))=TRUE,"",IF(VLOOKUP($A155,parlvotes_lh!$A$11:$ZZ$200,66,FALSE)=0,"",VLOOKUP($A155,parlvotes_lh!$A$11:$ZZ$200,66,FALSE)))</f>
        <v/>
      </c>
      <c r="N155" s="194" t="str">
        <f>IF(ISERROR(VLOOKUP($A155,parlvotes_lh!$A$11:$ZZ$200,86,FALSE))=TRUE,"",IF(VLOOKUP($A155,parlvotes_lh!$A$11:$ZZ$200,86,FALSE)=0,"",VLOOKUP($A155,parlvotes_lh!$A$11:$ZZ$200,86,FALSE)))</f>
        <v/>
      </c>
      <c r="O155" s="194" t="str">
        <f>IF(ISERROR(VLOOKUP($A155,parlvotes_lh!$A$11:$ZZ$200,106,FALSE))=TRUE,"",IF(VLOOKUP($A155,parlvotes_lh!$A$11:$ZZ$200,106,FALSE)=0,"",VLOOKUP($A155,parlvotes_lh!$A$11:$ZZ$200,106,FALSE)))</f>
        <v/>
      </c>
      <c r="P155" s="194" t="str">
        <f>IF(ISERROR(VLOOKUP($A155,parlvotes_lh!$A$11:$ZZ$200,126,FALSE))=TRUE,"",IF(VLOOKUP($A155,parlvotes_lh!$A$11:$ZZ$200,126,FALSE)=0,"",VLOOKUP($A155,parlvotes_lh!$A$11:$ZZ$200,126,FALSE)))</f>
        <v/>
      </c>
      <c r="Q155" s="195" t="str">
        <f>IF(ISERROR(VLOOKUP($A155,parlvotes_lh!$A$11:$ZZ$200,146,FALSE))=TRUE,"",IF(VLOOKUP($A155,parlvotes_lh!$A$11:$ZZ$200,146,FALSE)=0,"",VLOOKUP($A155,parlvotes_lh!$A$11:$ZZ$200,146,FALSE)))</f>
        <v/>
      </c>
      <c r="R155" s="195" t="str">
        <f>IF(ISERROR(VLOOKUP($A155,parlvotes_lh!$A$11:$ZZ$200,166,FALSE))=TRUE,"",IF(VLOOKUP($A155,parlvotes_lh!$A$11:$ZZ$200,166,FALSE)=0,"",VLOOKUP($A155,parlvotes_lh!$A$11:$ZZ$200,166,FALSE)))</f>
        <v/>
      </c>
      <c r="S155" s="195" t="str">
        <f>IF(ISERROR(VLOOKUP($A155,parlvotes_lh!$A$11:$ZZ$200,186,FALSE))=TRUE,"",IF(VLOOKUP($A155,parlvotes_lh!$A$11:$ZZ$200,186,FALSE)=0,"",VLOOKUP($A155,parlvotes_lh!$A$11:$ZZ$200,186,FALSE)))</f>
        <v/>
      </c>
      <c r="T155" s="195" t="str">
        <f>IF(ISERROR(VLOOKUP($A155,parlvotes_lh!$A$11:$ZZ$200,206,FALSE))=TRUE,"",IF(VLOOKUP($A155,parlvotes_lh!$A$11:$ZZ$200,206,FALSE)=0,"",VLOOKUP($A155,parlvotes_lh!$A$11:$ZZ$200,206,FALSE)))</f>
        <v/>
      </c>
      <c r="U155" s="195" t="str">
        <f>IF(ISERROR(VLOOKUP($A155,parlvotes_lh!$A$11:$ZZ$200,226,FALSE))=TRUE,"",IF(VLOOKUP($A155,parlvotes_lh!$A$11:$ZZ$200,226,FALSE)=0,"",VLOOKUP($A155,parlvotes_lh!$A$11:$ZZ$200,226,FALSE)))</f>
        <v/>
      </c>
      <c r="V155" s="195" t="str">
        <f>IF(ISERROR(VLOOKUP($A155,parlvotes_lh!$A$11:$ZZ$200,246,FALSE))=TRUE,"",IF(VLOOKUP($A155,parlvotes_lh!$A$11:$ZZ$200,246,FALSE)=0,"",VLOOKUP($A155,parlvotes_lh!$A$11:$ZZ$200,246,FALSE)))</f>
        <v/>
      </c>
      <c r="W155" s="195" t="str">
        <f>IF(ISERROR(VLOOKUP($A155,parlvotes_lh!$A$11:$ZZ$200,266,FALSE))=TRUE,"",IF(VLOOKUP($A155,parlvotes_lh!$A$11:$ZZ$200,266,FALSE)=0,"",VLOOKUP($A155,parlvotes_lh!$A$11:$ZZ$200,266,FALSE)))</f>
        <v/>
      </c>
      <c r="X155" s="195" t="str">
        <f>IF(ISERROR(VLOOKUP($A155,parlvotes_lh!$A$11:$ZZ$200,286,FALSE))=TRUE,"",IF(VLOOKUP($A155,parlvotes_lh!$A$11:$ZZ$200,286,FALSE)=0,"",VLOOKUP($A155,parlvotes_lh!$A$11:$ZZ$200,286,FALSE)))</f>
        <v/>
      </c>
      <c r="Y155" s="195" t="str">
        <f>IF(ISERROR(VLOOKUP($A155,parlvotes_lh!$A$11:$ZZ$200,306,FALSE))=TRUE,"",IF(VLOOKUP($A155,parlvotes_lh!$A$11:$ZZ$200,306,FALSE)=0,"",VLOOKUP($A155,parlvotes_lh!$A$11:$ZZ$200,306,FALSE)))</f>
        <v/>
      </c>
      <c r="Z155" s="195" t="str">
        <f>IF(ISERROR(VLOOKUP($A155,parlvotes_lh!$A$11:$ZZ$200,326,FALSE))=TRUE,"",IF(VLOOKUP($A155,parlvotes_lh!$A$11:$ZZ$200,326,FALSE)=0,"",VLOOKUP($A155,parlvotes_lh!$A$11:$ZZ$200,326,FALSE)))</f>
        <v/>
      </c>
      <c r="AA155" s="195" t="str">
        <f>IF(ISERROR(VLOOKUP($A155,parlvotes_lh!$A$11:$ZZ$200,346,FALSE))=TRUE,"",IF(VLOOKUP($A155,parlvotes_lh!$A$11:$ZZ$200,346,FALSE)=0,"",VLOOKUP($A155,parlvotes_lh!$A$11:$ZZ$200,346,FALSE)))</f>
        <v/>
      </c>
      <c r="AB155" s="195" t="str">
        <f>IF(ISERROR(VLOOKUP($A155,parlvotes_lh!$A$11:$ZZ$200,366,FALSE))=TRUE,"",IF(VLOOKUP($A155,parlvotes_lh!$A$11:$ZZ$200,366,FALSE)=0,"",VLOOKUP($A155,parlvotes_lh!$A$11:$ZZ$200,366,FALSE)))</f>
        <v/>
      </c>
      <c r="AC155" s="195" t="str">
        <f>IF(ISERROR(VLOOKUP($A155,parlvotes_lh!$A$11:$ZZ$200,386,FALSE))=TRUE,"",IF(VLOOKUP($A155,parlvotes_lh!$A$11:$ZZ$200,386,FALSE)=0,"",VLOOKUP($A155,parlvotes_lh!$A$11:$ZZ$200,386,FALSE)))</f>
        <v/>
      </c>
    </row>
    <row r="156" spans="1:29" ht="13.5" customHeight="1">
      <c r="A156" s="189"/>
      <c r="B156" s="101" t="str">
        <f>IF(A156="","",MID(info_weblinks!$C$3,32,3))</f>
        <v/>
      </c>
      <c r="C156" s="101" t="str">
        <f>IF(info_parties!G156="","",info_parties!G156)</f>
        <v/>
      </c>
      <c r="D156" s="101" t="str">
        <f>IF(info_parties!K156="","",info_parties!K156)</f>
        <v/>
      </c>
      <c r="E156" s="101" t="str">
        <f>IF(info_parties!H156="","",info_parties!H156)</f>
        <v/>
      </c>
      <c r="F156" s="190" t="str">
        <f t="shared" si="16"/>
        <v/>
      </c>
      <c r="G156" s="191" t="str">
        <f t="shared" si="17"/>
        <v/>
      </c>
      <c r="H156" s="192" t="str">
        <f t="shared" si="18"/>
        <v/>
      </c>
      <c r="I156" s="193" t="str">
        <f t="shared" si="19"/>
        <v/>
      </c>
      <c r="J156" s="194" t="str">
        <f>IF(ISERROR(VLOOKUP($A156,parlvotes_lh!$A$11:$ZZ$200,6,FALSE))=TRUE,"",IF(VLOOKUP($A156,parlvotes_lh!$A$11:$ZZ$200,6,FALSE)=0,"",VLOOKUP($A156,parlvotes_lh!$A$11:$ZZ$200,6,FALSE)))</f>
        <v/>
      </c>
      <c r="K156" s="194" t="str">
        <f>IF(ISERROR(VLOOKUP($A156,parlvotes_lh!$A$11:$ZZ$200,26,FALSE))=TRUE,"",IF(VLOOKUP($A156,parlvotes_lh!$A$11:$ZZ$200,26,FALSE)=0,"",VLOOKUP($A156,parlvotes_lh!$A$11:$ZZ$200,26,FALSE)))</f>
        <v/>
      </c>
      <c r="L156" s="194" t="str">
        <f>IF(ISERROR(VLOOKUP($A156,parlvotes_lh!$A$11:$ZZ$200,46,FALSE))=TRUE,"",IF(VLOOKUP($A156,parlvotes_lh!$A$11:$ZZ$200,46,FALSE)=0,"",VLOOKUP($A156,parlvotes_lh!$A$11:$ZZ$200,46,FALSE)))</f>
        <v/>
      </c>
      <c r="M156" s="194" t="str">
        <f>IF(ISERROR(VLOOKUP($A156,parlvotes_lh!$A$11:$ZZ$200,66,FALSE))=TRUE,"",IF(VLOOKUP($A156,parlvotes_lh!$A$11:$ZZ$200,66,FALSE)=0,"",VLOOKUP($A156,parlvotes_lh!$A$11:$ZZ$200,66,FALSE)))</f>
        <v/>
      </c>
      <c r="N156" s="194" t="str">
        <f>IF(ISERROR(VLOOKUP($A156,parlvotes_lh!$A$11:$ZZ$200,86,FALSE))=TRUE,"",IF(VLOOKUP($A156,parlvotes_lh!$A$11:$ZZ$200,86,FALSE)=0,"",VLOOKUP($A156,parlvotes_lh!$A$11:$ZZ$200,86,FALSE)))</f>
        <v/>
      </c>
      <c r="O156" s="194" t="str">
        <f>IF(ISERROR(VLOOKUP($A156,parlvotes_lh!$A$11:$ZZ$200,106,FALSE))=TRUE,"",IF(VLOOKUP($A156,parlvotes_lh!$A$11:$ZZ$200,106,FALSE)=0,"",VLOOKUP($A156,parlvotes_lh!$A$11:$ZZ$200,106,FALSE)))</f>
        <v/>
      </c>
      <c r="P156" s="194" t="str">
        <f>IF(ISERROR(VLOOKUP($A156,parlvotes_lh!$A$11:$ZZ$200,126,FALSE))=TRUE,"",IF(VLOOKUP($A156,parlvotes_lh!$A$11:$ZZ$200,126,FALSE)=0,"",VLOOKUP($A156,parlvotes_lh!$A$11:$ZZ$200,126,FALSE)))</f>
        <v/>
      </c>
      <c r="Q156" s="195" t="str">
        <f>IF(ISERROR(VLOOKUP($A156,parlvotes_lh!$A$11:$ZZ$200,146,FALSE))=TRUE,"",IF(VLOOKUP($A156,parlvotes_lh!$A$11:$ZZ$200,146,FALSE)=0,"",VLOOKUP($A156,parlvotes_lh!$A$11:$ZZ$200,146,FALSE)))</f>
        <v/>
      </c>
      <c r="R156" s="195" t="str">
        <f>IF(ISERROR(VLOOKUP($A156,parlvotes_lh!$A$11:$ZZ$200,166,FALSE))=TRUE,"",IF(VLOOKUP($A156,parlvotes_lh!$A$11:$ZZ$200,166,FALSE)=0,"",VLOOKUP($A156,parlvotes_lh!$A$11:$ZZ$200,166,FALSE)))</f>
        <v/>
      </c>
      <c r="S156" s="195" t="str">
        <f>IF(ISERROR(VLOOKUP($A156,parlvotes_lh!$A$11:$ZZ$200,186,FALSE))=TRUE,"",IF(VLOOKUP($A156,parlvotes_lh!$A$11:$ZZ$200,186,FALSE)=0,"",VLOOKUP($A156,parlvotes_lh!$A$11:$ZZ$200,186,FALSE)))</f>
        <v/>
      </c>
      <c r="T156" s="195" t="str">
        <f>IF(ISERROR(VLOOKUP($A156,parlvotes_lh!$A$11:$ZZ$200,206,FALSE))=TRUE,"",IF(VLOOKUP($A156,parlvotes_lh!$A$11:$ZZ$200,206,FALSE)=0,"",VLOOKUP($A156,parlvotes_lh!$A$11:$ZZ$200,206,FALSE)))</f>
        <v/>
      </c>
      <c r="U156" s="195" t="str">
        <f>IF(ISERROR(VLOOKUP($A156,parlvotes_lh!$A$11:$ZZ$200,226,FALSE))=TRUE,"",IF(VLOOKUP($A156,parlvotes_lh!$A$11:$ZZ$200,226,FALSE)=0,"",VLOOKUP($A156,parlvotes_lh!$A$11:$ZZ$200,226,FALSE)))</f>
        <v/>
      </c>
      <c r="V156" s="195" t="str">
        <f>IF(ISERROR(VLOOKUP($A156,parlvotes_lh!$A$11:$ZZ$200,246,FALSE))=TRUE,"",IF(VLOOKUP($A156,parlvotes_lh!$A$11:$ZZ$200,246,FALSE)=0,"",VLOOKUP($A156,parlvotes_lh!$A$11:$ZZ$200,246,FALSE)))</f>
        <v/>
      </c>
      <c r="W156" s="195" t="str">
        <f>IF(ISERROR(VLOOKUP($A156,parlvotes_lh!$A$11:$ZZ$200,266,FALSE))=TRUE,"",IF(VLOOKUP($A156,parlvotes_lh!$A$11:$ZZ$200,266,FALSE)=0,"",VLOOKUP($A156,parlvotes_lh!$A$11:$ZZ$200,266,FALSE)))</f>
        <v/>
      </c>
      <c r="X156" s="195" t="str">
        <f>IF(ISERROR(VLOOKUP($A156,parlvotes_lh!$A$11:$ZZ$200,286,FALSE))=TRUE,"",IF(VLOOKUP($A156,parlvotes_lh!$A$11:$ZZ$200,286,FALSE)=0,"",VLOOKUP($A156,parlvotes_lh!$A$11:$ZZ$200,286,FALSE)))</f>
        <v/>
      </c>
      <c r="Y156" s="195" t="str">
        <f>IF(ISERROR(VLOOKUP($A156,parlvotes_lh!$A$11:$ZZ$200,306,FALSE))=TRUE,"",IF(VLOOKUP($A156,parlvotes_lh!$A$11:$ZZ$200,306,FALSE)=0,"",VLOOKUP($A156,parlvotes_lh!$A$11:$ZZ$200,306,FALSE)))</f>
        <v/>
      </c>
      <c r="Z156" s="195" t="str">
        <f>IF(ISERROR(VLOOKUP($A156,parlvotes_lh!$A$11:$ZZ$200,326,FALSE))=TRUE,"",IF(VLOOKUP($A156,parlvotes_lh!$A$11:$ZZ$200,326,FALSE)=0,"",VLOOKUP($A156,parlvotes_lh!$A$11:$ZZ$200,326,FALSE)))</f>
        <v/>
      </c>
      <c r="AA156" s="195" t="str">
        <f>IF(ISERROR(VLOOKUP($A156,parlvotes_lh!$A$11:$ZZ$200,346,FALSE))=TRUE,"",IF(VLOOKUP($A156,parlvotes_lh!$A$11:$ZZ$200,346,FALSE)=0,"",VLOOKUP($A156,parlvotes_lh!$A$11:$ZZ$200,346,FALSE)))</f>
        <v/>
      </c>
      <c r="AB156" s="195" t="str">
        <f>IF(ISERROR(VLOOKUP($A156,parlvotes_lh!$A$11:$ZZ$200,366,FALSE))=TRUE,"",IF(VLOOKUP($A156,parlvotes_lh!$A$11:$ZZ$200,366,FALSE)=0,"",VLOOKUP($A156,parlvotes_lh!$A$11:$ZZ$200,366,FALSE)))</f>
        <v/>
      </c>
      <c r="AC156" s="195" t="str">
        <f>IF(ISERROR(VLOOKUP($A156,parlvotes_lh!$A$11:$ZZ$200,386,FALSE))=TRUE,"",IF(VLOOKUP($A156,parlvotes_lh!$A$11:$ZZ$200,386,FALSE)=0,"",VLOOKUP($A156,parlvotes_lh!$A$11:$ZZ$200,386,FALSE)))</f>
        <v/>
      </c>
    </row>
    <row r="157" spans="1:29" ht="13.5" customHeight="1">
      <c r="A157" s="189"/>
      <c r="B157" s="101" t="str">
        <f>IF(A157="","",MID(info_weblinks!$C$3,32,3))</f>
        <v/>
      </c>
      <c r="C157" s="101" t="str">
        <f>IF(info_parties!G157="","",info_parties!G157)</f>
        <v/>
      </c>
      <c r="D157" s="101" t="str">
        <f>IF(info_parties!K157="","",info_parties!K157)</f>
        <v/>
      </c>
      <c r="E157" s="101" t="str">
        <f>IF(info_parties!H157="","",info_parties!H157)</f>
        <v/>
      </c>
      <c r="F157" s="190" t="str">
        <f t="shared" si="16"/>
        <v/>
      </c>
      <c r="G157" s="191" t="str">
        <f t="shared" si="17"/>
        <v/>
      </c>
      <c r="H157" s="192" t="str">
        <f t="shared" si="18"/>
        <v/>
      </c>
      <c r="I157" s="193" t="str">
        <f t="shared" si="19"/>
        <v/>
      </c>
      <c r="J157" s="194" t="str">
        <f>IF(ISERROR(VLOOKUP($A157,parlvotes_lh!$A$11:$ZZ$200,6,FALSE))=TRUE,"",IF(VLOOKUP($A157,parlvotes_lh!$A$11:$ZZ$200,6,FALSE)=0,"",VLOOKUP($A157,parlvotes_lh!$A$11:$ZZ$200,6,FALSE)))</f>
        <v/>
      </c>
      <c r="K157" s="194" t="str">
        <f>IF(ISERROR(VLOOKUP($A157,parlvotes_lh!$A$11:$ZZ$200,26,FALSE))=TRUE,"",IF(VLOOKUP($A157,parlvotes_lh!$A$11:$ZZ$200,26,FALSE)=0,"",VLOOKUP($A157,parlvotes_lh!$A$11:$ZZ$200,26,FALSE)))</f>
        <v/>
      </c>
      <c r="L157" s="194" t="str">
        <f>IF(ISERROR(VLOOKUP($A157,parlvotes_lh!$A$11:$ZZ$200,46,FALSE))=TRUE,"",IF(VLOOKUP($A157,parlvotes_lh!$A$11:$ZZ$200,46,FALSE)=0,"",VLOOKUP($A157,parlvotes_lh!$A$11:$ZZ$200,46,FALSE)))</f>
        <v/>
      </c>
      <c r="M157" s="194" t="str">
        <f>IF(ISERROR(VLOOKUP($A157,parlvotes_lh!$A$11:$ZZ$200,66,FALSE))=TRUE,"",IF(VLOOKUP($A157,parlvotes_lh!$A$11:$ZZ$200,66,FALSE)=0,"",VLOOKUP($A157,parlvotes_lh!$A$11:$ZZ$200,66,FALSE)))</f>
        <v/>
      </c>
      <c r="N157" s="194" t="str">
        <f>IF(ISERROR(VLOOKUP($A157,parlvotes_lh!$A$11:$ZZ$200,86,FALSE))=TRUE,"",IF(VLOOKUP($A157,parlvotes_lh!$A$11:$ZZ$200,86,FALSE)=0,"",VLOOKUP($A157,parlvotes_lh!$A$11:$ZZ$200,86,FALSE)))</f>
        <v/>
      </c>
      <c r="O157" s="194" t="str">
        <f>IF(ISERROR(VLOOKUP($A157,parlvotes_lh!$A$11:$ZZ$200,106,FALSE))=TRUE,"",IF(VLOOKUP($A157,parlvotes_lh!$A$11:$ZZ$200,106,FALSE)=0,"",VLOOKUP($A157,parlvotes_lh!$A$11:$ZZ$200,106,FALSE)))</f>
        <v/>
      </c>
      <c r="P157" s="194" t="str">
        <f>IF(ISERROR(VLOOKUP($A157,parlvotes_lh!$A$11:$ZZ$200,126,FALSE))=TRUE,"",IF(VLOOKUP($A157,parlvotes_lh!$A$11:$ZZ$200,126,FALSE)=0,"",VLOOKUP($A157,parlvotes_lh!$A$11:$ZZ$200,126,FALSE)))</f>
        <v/>
      </c>
      <c r="Q157" s="195" t="str">
        <f>IF(ISERROR(VLOOKUP($A157,parlvotes_lh!$A$11:$ZZ$200,146,FALSE))=TRUE,"",IF(VLOOKUP($A157,parlvotes_lh!$A$11:$ZZ$200,146,FALSE)=0,"",VLOOKUP($A157,parlvotes_lh!$A$11:$ZZ$200,146,FALSE)))</f>
        <v/>
      </c>
      <c r="R157" s="195" t="str">
        <f>IF(ISERROR(VLOOKUP($A157,parlvotes_lh!$A$11:$ZZ$200,166,FALSE))=TRUE,"",IF(VLOOKUP($A157,parlvotes_lh!$A$11:$ZZ$200,166,FALSE)=0,"",VLOOKUP($A157,parlvotes_lh!$A$11:$ZZ$200,166,FALSE)))</f>
        <v/>
      </c>
      <c r="S157" s="195" t="str">
        <f>IF(ISERROR(VLOOKUP($A157,parlvotes_lh!$A$11:$ZZ$200,186,FALSE))=TRUE,"",IF(VLOOKUP($A157,parlvotes_lh!$A$11:$ZZ$200,186,FALSE)=0,"",VLOOKUP($A157,parlvotes_lh!$A$11:$ZZ$200,186,FALSE)))</f>
        <v/>
      </c>
      <c r="T157" s="195" t="str">
        <f>IF(ISERROR(VLOOKUP($A157,parlvotes_lh!$A$11:$ZZ$200,206,FALSE))=TRUE,"",IF(VLOOKUP($A157,parlvotes_lh!$A$11:$ZZ$200,206,FALSE)=0,"",VLOOKUP($A157,parlvotes_lh!$A$11:$ZZ$200,206,FALSE)))</f>
        <v/>
      </c>
      <c r="U157" s="195" t="str">
        <f>IF(ISERROR(VLOOKUP($A157,parlvotes_lh!$A$11:$ZZ$200,226,FALSE))=TRUE,"",IF(VLOOKUP($A157,parlvotes_lh!$A$11:$ZZ$200,226,FALSE)=0,"",VLOOKUP($A157,parlvotes_lh!$A$11:$ZZ$200,226,FALSE)))</f>
        <v/>
      </c>
      <c r="V157" s="195" t="str">
        <f>IF(ISERROR(VLOOKUP($A157,parlvotes_lh!$A$11:$ZZ$200,246,FALSE))=TRUE,"",IF(VLOOKUP($A157,parlvotes_lh!$A$11:$ZZ$200,246,FALSE)=0,"",VLOOKUP($A157,parlvotes_lh!$A$11:$ZZ$200,246,FALSE)))</f>
        <v/>
      </c>
      <c r="W157" s="195" t="str">
        <f>IF(ISERROR(VLOOKUP($A157,parlvotes_lh!$A$11:$ZZ$200,266,FALSE))=TRUE,"",IF(VLOOKUP($A157,parlvotes_lh!$A$11:$ZZ$200,266,FALSE)=0,"",VLOOKUP($A157,parlvotes_lh!$A$11:$ZZ$200,266,FALSE)))</f>
        <v/>
      </c>
      <c r="X157" s="195" t="str">
        <f>IF(ISERROR(VLOOKUP($A157,parlvotes_lh!$A$11:$ZZ$200,286,FALSE))=TRUE,"",IF(VLOOKUP($A157,parlvotes_lh!$A$11:$ZZ$200,286,FALSE)=0,"",VLOOKUP($A157,parlvotes_lh!$A$11:$ZZ$200,286,FALSE)))</f>
        <v/>
      </c>
      <c r="Y157" s="195" t="str">
        <f>IF(ISERROR(VLOOKUP($A157,parlvotes_lh!$A$11:$ZZ$200,306,FALSE))=TRUE,"",IF(VLOOKUP($A157,parlvotes_lh!$A$11:$ZZ$200,306,FALSE)=0,"",VLOOKUP($A157,parlvotes_lh!$A$11:$ZZ$200,306,FALSE)))</f>
        <v/>
      </c>
      <c r="Z157" s="195" t="str">
        <f>IF(ISERROR(VLOOKUP($A157,parlvotes_lh!$A$11:$ZZ$200,326,FALSE))=TRUE,"",IF(VLOOKUP($A157,parlvotes_lh!$A$11:$ZZ$200,326,FALSE)=0,"",VLOOKUP($A157,parlvotes_lh!$A$11:$ZZ$200,326,FALSE)))</f>
        <v/>
      </c>
      <c r="AA157" s="195" t="str">
        <f>IF(ISERROR(VLOOKUP($A157,parlvotes_lh!$A$11:$ZZ$200,346,FALSE))=TRUE,"",IF(VLOOKUP($A157,parlvotes_lh!$A$11:$ZZ$200,346,FALSE)=0,"",VLOOKUP($A157,parlvotes_lh!$A$11:$ZZ$200,346,FALSE)))</f>
        <v/>
      </c>
      <c r="AB157" s="195" t="str">
        <f>IF(ISERROR(VLOOKUP($A157,parlvotes_lh!$A$11:$ZZ$200,366,FALSE))=TRUE,"",IF(VLOOKUP($A157,parlvotes_lh!$A$11:$ZZ$200,366,FALSE)=0,"",VLOOKUP($A157,parlvotes_lh!$A$11:$ZZ$200,366,FALSE)))</f>
        <v/>
      </c>
      <c r="AC157" s="195" t="str">
        <f>IF(ISERROR(VLOOKUP($A157,parlvotes_lh!$A$11:$ZZ$200,386,FALSE))=TRUE,"",IF(VLOOKUP($A157,parlvotes_lh!$A$11:$ZZ$200,386,FALSE)=0,"",VLOOKUP($A157,parlvotes_lh!$A$11:$ZZ$200,386,FALSE)))</f>
        <v/>
      </c>
    </row>
    <row r="158" spans="1:29" ht="13.5" customHeight="1">
      <c r="A158" s="189"/>
      <c r="B158" s="101" t="str">
        <f>IF(A158="","",MID(info_weblinks!$C$3,32,3))</f>
        <v/>
      </c>
      <c r="C158" s="101" t="str">
        <f>IF(info_parties!G158="","",info_parties!G158)</f>
        <v/>
      </c>
      <c r="D158" s="101" t="str">
        <f>IF(info_parties!K158="","",info_parties!K158)</f>
        <v/>
      </c>
      <c r="E158" s="101" t="str">
        <f>IF(info_parties!H158="","",info_parties!H158)</f>
        <v/>
      </c>
      <c r="F158" s="190" t="str">
        <f t="shared" si="16"/>
        <v/>
      </c>
      <c r="G158" s="191" t="str">
        <f t="shared" si="17"/>
        <v/>
      </c>
      <c r="H158" s="192" t="str">
        <f t="shared" si="18"/>
        <v/>
      </c>
      <c r="I158" s="193" t="str">
        <f t="shared" si="19"/>
        <v/>
      </c>
      <c r="J158" s="194" t="str">
        <f>IF(ISERROR(VLOOKUP($A158,parlvotes_lh!$A$11:$ZZ$200,6,FALSE))=TRUE,"",IF(VLOOKUP($A158,parlvotes_lh!$A$11:$ZZ$200,6,FALSE)=0,"",VLOOKUP($A158,parlvotes_lh!$A$11:$ZZ$200,6,FALSE)))</f>
        <v/>
      </c>
      <c r="K158" s="194" t="str">
        <f>IF(ISERROR(VLOOKUP($A158,parlvotes_lh!$A$11:$ZZ$200,26,FALSE))=TRUE,"",IF(VLOOKUP($A158,parlvotes_lh!$A$11:$ZZ$200,26,FALSE)=0,"",VLOOKUP($A158,parlvotes_lh!$A$11:$ZZ$200,26,FALSE)))</f>
        <v/>
      </c>
      <c r="L158" s="194" t="str">
        <f>IF(ISERROR(VLOOKUP($A158,parlvotes_lh!$A$11:$ZZ$200,46,FALSE))=TRUE,"",IF(VLOOKUP($A158,parlvotes_lh!$A$11:$ZZ$200,46,FALSE)=0,"",VLOOKUP($A158,parlvotes_lh!$A$11:$ZZ$200,46,FALSE)))</f>
        <v/>
      </c>
      <c r="M158" s="194" t="str">
        <f>IF(ISERROR(VLOOKUP($A158,parlvotes_lh!$A$11:$ZZ$200,66,FALSE))=TRUE,"",IF(VLOOKUP($A158,parlvotes_lh!$A$11:$ZZ$200,66,FALSE)=0,"",VLOOKUP($A158,parlvotes_lh!$A$11:$ZZ$200,66,FALSE)))</f>
        <v/>
      </c>
      <c r="N158" s="194" t="str">
        <f>IF(ISERROR(VLOOKUP($A158,parlvotes_lh!$A$11:$ZZ$200,86,FALSE))=TRUE,"",IF(VLOOKUP($A158,parlvotes_lh!$A$11:$ZZ$200,86,FALSE)=0,"",VLOOKUP($A158,parlvotes_lh!$A$11:$ZZ$200,86,FALSE)))</f>
        <v/>
      </c>
      <c r="O158" s="194" t="str">
        <f>IF(ISERROR(VLOOKUP($A158,parlvotes_lh!$A$11:$ZZ$200,106,FALSE))=TRUE,"",IF(VLOOKUP($A158,parlvotes_lh!$A$11:$ZZ$200,106,FALSE)=0,"",VLOOKUP($A158,parlvotes_lh!$A$11:$ZZ$200,106,FALSE)))</f>
        <v/>
      </c>
      <c r="P158" s="194" t="str">
        <f>IF(ISERROR(VLOOKUP($A158,parlvotes_lh!$A$11:$ZZ$200,126,FALSE))=TRUE,"",IF(VLOOKUP($A158,parlvotes_lh!$A$11:$ZZ$200,126,FALSE)=0,"",VLOOKUP($A158,parlvotes_lh!$A$11:$ZZ$200,126,FALSE)))</f>
        <v/>
      </c>
      <c r="Q158" s="195" t="str">
        <f>IF(ISERROR(VLOOKUP($A158,parlvotes_lh!$A$11:$ZZ$200,146,FALSE))=TRUE,"",IF(VLOOKUP($A158,parlvotes_lh!$A$11:$ZZ$200,146,FALSE)=0,"",VLOOKUP($A158,parlvotes_lh!$A$11:$ZZ$200,146,FALSE)))</f>
        <v/>
      </c>
      <c r="R158" s="195" t="str">
        <f>IF(ISERROR(VLOOKUP($A158,parlvotes_lh!$A$11:$ZZ$200,166,FALSE))=TRUE,"",IF(VLOOKUP($A158,parlvotes_lh!$A$11:$ZZ$200,166,FALSE)=0,"",VLOOKUP($A158,parlvotes_lh!$A$11:$ZZ$200,166,FALSE)))</f>
        <v/>
      </c>
      <c r="S158" s="195" t="str">
        <f>IF(ISERROR(VLOOKUP($A158,parlvotes_lh!$A$11:$ZZ$200,186,FALSE))=TRUE,"",IF(VLOOKUP($A158,parlvotes_lh!$A$11:$ZZ$200,186,FALSE)=0,"",VLOOKUP($A158,parlvotes_lh!$A$11:$ZZ$200,186,FALSE)))</f>
        <v/>
      </c>
      <c r="T158" s="195" t="str">
        <f>IF(ISERROR(VLOOKUP($A158,parlvotes_lh!$A$11:$ZZ$200,206,FALSE))=TRUE,"",IF(VLOOKUP($A158,parlvotes_lh!$A$11:$ZZ$200,206,FALSE)=0,"",VLOOKUP($A158,parlvotes_lh!$A$11:$ZZ$200,206,FALSE)))</f>
        <v/>
      </c>
      <c r="U158" s="195" t="str">
        <f>IF(ISERROR(VLOOKUP($A158,parlvotes_lh!$A$11:$ZZ$200,226,FALSE))=TRUE,"",IF(VLOOKUP($A158,parlvotes_lh!$A$11:$ZZ$200,226,FALSE)=0,"",VLOOKUP($A158,parlvotes_lh!$A$11:$ZZ$200,226,FALSE)))</f>
        <v/>
      </c>
      <c r="V158" s="195" t="str">
        <f>IF(ISERROR(VLOOKUP($A158,parlvotes_lh!$A$11:$ZZ$200,246,FALSE))=TRUE,"",IF(VLOOKUP($A158,parlvotes_lh!$A$11:$ZZ$200,246,FALSE)=0,"",VLOOKUP($A158,parlvotes_lh!$A$11:$ZZ$200,246,FALSE)))</f>
        <v/>
      </c>
      <c r="W158" s="195" t="str">
        <f>IF(ISERROR(VLOOKUP($A158,parlvotes_lh!$A$11:$ZZ$200,266,FALSE))=TRUE,"",IF(VLOOKUP($A158,parlvotes_lh!$A$11:$ZZ$200,266,FALSE)=0,"",VLOOKUP($A158,parlvotes_lh!$A$11:$ZZ$200,266,FALSE)))</f>
        <v/>
      </c>
      <c r="X158" s="195" t="str">
        <f>IF(ISERROR(VLOOKUP($A158,parlvotes_lh!$A$11:$ZZ$200,286,FALSE))=TRUE,"",IF(VLOOKUP($A158,parlvotes_lh!$A$11:$ZZ$200,286,FALSE)=0,"",VLOOKUP($A158,parlvotes_lh!$A$11:$ZZ$200,286,FALSE)))</f>
        <v/>
      </c>
      <c r="Y158" s="195" t="str">
        <f>IF(ISERROR(VLOOKUP($A158,parlvotes_lh!$A$11:$ZZ$200,306,FALSE))=TRUE,"",IF(VLOOKUP($A158,parlvotes_lh!$A$11:$ZZ$200,306,FALSE)=0,"",VLOOKUP($A158,parlvotes_lh!$A$11:$ZZ$200,306,FALSE)))</f>
        <v/>
      </c>
      <c r="Z158" s="195" t="str">
        <f>IF(ISERROR(VLOOKUP($A158,parlvotes_lh!$A$11:$ZZ$200,326,FALSE))=TRUE,"",IF(VLOOKUP($A158,parlvotes_lh!$A$11:$ZZ$200,326,FALSE)=0,"",VLOOKUP($A158,parlvotes_lh!$A$11:$ZZ$200,326,FALSE)))</f>
        <v/>
      </c>
      <c r="AA158" s="195" t="str">
        <f>IF(ISERROR(VLOOKUP($A158,parlvotes_lh!$A$11:$ZZ$200,346,FALSE))=TRUE,"",IF(VLOOKUP($A158,parlvotes_lh!$A$11:$ZZ$200,346,FALSE)=0,"",VLOOKUP($A158,parlvotes_lh!$A$11:$ZZ$200,346,FALSE)))</f>
        <v/>
      </c>
      <c r="AB158" s="195" t="str">
        <f>IF(ISERROR(VLOOKUP($A158,parlvotes_lh!$A$11:$ZZ$200,366,FALSE))=TRUE,"",IF(VLOOKUP($A158,parlvotes_lh!$A$11:$ZZ$200,366,FALSE)=0,"",VLOOKUP($A158,parlvotes_lh!$A$11:$ZZ$200,366,FALSE)))</f>
        <v/>
      </c>
      <c r="AC158" s="195" t="str">
        <f>IF(ISERROR(VLOOKUP($A158,parlvotes_lh!$A$11:$ZZ$200,386,FALSE))=TRUE,"",IF(VLOOKUP($A158,parlvotes_lh!$A$11:$ZZ$200,386,FALSE)=0,"",VLOOKUP($A158,parlvotes_lh!$A$11:$ZZ$200,386,FALSE)))</f>
        <v/>
      </c>
    </row>
    <row r="159" spans="1:29" ht="13.5" customHeight="1">
      <c r="A159" s="189"/>
      <c r="B159" s="101" t="str">
        <f>IF(A159="","",MID(info_weblinks!$C$3,32,3))</f>
        <v/>
      </c>
      <c r="C159" s="101" t="str">
        <f>IF(info_parties!G159="","",info_parties!G159)</f>
        <v/>
      </c>
      <c r="D159" s="101" t="str">
        <f>IF(info_parties!K159="","",info_parties!K159)</f>
        <v/>
      </c>
      <c r="E159" s="101" t="str">
        <f>IF(info_parties!H159="","",info_parties!H159)</f>
        <v/>
      </c>
      <c r="F159" s="190" t="str">
        <f t="shared" si="16"/>
        <v/>
      </c>
      <c r="G159" s="191" t="str">
        <f t="shared" si="17"/>
        <v/>
      </c>
      <c r="H159" s="192" t="str">
        <f t="shared" si="18"/>
        <v/>
      </c>
      <c r="I159" s="193" t="str">
        <f t="shared" si="19"/>
        <v/>
      </c>
      <c r="J159" s="194" t="str">
        <f>IF(ISERROR(VLOOKUP($A159,parlvotes_lh!$A$11:$ZZ$200,6,FALSE))=TRUE,"",IF(VLOOKUP($A159,parlvotes_lh!$A$11:$ZZ$200,6,FALSE)=0,"",VLOOKUP($A159,parlvotes_lh!$A$11:$ZZ$200,6,FALSE)))</f>
        <v/>
      </c>
      <c r="K159" s="194" t="str">
        <f>IF(ISERROR(VLOOKUP($A159,parlvotes_lh!$A$11:$ZZ$200,26,FALSE))=TRUE,"",IF(VLOOKUP($A159,parlvotes_lh!$A$11:$ZZ$200,26,FALSE)=0,"",VLOOKUP($A159,parlvotes_lh!$A$11:$ZZ$200,26,FALSE)))</f>
        <v/>
      </c>
      <c r="L159" s="194" t="str">
        <f>IF(ISERROR(VLOOKUP($A159,parlvotes_lh!$A$11:$ZZ$200,46,FALSE))=TRUE,"",IF(VLOOKUP($A159,parlvotes_lh!$A$11:$ZZ$200,46,FALSE)=0,"",VLOOKUP($A159,parlvotes_lh!$A$11:$ZZ$200,46,FALSE)))</f>
        <v/>
      </c>
      <c r="M159" s="194" t="str">
        <f>IF(ISERROR(VLOOKUP($A159,parlvotes_lh!$A$11:$ZZ$200,66,FALSE))=TRUE,"",IF(VLOOKUP($A159,parlvotes_lh!$A$11:$ZZ$200,66,FALSE)=0,"",VLOOKUP($A159,parlvotes_lh!$A$11:$ZZ$200,66,FALSE)))</f>
        <v/>
      </c>
      <c r="N159" s="194" t="str">
        <f>IF(ISERROR(VLOOKUP($A159,parlvotes_lh!$A$11:$ZZ$200,86,FALSE))=TRUE,"",IF(VLOOKUP($A159,parlvotes_lh!$A$11:$ZZ$200,86,FALSE)=0,"",VLOOKUP($A159,parlvotes_lh!$A$11:$ZZ$200,86,FALSE)))</f>
        <v/>
      </c>
      <c r="O159" s="194" t="str">
        <f>IF(ISERROR(VLOOKUP($A159,parlvotes_lh!$A$11:$ZZ$200,106,FALSE))=TRUE,"",IF(VLOOKUP($A159,parlvotes_lh!$A$11:$ZZ$200,106,FALSE)=0,"",VLOOKUP($A159,parlvotes_lh!$A$11:$ZZ$200,106,FALSE)))</f>
        <v/>
      </c>
      <c r="P159" s="194" t="str">
        <f>IF(ISERROR(VLOOKUP($A159,parlvotes_lh!$A$11:$ZZ$200,126,FALSE))=TRUE,"",IF(VLOOKUP($A159,parlvotes_lh!$A$11:$ZZ$200,126,FALSE)=0,"",VLOOKUP($A159,parlvotes_lh!$A$11:$ZZ$200,126,FALSE)))</f>
        <v/>
      </c>
      <c r="Q159" s="195" t="str">
        <f>IF(ISERROR(VLOOKUP($A159,parlvotes_lh!$A$11:$ZZ$200,146,FALSE))=TRUE,"",IF(VLOOKUP($A159,parlvotes_lh!$A$11:$ZZ$200,146,FALSE)=0,"",VLOOKUP($A159,parlvotes_lh!$A$11:$ZZ$200,146,FALSE)))</f>
        <v/>
      </c>
      <c r="R159" s="195" t="str">
        <f>IF(ISERROR(VLOOKUP($A159,parlvotes_lh!$A$11:$ZZ$200,166,FALSE))=TRUE,"",IF(VLOOKUP($A159,parlvotes_lh!$A$11:$ZZ$200,166,FALSE)=0,"",VLOOKUP($A159,parlvotes_lh!$A$11:$ZZ$200,166,FALSE)))</f>
        <v/>
      </c>
      <c r="S159" s="195" t="str">
        <f>IF(ISERROR(VLOOKUP($A159,parlvotes_lh!$A$11:$ZZ$200,186,FALSE))=TRUE,"",IF(VLOOKUP($A159,parlvotes_lh!$A$11:$ZZ$200,186,FALSE)=0,"",VLOOKUP($A159,parlvotes_lh!$A$11:$ZZ$200,186,FALSE)))</f>
        <v/>
      </c>
      <c r="T159" s="195" t="str">
        <f>IF(ISERROR(VLOOKUP($A159,parlvotes_lh!$A$11:$ZZ$200,206,FALSE))=TRUE,"",IF(VLOOKUP($A159,parlvotes_lh!$A$11:$ZZ$200,206,FALSE)=0,"",VLOOKUP($A159,parlvotes_lh!$A$11:$ZZ$200,206,FALSE)))</f>
        <v/>
      </c>
      <c r="U159" s="195" t="str">
        <f>IF(ISERROR(VLOOKUP($A159,parlvotes_lh!$A$11:$ZZ$200,226,FALSE))=TRUE,"",IF(VLOOKUP($A159,parlvotes_lh!$A$11:$ZZ$200,226,FALSE)=0,"",VLOOKUP($A159,parlvotes_lh!$A$11:$ZZ$200,226,FALSE)))</f>
        <v/>
      </c>
      <c r="V159" s="195" t="str">
        <f>IF(ISERROR(VLOOKUP($A159,parlvotes_lh!$A$11:$ZZ$200,246,FALSE))=TRUE,"",IF(VLOOKUP($A159,parlvotes_lh!$A$11:$ZZ$200,246,FALSE)=0,"",VLOOKUP($A159,parlvotes_lh!$A$11:$ZZ$200,246,FALSE)))</f>
        <v/>
      </c>
      <c r="W159" s="195" t="str">
        <f>IF(ISERROR(VLOOKUP($A159,parlvotes_lh!$A$11:$ZZ$200,266,FALSE))=TRUE,"",IF(VLOOKUP($A159,parlvotes_lh!$A$11:$ZZ$200,266,FALSE)=0,"",VLOOKUP($A159,parlvotes_lh!$A$11:$ZZ$200,266,FALSE)))</f>
        <v/>
      </c>
      <c r="X159" s="195" t="str">
        <f>IF(ISERROR(VLOOKUP($A159,parlvotes_lh!$A$11:$ZZ$200,286,FALSE))=TRUE,"",IF(VLOOKUP($A159,parlvotes_lh!$A$11:$ZZ$200,286,FALSE)=0,"",VLOOKUP($A159,parlvotes_lh!$A$11:$ZZ$200,286,FALSE)))</f>
        <v/>
      </c>
      <c r="Y159" s="195" t="str">
        <f>IF(ISERROR(VLOOKUP($A159,parlvotes_lh!$A$11:$ZZ$200,306,FALSE))=TRUE,"",IF(VLOOKUP($A159,parlvotes_lh!$A$11:$ZZ$200,306,FALSE)=0,"",VLOOKUP($A159,parlvotes_lh!$A$11:$ZZ$200,306,FALSE)))</f>
        <v/>
      </c>
      <c r="Z159" s="195" t="str">
        <f>IF(ISERROR(VLOOKUP($A159,parlvotes_lh!$A$11:$ZZ$200,326,FALSE))=TRUE,"",IF(VLOOKUP($A159,parlvotes_lh!$A$11:$ZZ$200,326,FALSE)=0,"",VLOOKUP($A159,parlvotes_lh!$A$11:$ZZ$200,326,FALSE)))</f>
        <v/>
      </c>
      <c r="AA159" s="195" t="str">
        <f>IF(ISERROR(VLOOKUP($A159,parlvotes_lh!$A$11:$ZZ$200,346,FALSE))=TRUE,"",IF(VLOOKUP($A159,parlvotes_lh!$A$11:$ZZ$200,346,FALSE)=0,"",VLOOKUP($A159,parlvotes_lh!$A$11:$ZZ$200,346,FALSE)))</f>
        <v/>
      </c>
      <c r="AB159" s="195" t="str">
        <f>IF(ISERROR(VLOOKUP($A159,parlvotes_lh!$A$11:$ZZ$200,366,FALSE))=TRUE,"",IF(VLOOKUP($A159,parlvotes_lh!$A$11:$ZZ$200,366,FALSE)=0,"",VLOOKUP($A159,parlvotes_lh!$A$11:$ZZ$200,366,FALSE)))</f>
        <v/>
      </c>
      <c r="AC159" s="195" t="str">
        <f>IF(ISERROR(VLOOKUP($A159,parlvotes_lh!$A$11:$ZZ$200,386,FALSE))=TRUE,"",IF(VLOOKUP($A159,parlvotes_lh!$A$11:$ZZ$200,386,FALSE)=0,"",VLOOKUP($A159,parlvotes_lh!$A$11:$ZZ$200,386,FALSE)))</f>
        <v/>
      </c>
    </row>
    <row r="160" spans="1:29" ht="13.5" customHeight="1">
      <c r="A160" s="189"/>
      <c r="B160" s="101" t="str">
        <f>IF(A160="","",MID(info_weblinks!$C$3,32,3))</f>
        <v/>
      </c>
      <c r="C160" s="101" t="str">
        <f>IF(info_parties!G160="","",info_parties!G160)</f>
        <v/>
      </c>
      <c r="D160" s="101" t="str">
        <f>IF(info_parties!K160="","",info_parties!K160)</f>
        <v/>
      </c>
      <c r="E160" s="101" t="str">
        <f>IF(info_parties!H160="","",info_parties!H160)</f>
        <v/>
      </c>
      <c r="F160" s="190" t="str">
        <f t="shared" si="16"/>
        <v/>
      </c>
      <c r="G160" s="191" t="str">
        <f t="shared" si="17"/>
        <v/>
      </c>
      <c r="H160" s="192" t="str">
        <f t="shared" si="18"/>
        <v/>
      </c>
      <c r="I160" s="193" t="str">
        <f t="shared" si="19"/>
        <v/>
      </c>
      <c r="J160" s="194" t="str">
        <f>IF(ISERROR(VLOOKUP($A160,parlvotes_lh!$A$11:$ZZ$200,6,FALSE))=TRUE,"",IF(VLOOKUP($A160,parlvotes_lh!$A$11:$ZZ$200,6,FALSE)=0,"",VLOOKUP($A160,parlvotes_lh!$A$11:$ZZ$200,6,FALSE)))</f>
        <v/>
      </c>
      <c r="K160" s="194" t="str">
        <f>IF(ISERROR(VLOOKUP($A160,parlvotes_lh!$A$11:$ZZ$200,26,FALSE))=TRUE,"",IF(VLOOKUP($A160,parlvotes_lh!$A$11:$ZZ$200,26,FALSE)=0,"",VLOOKUP($A160,parlvotes_lh!$A$11:$ZZ$200,26,FALSE)))</f>
        <v/>
      </c>
      <c r="L160" s="194" t="str">
        <f>IF(ISERROR(VLOOKUP($A160,parlvotes_lh!$A$11:$ZZ$200,46,FALSE))=TRUE,"",IF(VLOOKUP($A160,parlvotes_lh!$A$11:$ZZ$200,46,FALSE)=0,"",VLOOKUP($A160,parlvotes_lh!$A$11:$ZZ$200,46,FALSE)))</f>
        <v/>
      </c>
      <c r="M160" s="194" t="str">
        <f>IF(ISERROR(VLOOKUP($A160,parlvotes_lh!$A$11:$ZZ$200,66,FALSE))=TRUE,"",IF(VLOOKUP($A160,parlvotes_lh!$A$11:$ZZ$200,66,FALSE)=0,"",VLOOKUP($A160,parlvotes_lh!$A$11:$ZZ$200,66,FALSE)))</f>
        <v/>
      </c>
      <c r="N160" s="194" t="str">
        <f>IF(ISERROR(VLOOKUP($A160,parlvotes_lh!$A$11:$ZZ$200,86,FALSE))=TRUE,"",IF(VLOOKUP($A160,parlvotes_lh!$A$11:$ZZ$200,86,FALSE)=0,"",VLOOKUP($A160,parlvotes_lh!$A$11:$ZZ$200,86,FALSE)))</f>
        <v/>
      </c>
      <c r="O160" s="194" t="str">
        <f>IF(ISERROR(VLOOKUP($A160,parlvotes_lh!$A$11:$ZZ$200,106,FALSE))=TRUE,"",IF(VLOOKUP($A160,parlvotes_lh!$A$11:$ZZ$200,106,FALSE)=0,"",VLOOKUP($A160,parlvotes_lh!$A$11:$ZZ$200,106,FALSE)))</f>
        <v/>
      </c>
      <c r="P160" s="194" t="str">
        <f>IF(ISERROR(VLOOKUP($A160,parlvotes_lh!$A$11:$ZZ$200,126,FALSE))=TRUE,"",IF(VLOOKUP($A160,parlvotes_lh!$A$11:$ZZ$200,126,FALSE)=0,"",VLOOKUP($A160,parlvotes_lh!$A$11:$ZZ$200,126,FALSE)))</f>
        <v/>
      </c>
      <c r="Q160" s="195" t="str">
        <f>IF(ISERROR(VLOOKUP($A160,parlvotes_lh!$A$11:$ZZ$200,146,FALSE))=TRUE,"",IF(VLOOKUP($A160,parlvotes_lh!$A$11:$ZZ$200,146,FALSE)=0,"",VLOOKUP($A160,parlvotes_lh!$A$11:$ZZ$200,146,FALSE)))</f>
        <v/>
      </c>
      <c r="R160" s="195" t="str">
        <f>IF(ISERROR(VLOOKUP($A160,parlvotes_lh!$A$11:$ZZ$200,166,FALSE))=TRUE,"",IF(VLOOKUP($A160,parlvotes_lh!$A$11:$ZZ$200,166,FALSE)=0,"",VLOOKUP($A160,parlvotes_lh!$A$11:$ZZ$200,166,FALSE)))</f>
        <v/>
      </c>
      <c r="S160" s="195" t="str">
        <f>IF(ISERROR(VLOOKUP($A160,parlvotes_lh!$A$11:$ZZ$200,186,FALSE))=TRUE,"",IF(VLOOKUP($A160,parlvotes_lh!$A$11:$ZZ$200,186,FALSE)=0,"",VLOOKUP($A160,parlvotes_lh!$A$11:$ZZ$200,186,FALSE)))</f>
        <v/>
      </c>
      <c r="T160" s="195" t="str">
        <f>IF(ISERROR(VLOOKUP($A160,parlvotes_lh!$A$11:$ZZ$200,206,FALSE))=TRUE,"",IF(VLOOKUP($A160,parlvotes_lh!$A$11:$ZZ$200,206,FALSE)=0,"",VLOOKUP($A160,parlvotes_lh!$A$11:$ZZ$200,206,FALSE)))</f>
        <v/>
      </c>
      <c r="U160" s="195" t="str">
        <f>IF(ISERROR(VLOOKUP($A160,parlvotes_lh!$A$11:$ZZ$200,226,FALSE))=TRUE,"",IF(VLOOKUP($A160,parlvotes_lh!$A$11:$ZZ$200,226,FALSE)=0,"",VLOOKUP($A160,parlvotes_lh!$A$11:$ZZ$200,226,FALSE)))</f>
        <v/>
      </c>
      <c r="V160" s="195" t="str">
        <f>IF(ISERROR(VLOOKUP($A160,parlvotes_lh!$A$11:$ZZ$200,246,FALSE))=TRUE,"",IF(VLOOKUP($A160,parlvotes_lh!$A$11:$ZZ$200,246,FALSE)=0,"",VLOOKUP($A160,parlvotes_lh!$A$11:$ZZ$200,246,FALSE)))</f>
        <v/>
      </c>
      <c r="W160" s="195" t="str">
        <f>IF(ISERROR(VLOOKUP($A160,parlvotes_lh!$A$11:$ZZ$200,266,FALSE))=TRUE,"",IF(VLOOKUP($A160,parlvotes_lh!$A$11:$ZZ$200,266,FALSE)=0,"",VLOOKUP($A160,parlvotes_lh!$A$11:$ZZ$200,266,FALSE)))</f>
        <v/>
      </c>
      <c r="X160" s="195" t="str">
        <f>IF(ISERROR(VLOOKUP($A160,parlvotes_lh!$A$11:$ZZ$200,286,FALSE))=TRUE,"",IF(VLOOKUP($A160,parlvotes_lh!$A$11:$ZZ$200,286,FALSE)=0,"",VLOOKUP($A160,parlvotes_lh!$A$11:$ZZ$200,286,FALSE)))</f>
        <v/>
      </c>
      <c r="Y160" s="195" t="str">
        <f>IF(ISERROR(VLOOKUP($A160,parlvotes_lh!$A$11:$ZZ$200,306,FALSE))=TRUE,"",IF(VLOOKUP($A160,parlvotes_lh!$A$11:$ZZ$200,306,FALSE)=0,"",VLOOKUP($A160,parlvotes_lh!$A$11:$ZZ$200,306,FALSE)))</f>
        <v/>
      </c>
      <c r="Z160" s="195" t="str">
        <f>IF(ISERROR(VLOOKUP($A160,parlvotes_lh!$A$11:$ZZ$200,326,FALSE))=TRUE,"",IF(VLOOKUP($A160,parlvotes_lh!$A$11:$ZZ$200,326,FALSE)=0,"",VLOOKUP($A160,parlvotes_lh!$A$11:$ZZ$200,326,FALSE)))</f>
        <v/>
      </c>
      <c r="AA160" s="195" t="str">
        <f>IF(ISERROR(VLOOKUP($A160,parlvotes_lh!$A$11:$ZZ$200,346,FALSE))=TRUE,"",IF(VLOOKUP($A160,parlvotes_lh!$A$11:$ZZ$200,346,FALSE)=0,"",VLOOKUP($A160,parlvotes_lh!$A$11:$ZZ$200,346,FALSE)))</f>
        <v/>
      </c>
      <c r="AB160" s="195" t="str">
        <f>IF(ISERROR(VLOOKUP($A160,parlvotes_lh!$A$11:$ZZ$200,366,FALSE))=TRUE,"",IF(VLOOKUP($A160,parlvotes_lh!$A$11:$ZZ$200,366,FALSE)=0,"",VLOOKUP($A160,parlvotes_lh!$A$11:$ZZ$200,366,FALSE)))</f>
        <v/>
      </c>
      <c r="AC160" s="195" t="str">
        <f>IF(ISERROR(VLOOKUP($A160,parlvotes_lh!$A$11:$ZZ$200,386,FALSE))=TRUE,"",IF(VLOOKUP($A160,parlvotes_lh!$A$11:$ZZ$200,386,FALSE)=0,"",VLOOKUP($A160,parlvotes_lh!$A$11:$ZZ$200,386,FALSE)))</f>
        <v/>
      </c>
    </row>
    <row r="161" spans="1:29" ht="13.5" customHeight="1">
      <c r="A161" s="189"/>
      <c r="B161" s="101" t="str">
        <f>IF(A161="","",MID(info_weblinks!$C$3,32,3))</f>
        <v/>
      </c>
      <c r="C161" s="101" t="str">
        <f>IF(info_parties!G161="","",info_parties!G161)</f>
        <v/>
      </c>
      <c r="D161" s="101" t="str">
        <f>IF(info_parties!K161="","",info_parties!K161)</f>
        <v/>
      </c>
      <c r="E161" s="101" t="str">
        <f>IF(info_parties!H161="","",info_parties!H161)</f>
        <v/>
      </c>
      <c r="F161" s="190" t="str">
        <f t="shared" si="16"/>
        <v/>
      </c>
      <c r="G161" s="191" t="str">
        <f t="shared" si="17"/>
        <v/>
      </c>
      <c r="H161" s="192" t="str">
        <f t="shared" si="18"/>
        <v/>
      </c>
      <c r="I161" s="193" t="str">
        <f t="shared" si="19"/>
        <v/>
      </c>
      <c r="J161" s="194" t="str">
        <f>IF(ISERROR(VLOOKUP($A161,parlvotes_lh!$A$11:$ZZ$200,6,FALSE))=TRUE,"",IF(VLOOKUP($A161,parlvotes_lh!$A$11:$ZZ$200,6,FALSE)=0,"",VLOOKUP($A161,parlvotes_lh!$A$11:$ZZ$200,6,FALSE)))</f>
        <v/>
      </c>
      <c r="K161" s="194" t="str">
        <f>IF(ISERROR(VLOOKUP($A161,parlvotes_lh!$A$11:$ZZ$200,26,FALSE))=TRUE,"",IF(VLOOKUP($A161,parlvotes_lh!$A$11:$ZZ$200,26,FALSE)=0,"",VLOOKUP($A161,parlvotes_lh!$A$11:$ZZ$200,26,FALSE)))</f>
        <v/>
      </c>
      <c r="L161" s="194" t="str">
        <f>IF(ISERROR(VLOOKUP($A161,parlvotes_lh!$A$11:$ZZ$200,46,FALSE))=TRUE,"",IF(VLOOKUP($A161,parlvotes_lh!$A$11:$ZZ$200,46,FALSE)=0,"",VLOOKUP($A161,parlvotes_lh!$A$11:$ZZ$200,46,FALSE)))</f>
        <v/>
      </c>
      <c r="M161" s="194" t="str">
        <f>IF(ISERROR(VLOOKUP($A161,parlvotes_lh!$A$11:$ZZ$200,66,FALSE))=TRUE,"",IF(VLOOKUP($A161,parlvotes_lh!$A$11:$ZZ$200,66,FALSE)=0,"",VLOOKUP($A161,parlvotes_lh!$A$11:$ZZ$200,66,FALSE)))</f>
        <v/>
      </c>
      <c r="N161" s="194" t="str">
        <f>IF(ISERROR(VLOOKUP($A161,parlvotes_lh!$A$11:$ZZ$200,86,FALSE))=TRUE,"",IF(VLOOKUP($A161,parlvotes_lh!$A$11:$ZZ$200,86,FALSE)=0,"",VLOOKUP($A161,parlvotes_lh!$A$11:$ZZ$200,86,FALSE)))</f>
        <v/>
      </c>
      <c r="O161" s="194" t="str">
        <f>IF(ISERROR(VLOOKUP($A161,parlvotes_lh!$A$11:$ZZ$200,106,FALSE))=TRUE,"",IF(VLOOKUP($A161,parlvotes_lh!$A$11:$ZZ$200,106,FALSE)=0,"",VLOOKUP($A161,parlvotes_lh!$A$11:$ZZ$200,106,FALSE)))</f>
        <v/>
      </c>
      <c r="P161" s="194" t="str">
        <f>IF(ISERROR(VLOOKUP($A161,parlvotes_lh!$A$11:$ZZ$200,126,FALSE))=TRUE,"",IF(VLOOKUP($A161,parlvotes_lh!$A$11:$ZZ$200,126,FALSE)=0,"",VLOOKUP($A161,parlvotes_lh!$A$11:$ZZ$200,126,FALSE)))</f>
        <v/>
      </c>
      <c r="Q161" s="195" t="str">
        <f>IF(ISERROR(VLOOKUP($A161,parlvotes_lh!$A$11:$ZZ$200,146,FALSE))=TRUE,"",IF(VLOOKUP($A161,parlvotes_lh!$A$11:$ZZ$200,146,FALSE)=0,"",VLOOKUP($A161,parlvotes_lh!$A$11:$ZZ$200,146,FALSE)))</f>
        <v/>
      </c>
      <c r="R161" s="195" t="str">
        <f>IF(ISERROR(VLOOKUP($A161,parlvotes_lh!$A$11:$ZZ$200,166,FALSE))=TRUE,"",IF(VLOOKUP($A161,parlvotes_lh!$A$11:$ZZ$200,166,FALSE)=0,"",VLOOKUP($A161,parlvotes_lh!$A$11:$ZZ$200,166,FALSE)))</f>
        <v/>
      </c>
      <c r="S161" s="195" t="str">
        <f>IF(ISERROR(VLOOKUP($A161,parlvotes_lh!$A$11:$ZZ$200,186,FALSE))=TRUE,"",IF(VLOOKUP($A161,parlvotes_lh!$A$11:$ZZ$200,186,FALSE)=0,"",VLOOKUP($A161,parlvotes_lh!$A$11:$ZZ$200,186,FALSE)))</f>
        <v/>
      </c>
      <c r="T161" s="195" t="str">
        <f>IF(ISERROR(VLOOKUP($A161,parlvotes_lh!$A$11:$ZZ$200,206,FALSE))=TRUE,"",IF(VLOOKUP($A161,parlvotes_lh!$A$11:$ZZ$200,206,FALSE)=0,"",VLOOKUP($A161,parlvotes_lh!$A$11:$ZZ$200,206,FALSE)))</f>
        <v/>
      </c>
      <c r="U161" s="195" t="str">
        <f>IF(ISERROR(VLOOKUP($A161,parlvotes_lh!$A$11:$ZZ$200,226,FALSE))=TRUE,"",IF(VLOOKUP($A161,parlvotes_lh!$A$11:$ZZ$200,226,FALSE)=0,"",VLOOKUP($A161,parlvotes_lh!$A$11:$ZZ$200,226,FALSE)))</f>
        <v/>
      </c>
      <c r="V161" s="195" t="str">
        <f>IF(ISERROR(VLOOKUP($A161,parlvotes_lh!$A$11:$ZZ$200,246,FALSE))=TRUE,"",IF(VLOOKUP($A161,parlvotes_lh!$A$11:$ZZ$200,246,FALSE)=0,"",VLOOKUP($A161,parlvotes_lh!$A$11:$ZZ$200,246,FALSE)))</f>
        <v/>
      </c>
      <c r="W161" s="195" t="str">
        <f>IF(ISERROR(VLOOKUP($A161,parlvotes_lh!$A$11:$ZZ$200,266,FALSE))=TRUE,"",IF(VLOOKUP($A161,parlvotes_lh!$A$11:$ZZ$200,266,FALSE)=0,"",VLOOKUP($A161,parlvotes_lh!$A$11:$ZZ$200,266,FALSE)))</f>
        <v/>
      </c>
      <c r="X161" s="195" t="str">
        <f>IF(ISERROR(VLOOKUP($A161,parlvotes_lh!$A$11:$ZZ$200,286,FALSE))=TRUE,"",IF(VLOOKUP($A161,parlvotes_lh!$A$11:$ZZ$200,286,FALSE)=0,"",VLOOKUP($A161,parlvotes_lh!$A$11:$ZZ$200,286,FALSE)))</f>
        <v/>
      </c>
      <c r="Y161" s="195" t="str">
        <f>IF(ISERROR(VLOOKUP($A161,parlvotes_lh!$A$11:$ZZ$200,306,FALSE))=TRUE,"",IF(VLOOKUP($A161,parlvotes_lh!$A$11:$ZZ$200,306,FALSE)=0,"",VLOOKUP($A161,parlvotes_lh!$A$11:$ZZ$200,306,FALSE)))</f>
        <v/>
      </c>
      <c r="Z161" s="195" t="str">
        <f>IF(ISERROR(VLOOKUP($A161,parlvotes_lh!$A$11:$ZZ$200,326,FALSE))=TRUE,"",IF(VLOOKUP($A161,parlvotes_lh!$A$11:$ZZ$200,326,FALSE)=0,"",VLOOKUP($A161,parlvotes_lh!$A$11:$ZZ$200,326,FALSE)))</f>
        <v/>
      </c>
      <c r="AA161" s="195" t="str">
        <f>IF(ISERROR(VLOOKUP($A161,parlvotes_lh!$A$11:$ZZ$200,346,FALSE))=TRUE,"",IF(VLOOKUP($A161,parlvotes_lh!$A$11:$ZZ$200,346,FALSE)=0,"",VLOOKUP($A161,parlvotes_lh!$A$11:$ZZ$200,346,FALSE)))</f>
        <v/>
      </c>
      <c r="AB161" s="195" t="str">
        <f>IF(ISERROR(VLOOKUP($A161,parlvotes_lh!$A$11:$ZZ$200,366,FALSE))=TRUE,"",IF(VLOOKUP($A161,parlvotes_lh!$A$11:$ZZ$200,366,FALSE)=0,"",VLOOKUP($A161,parlvotes_lh!$A$11:$ZZ$200,366,FALSE)))</f>
        <v/>
      </c>
      <c r="AC161" s="195" t="str">
        <f>IF(ISERROR(VLOOKUP($A161,parlvotes_lh!$A$11:$ZZ$200,386,FALSE))=TRUE,"",IF(VLOOKUP($A161,parlvotes_lh!$A$11:$ZZ$200,386,FALSE)=0,"",VLOOKUP($A161,parlvotes_lh!$A$11:$ZZ$200,386,FALSE)))</f>
        <v/>
      </c>
    </row>
    <row r="162" spans="1:29" ht="13.5" customHeight="1">
      <c r="A162" s="189"/>
      <c r="B162" s="101" t="str">
        <f>IF(A162="","",MID(info_weblinks!$C$3,32,3))</f>
        <v/>
      </c>
      <c r="C162" s="101" t="str">
        <f>IF(info_parties!G162="","",info_parties!G162)</f>
        <v/>
      </c>
      <c r="D162" s="101" t="str">
        <f>IF(info_parties!K162="","",info_parties!K162)</f>
        <v/>
      </c>
      <c r="E162" s="101" t="str">
        <f>IF(info_parties!H162="","",info_parties!H162)</f>
        <v/>
      </c>
      <c r="F162" s="190" t="str">
        <f t="shared" ref="F162:F193" si="20">IF(MAX(J162:AC162)=0,"",INDEX(J$1:AC$1,MATCH(TRUE,INDEX((J162:AC162&lt;&gt;""),0),0)))</f>
        <v/>
      </c>
      <c r="G162" s="191" t="str">
        <f t="shared" ref="G162:G193" si="21">IF(MAX(J162:AC162)=0,"",INDEX(J$1:AC$1,1,MATCH(LOOKUP(9.99+307,J162:AC162),J162:AC162,0)))</f>
        <v/>
      </c>
      <c r="H162" s="192" t="str">
        <f t="shared" ref="H162:H193" si="22">IF(MAX(J162:AC162)=0,"",MAX(J162:AC162))</f>
        <v/>
      </c>
      <c r="I162" s="193" t="str">
        <f t="shared" ref="I162:I193" si="23">IF(H162="","",INDEX(J$1:AC$1,1,MATCH(H162,J162:AC162,0)))</f>
        <v/>
      </c>
      <c r="J162" s="194" t="str">
        <f>IF(ISERROR(VLOOKUP($A162,parlvotes_lh!$A$11:$ZZ$200,6,FALSE))=TRUE,"",IF(VLOOKUP($A162,parlvotes_lh!$A$11:$ZZ$200,6,FALSE)=0,"",VLOOKUP($A162,parlvotes_lh!$A$11:$ZZ$200,6,FALSE)))</f>
        <v/>
      </c>
      <c r="K162" s="194" t="str">
        <f>IF(ISERROR(VLOOKUP($A162,parlvotes_lh!$A$11:$ZZ$200,26,FALSE))=TRUE,"",IF(VLOOKUP($A162,parlvotes_lh!$A$11:$ZZ$200,26,FALSE)=0,"",VLOOKUP($A162,parlvotes_lh!$A$11:$ZZ$200,26,FALSE)))</f>
        <v/>
      </c>
      <c r="L162" s="194" t="str">
        <f>IF(ISERROR(VLOOKUP($A162,parlvotes_lh!$A$11:$ZZ$200,46,FALSE))=TRUE,"",IF(VLOOKUP($A162,parlvotes_lh!$A$11:$ZZ$200,46,FALSE)=0,"",VLOOKUP($A162,parlvotes_lh!$A$11:$ZZ$200,46,FALSE)))</f>
        <v/>
      </c>
      <c r="M162" s="194" t="str">
        <f>IF(ISERROR(VLOOKUP($A162,parlvotes_lh!$A$11:$ZZ$200,66,FALSE))=TRUE,"",IF(VLOOKUP($A162,parlvotes_lh!$A$11:$ZZ$200,66,FALSE)=0,"",VLOOKUP($A162,parlvotes_lh!$A$11:$ZZ$200,66,FALSE)))</f>
        <v/>
      </c>
      <c r="N162" s="194" t="str">
        <f>IF(ISERROR(VLOOKUP($A162,parlvotes_lh!$A$11:$ZZ$200,86,FALSE))=TRUE,"",IF(VLOOKUP($A162,parlvotes_lh!$A$11:$ZZ$200,86,FALSE)=0,"",VLOOKUP($A162,parlvotes_lh!$A$11:$ZZ$200,86,FALSE)))</f>
        <v/>
      </c>
      <c r="O162" s="194" t="str">
        <f>IF(ISERROR(VLOOKUP($A162,parlvotes_lh!$A$11:$ZZ$200,106,FALSE))=TRUE,"",IF(VLOOKUP($A162,parlvotes_lh!$A$11:$ZZ$200,106,FALSE)=0,"",VLOOKUP($A162,parlvotes_lh!$A$11:$ZZ$200,106,FALSE)))</f>
        <v/>
      </c>
      <c r="P162" s="194" t="str">
        <f>IF(ISERROR(VLOOKUP($A162,parlvotes_lh!$A$11:$ZZ$200,126,FALSE))=TRUE,"",IF(VLOOKUP($A162,parlvotes_lh!$A$11:$ZZ$200,126,FALSE)=0,"",VLOOKUP($A162,parlvotes_lh!$A$11:$ZZ$200,126,FALSE)))</f>
        <v/>
      </c>
      <c r="Q162" s="195" t="str">
        <f>IF(ISERROR(VLOOKUP($A162,parlvotes_lh!$A$11:$ZZ$200,146,FALSE))=TRUE,"",IF(VLOOKUP($A162,parlvotes_lh!$A$11:$ZZ$200,146,FALSE)=0,"",VLOOKUP($A162,parlvotes_lh!$A$11:$ZZ$200,146,FALSE)))</f>
        <v/>
      </c>
      <c r="R162" s="195" t="str">
        <f>IF(ISERROR(VLOOKUP($A162,parlvotes_lh!$A$11:$ZZ$200,166,FALSE))=TRUE,"",IF(VLOOKUP($A162,parlvotes_lh!$A$11:$ZZ$200,166,FALSE)=0,"",VLOOKUP($A162,parlvotes_lh!$A$11:$ZZ$200,166,FALSE)))</f>
        <v/>
      </c>
      <c r="S162" s="195" t="str">
        <f>IF(ISERROR(VLOOKUP($A162,parlvotes_lh!$A$11:$ZZ$200,186,FALSE))=TRUE,"",IF(VLOOKUP($A162,parlvotes_lh!$A$11:$ZZ$200,186,FALSE)=0,"",VLOOKUP($A162,parlvotes_lh!$A$11:$ZZ$200,186,FALSE)))</f>
        <v/>
      </c>
      <c r="T162" s="195" t="str">
        <f>IF(ISERROR(VLOOKUP($A162,parlvotes_lh!$A$11:$ZZ$200,206,FALSE))=TRUE,"",IF(VLOOKUP($A162,parlvotes_lh!$A$11:$ZZ$200,206,FALSE)=0,"",VLOOKUP($A162,parlvotes_lh!$A$11:$ZZ$200,206,FALSE)))</f>
        <v/>
      </c>
      <c r="U162" s="195" t="str">
        <f>IF(ISERROR(VLOOKUP($A162,parlvotes_lh!$A$11:$ZZ$200,226,FALSE))=TRUE,"",IF(VLOOKUP($A162,parlvotes_lh!$A$11:$ZZ$200,226,FALSE)=0,"",VLOOKUP($A162,parlvotes_lh!$A$11:$ZZ$200,226,FALSE)))</f>
        <v/>
      </c>
      <c r="V162" s="195" t="str">
        <f>IF(ISERROR(VLOOKUP($A162,parlvotes_lh!$A$11:$ZZ$200,246,FALSE))=TRUE,"",IF(VLOOKUP($A162,parlvotes_lh!$A$11:$ZZ$200,246,FALSE)=0,"",VLOOKUP($A162,parlvotes_lh!$A$11:$ZZ$200,246,FALSE)))</f>
        <v/>
      </c>
      <c r="W162" s="195" t="str">
        <f>IF(ISERROR(VLOOKUP($A162,parlvotes_lh!$A$11:$ZZ$200,266,FALSE))=TRUE,"",IF(VLOOKUP($A162,parlvotes_lh!$A$11:$ZZ$200,266,FALSE)=0,"",VLOOKUP($A162,parlvotes_lh!$A$11:$ZZ$200,266,FALSE)))</f>
        <v/>
      </c>
      <c r="X162" s="195" t="str">
        <f>IF(ISERROR(VLOOKUP($A162,parlvotes_lh!$A$11:$ZZ$200,286,FALSE))=TRUE,"",IF(VLOOKUP($A162,parlvotes_lh!$A$11:$ZZ$200,286,FALSE)=0,"",VLOOKUP($A162,parlvotes_lh!$A$11:$ZZ$200,286,FALSE)))</f>
        <v/>
      </c>
      <c r="Y162" s="195" t="str">
        <f>IF(ISERROR(VLOOKUP($A162,parlvotes_lh!$A$11:$ZZ$200,306,FALSE))=TRUE,"",IF(VLOOKUP($A162,parlvotes_lh!$A$11:$ZZ$200,306,FALSE)=0,"",VLOOKUP($A162,parlvotes_lh!$A$11:$ZZ$200,306,FALSE)))</f>
        <v/>
      </c>
      <c r="Z162" s="195" t="str">
        <f>IF(ISERROR(VLOOKUP($A162,parlvotes_lh!$A$11:$ZZ$200,326,FALSE))=TRUE,"",IF(VLOOKUP($A162,parlvotes_lh!$A$11:$ZZ$200,326,FALSE)=0,"",VLOOKUP($A162,parlvotes_lh!$A$11:$ZZ$200,326,FALSE)))</f>
        <v/>
      </c>
      <c r="AA162" s="195" t="str">
        <f>IF(ISERROR(VLOOKUP($A162,parlvotes_lh!$A$11:$ZZ$200,346,FALSE))=TRUE,"",IF(VLOOKUP($A162,parlvotes_lh!$A$11:$ZZ$200,346,FALSE)=0,"",VLOOKUP($A162,parlvotes_lh!$A$11:$ZZ$200,346,FALSE)))</f>
        <v/>
      </c>
      <c r="AB162" s="195" t="str">
        <f>IF(ISERROR(VLOOKUP($A162,parlvotes_lh!$A$11:$ZZ$200,366,FALSE))=TRUE,"",IF(VLOOKUP($A162,parlvotes_lh!$A$11:$ZZ$200,366,FALSE)=0,"",VLOOKUP($A162,parlvotes_lh!$A$11:$ZZ$200,366,FALSE)))</f>
        <v/>
      </c>
      <c r="AC162" s="195" t="str">
        <f>IF(ISERROR(VLOOKUP($A162,parlvotes_lh!$A$11:$ZZ$200,386,FALSE))=TRUE,"",IF(VLOOKUP($A162,parlvotes_lh!$A$11:$ZZ$200,386,FALSE)=0,"",VLOOKUP($A162,parlvotes_lh!$A$11:$ZZ$200,386,FALSE)))</f>
        <v/>
      </c>
    </row>
    <row r="163" spans="1:29" ht="13.5" customHeight="1">
      <c r="A163" s="189"/>
      <c r="B163" s="101" t="str">
        <f>IF(A163="","",MID(info_weblinks!$C$3,32,3))</f>
        <v/>
      </c>
      <c r="C163" s="101" t="str">
        <f>IF(info_parties!G163="","",info_parties!G163)</f>
        <v/>
      </c>
      <c r="D163" s="101" t="str">
        <f>IF(info_parties!K163="","",info_parties!K163)</f>
        <v/>
      </c>
      <c r="E163" s="101" t="str">
        <f>IF(info_parties!H163="","",info_parties!H163)</f>
        <v/>
      </c>
      <c r="F163" s="190" t="str">
        <f t="shared" si="20"/>
        <v/>
      </c>
      <c r="G163" s="191" t="str">
        <f t="shared" si="21"/>
        <v/>
      </c>
      <c r="H163" s="192" t="str">
        <f t="shared" si="22"/>
        <v/>
      </c>
      <c r="I163" s="193" t="str">
        <f t="shared" si="23"/>
        <v/>
      </c>
      <c r="J163" s="194" t="str">
        <f>IF(ISERROR(VLOOKUP($A163,parlvotes_lh!$A$11:$ZZ$200,6,FALSE))=TRUE,"",IF(VLOOKUP($A163,parlvotes_lh!$A$11:$ZZ$200,6,FALSE)=0,"",VLOOKUP($A163,parlvotes_lh!$A$11:$ZZ$200,6,FALSE)))</f>
        <v/>
      </c>
      <c r="K163" s="194" t="str">
        <f>IF(ISERROR(VLOOKUP($A163,parlvotes_lh!$A$11:$ZZ$200,26,FALSE))=TRUE,"",IF(VLOOKUP($A163,parlvotes_lh!$A$11:$ZZ$200,26,FALSE)=0,"",VLOOKUP($A163,parlvotes_lh!$A$11:$ZZ$200,26,FALSE)))</f>
        <v/>
      </c>
      <c r="L163" s="194" t="str">
        <f>IF(ISERROR(VLOOKUP($A163,parlvotes_lh!$A$11:$ZZ$200,46,FALSE))=TRUE,"",IF(VLOOKUP($A163,parlvotes_lh!$A$11:$ZZ$200,46,FALSE)=0,"",VLOOKUP($A163,parlvotes_lh!$A$11:$ZZ$200,46,FALSE)))</f>
        <v/>
      </c>
      <c r="M163" s="194" t="str">
        <f>IF(ISERROR(VLOOKUP($A163,parlvotes_lh!$A$11:$ZZ$200,66,FALSE))=TRUE,"",IF(VLOOKUP($A163,parlvotes_lh!$A$11:$ZZ$200,66,FALSE)=0,"",VLOOKUP($A163,parlvotes_lh!$A$11:$ZZ$200,66,FALSE)))</f>
        <v/>
      </c>
      <c r="N163" s="194" t="str">
        <f>IF(ISERROR(VLOOKUP($A163,parlvotes_lh!$A$11:$ZZ$200,86,FALSE))=TRUE,"",IF(VLOOKUP($A163,parlvotes_lh!$A$11:$ZZ$200,86,FALSE)=0,"",VLOOKUP($A163,parlvotes_lh!$A$11:$ZZ$200,86,FALSE)))</f>
        <v/>
      </c>
      <c r="O163" s="194" t="str">
        <f>IF(ISERROR(VLOOKUP($A163,parlvotes_lh!$A$11:$ZZ$200,106,FALSE))=TRUE,"",IF(VLOOKUP($A163,parlvotes_lh!$A$11:$ZZ$200,106,FALSE)=0,"",VLOOKUP($A163,parlvotes_lh!$A$11:$ZZ$200,106,FALSE)))</f>
        <v/>
      </c>
      <c r="P163" s="194" t="str">
        <f>IF(ISERROR(VLOOKUP($A163,parlvotes_lh!$A$11:$ZZ$200,126,FALSE))=TRUE,"",IF(VLOOKUP($A163,parlvotes_lh!$A$11:$ZZ$200,126,FALSE)=0,"",VLOOKUP($A163,parlvotes_lh!$A$11:$ZZ$200,126,FALSE)))</f>
        <v/>
      </c>
      <c r="Q163" s="195" t="str">
        <f>IF(ISERROR(VLOOKUP($A163,parlvotes_lh!$A$11:$ZZ$200,146,FALSE))=TRUE,"",IF(VLOOKUP($A163,parlvotes_lh!$A$11:$ZZ$200,146,FALSE)=0,"",VLOOKUP($A163,parlvotes_lh!$A$11:$ZZ$200,146,FALSE)))</f>
        <v/>
      </c>
      <c r="R163" s="195" t="str">
        <f>IF(ISERROR(VLOOKUP($A163,parlvotes_lh!$A$11:$ZZ$200,166,FALSE))=TRUE,"",IF(VLOOKUP($A163,parlvotes_lh!$A$11:$ZZ$200,166,FALSE)=0,"",VLOOKUP($A163,parlvotes_lh!$A$11:$ZZ$200,166,FALSE)))</f>
        <v/>
      </c>
      <c r="S163" s="195" t="str">
        <f>IF(ISERROR(VLOOKUP($A163,parlvotes_lh!$A$11:$ZZ$200,186,FALSE))=TRUE,"",IF(VLOOKUP($A163,parlvotes_lh!$A$11:$ZZ$200,186,FALSE)=0,"",VLOOKUP($A163,parlvotes_lh!$A$11:$ZZ$200,186,FALSE)))</f>
        <v/>
      </c>
      <c r="T163" s="195" t="str">
        <f>IF(ISERROR(VLOOKUP($A163,parlvotes_lh!$A$11:$ZZ$200,206,FALSE))=TRUE,"",IF(VLOOKUP($A163,parlvotes_lh!$A$11:$ZZ$200,206,FALSE)=0,"",VLOOKUP($A163,parlvotes_lh!$A$11:$ZZ$200,206,FALSE)))</f>
        <v/>
      </c>
      <c r="U163" s="195" t="str">
        <f>IF(ISERROR(VLOOKUP($A163,parlvotes_lh!$A$11:$ZZ$200,226,FALSE))=TRUE,"",IF(VLOOKUP($A163,parlvotes_lh!$A$11:$ZZ$200,226,FALSE)=0,"",VLOOKUP($A163,parlvotes_lh!$A$11:$ZZ$200,226,FALSE)))</f>
        <v/>
      </c>
      <c r="V163" s="195" t="str">
        <f>IF(ISERROR(VLOOKUP($A163,parlvotes_lh!$A$11:$ZZ$200,246,FALSE))=TRUE,"",IF(VLOOKUP($A163,parlvotes_lh!$A$11:$ZZ$200,246,FALSE)=0,"",VLOOKUP($A163,parlvotes_lh!$A$11:$ZZ$200,246,FALSE)))</f>
        <v/>
      </c>
      <c r="W163" s="195" t="str">
        <f>IF(ISERROR(VLOOKUP($A163,parlvotes_lh!$A$11:$ZZ$200,266,FALSE))=TRUE,"",IF(VLOOKUP($A163,parlvotes_lh!$A$11:$ZZ$200,266,FALSE)=0,"",VLOOKUP($A163,parlvotes_lh!$A$11:$ZZ$200,266,FALSE)))</f>
        <v/>
      </c>
      <c r="X163" s="195" t="str">
        <f>IF(ISERROR(VLOOKUP($A163,parlvotes_lh!$A$11:$ZZ$200,286,FALSE))=TRUE,"",IF(VLOOKUP($A163,parlvotes_lh!$A$11:$ZZ$200,286,FALSE)=0,"",VLOOKUP($A163,parlvotes_lh!$A$11:$ZZ$200,286,FALSE)))</f>
        <v/>
      </c>
      <c r="Y163" s="195" t="str">
        <f>IF(ISERROR(VLOOKUP($A163,parlvotes_lh!$A$11:$ZZ$200,306,FALSE))=TRUE,"",IF(VLOOKUP($A163,parlvotes_lh!$A$11:$ZZ$200,306,FALSE)=0,"",VLOOKUP($A163,parlvotes_lh!$A$11:$ZZ$200,306,FALSE)))</f>
        <v/>
      </c>
      <c r="Z163" s="195" t="str">
        <f>IF(ISERROR(VLOOKUP($A163,parlvotes_lh!$A$11:$ZZ$200,326,FALSE))=TRUE,"",IF(VLOOKUP($A163,parlvotes_lh!$A$11:$ZZ$200,326,FALSE)=0,"",VLOOKUP($A163,parlvotes_lh!$A$11:$ZZ$200,326,FALSE)))</f>
        <v/>
      </c>
      <c r="AA163" s="195" t="str">
        <f>IF(ISERROR(VLOOKUP($A163,parlvotes_lh!$A$11:$ZZ$200,346,FALSE))=TRUE,"",IF(VLOOKUP($A163,parlvotes_lh!$A$11:$ZZ$200,346,FALSE)=0,"",VLOOKUP($A163,parlvotes_lh!$A$11:$ZZ$200,346,FALSE)))</f>
        <v/>
      </c>
      <c r="AB163" s="195" t="str">
        <f>IF(ISERROR(VLOOKUP($A163,parlvotes_lh!$A$11:$ZZ$200,366,FALSE))=TRUE,"",IF(VLOOKUP($A163,parlvotes_lh!$A$11:$ZZ$200,366,FALSE)=0,"",VLOOKUP($A163,parlvotes_lh!$A$11:$ZZ$200,366,FALSE)))</f>
        <v/>
      </c>
      <c r="AC163" s="195" t="str">
        <f>IF(ISERROR(VLOOKUP($A163,parlvotes_lh!$A$11:$ZZ$200,386,FALSE))=TRUE,"",IF(VLOOKUP($A163,parlvotes_lh!$A$11:$ZZ$200,386,FALSE)=0,"",VLOOKUP($A163,parlvotes_lh!$A$11:$ZZ$200,386,FALSE)))</f>
        <v/>
      </c>
    </row>
    <row r="164" spans="1:29" ht="13.5" customHeight="1">
      <c r="A164" s="189"/>
      <c r="B164" s="101" t="str">
        <f>IF(A164="","",MID(info_weblinks!$C$3,32,3))</f>
        <v/>
      </c>
      <c r="C164" s="101" t="str">
        <f>IF(info_parties!G164="","",info_parties!G164)</f>
        <v/>
      </c>
      <c r="D164" s="101" t="str">
        <f>IF(info_parties!K164="","",info_parties!K164)</f>
        <v/>
      </c>
      <c r="E164" s="101" t="str">
        <f>IF(info_parties!H164="","",info_parties!H164)</f>
        <v/>
      </c>
      <c r="F164" s="190" t="str">
        <f t="shared" si="20"/>
        <v/>
      </c>
      <c r="G164" s="191" t="str">
        <f t="shared" si="21"/>
        <v/>
      </c>
      <c r="H164" s="192" t="str">
        <f t="shared" si="22"/>
        <v/>
      </c>
      <c r="I164" s="193" t="str">
        <f t="shared" si="23"/>
        <v/>
      </c>
      <c r="J164" s="194" t="str">
        <f>IF(ISERROR(VLOOKUP($A164,parlvotes_lh!$A$11:$ZZ$200,6,FALSE))=TRUE,"",IF(VLOOKUP($A164,parlvotes_lh!$A$11:$ZZ$200,6,FALSE)=0,"",VLOOKUP($A164,parlvotes_lh!$A$11:$ZZ$200,6,FALSE)))</f>
        <v/>
      </c>
      <c r="K164" s="194" t="str">
        <f>IF(ISERROR(VLOOKUP($A164,parlvotes_lh!$A$11:$ZZ$200,26,FALSE))=TRUE,"",IF(VLOOKUP($A164,parlvotes_lh!$A$11:$ZZ$200,26,FALSE)=0,"",VLOOKUP($A164,parlvotes_lh!$A$11:$ZZ$200,26,FALSE)))</f>
        <v/>
      </c>
      <c r="L164" s="194" t="str">
        <f>IF(ISERROR(VLOOKUP($A164,parlvotes_lh!$A$11:$ZZ$200,46,FALSE))=TRUE,"",IF(VLOOKUP($A164,parlvotes_lh!$A$11:$ZZ$200,46,FALSE)=0,"",VLOOKUP($A164,parlvotes_lh!$A$11:$ZZ$200,46,FALSE)))</f>
        <v/>
      </c>
      <c r="M164" s="194" t="str">
        <f>IF(ISERROR(VLOOKUP($A164,parlvotes_lh!$A$11:$ZZ$200,66,FALSE))=TRUE,"",IF(VLOOKUP($A164,parlvotes_lh!$A$11:$ZZ$200,66,FALSE)=0,"",VLOOKUP($A164,parlvotes_lh!$A$11:$ZZ$200,66,FALSE)))</f>
        <v/>
      </c>
      <c r="N164" s="194" t="str">
        <f>IF(ISERROR(VLOOKUP($A164,parlvotes_lh!$A$11:$ZZ$200,86,FALSE))=TRUE,"",IF(VLOOKUP($A164,parlvotes_lh!$A$11:$ZZ$200,86,FALSE)=0,"",VLOOKUP($A164,parlvotes_lh!$A$11:$ZZ$200,86,FALSE)))</f>
        <v/>
      </c>
      <c r="O164" s="194" t="str">
        <f>IF(ISERROR(VLOOKUP($A164,parlvotes_lh!$A$11:$ZZ$200,106,FALSE))=TRUE,"",IF(VLOOKUP($A164,parlvotes_lh!$A$11:$ZZ$200,106,FALSE)=0,"",VLOOKUP($A164,parlvotes_lh!$A$11:$ZZ$200,106,FALSE)))</f>
        <v/>
      </c>
      <c r="P164" s="194" t="str">
        <f>IF(ISERROR(VLOOKUP($A164,parlvotes_lh!$A$11:$ZZ$200,126,FALSE))=TRUE,"",IF(VLOOKUP($A164,parlvotes_lh!$A$11:$ZZ$200,126,FALSE)=0,"",VLOOKUP($A164,parlvotes_lh!$A$11:$ZZ$200,126,FALSE)))</f>
        <v/>
      </c>
      <c r="Q164" s="195" t="str">
        <f>IF(ISERROR(VLOOKUP($A164,parlvotes_lh!$A$11:$ZZ$200,146,FALSE))=TRUE,"",IF(VLOOKUP($A164,parlvotes_lh!$A$11:$ZZ$200,146,FALSE)=0,"",VLOOKUP($A164,parlvotes_lh!$A$11:$ZZ$200,146,FALSE)))</f>
        <v/>
      </c>
      <c r="R164" s="195" t="str">
        <f>IF(ISERROR(VLOOKUP($A164,parlvotes_lh!$A$11:$ZZ$200,166,FALSE))=TRUE,"",IF(VLOOKUP($A164,parlvotes_lh!$A$11:$ZZ$200,166,FALSE)=0,"",VLOOKUP($A164,parlvotes_lh!$A$11:$ZZ$200,166,FALSE)))</f>
        <v/>
      </c>
      <c r="S164" s="195" t="str">
        <f>IF(ISERROR(VLOOKUP($A164,parlvotes_lh!$A$11:$ZZ$200,186,FALSE))=TRUE,"",IF(VLOOKUP($A164,parlvotes_lh!$A$11:$ZZ$200,186,FALSE)=0,"",VLOOKUP($A164,parlvotes_lh!$A$11:$ZZ$200,186,FALSE)))</f>
        <v/>
      </c>
      <c r="T164" s="195" t="str">
        <f>IF(ISERROR(VLOOKUP($A164,parlvotes_lh!$A$11:$ZZ$200,206,FALSE))=TRUE,"",IF(VLOOKUP($A164,parlvotes_lh!$A$11:$ZZ$200,206,FALSE)=0,"",VLOOKUP($A164,parlvotes_lh!$A$11:$ZZ$200,206,FALSE)))</f>
        <v/>
      </c>
      <c r="U164" s="195" t="str">
        <f>IF(ISERROR(VLOOKUP($A164,parlvotes_lh!$A$11:$ZZ$200,226,FALSE))=TRUE,"",IF(VLOOKUP($A164,parlvotes_lh!$A$11:$ZZ$200,226,FALSE)=0,"",VLOOKUP($A164,parlvotes_lh!$A$11:$ZZ$200,226,FALSE)))</f>
        <v/>
      </c>
      <c r="V164" s="195" t="str">
        <f>IF(ISERROR(VLOOKUP($A164,parlvotes_lh!$A$11:$ZZ$200,246,FALSE))=TRUE,"",IF(VLOOKUP($A164,parlvotes_lh!$A$11:$ZZ$200,246,FALSE)=0,"",VLOOKUP($A164,parlvotes_lh!$A$11:$ZZ$200,246,FALSE)))</f>
        <v/>
      </c>
      <c r="W164" s="195" t="str">
        <f>IF(ISERROR(VLOOKUP($A164,parlvotes_lh!$A$11:$ZZ$200,266,FALSE))=TRUE,"",IF(VLOOKUP($A164,parlvotes_lh!$A$11:$ZZ$200,266,FALSE)=0,"",VLOOKUP($A164,parlvotes_lh!$A$11:$ZZ$200,266,FALSE)))</f>
        <v/>
      </c>
      <c r="X164" s="195" t="str">
        <f>IF(ISERROR(VLOOKUP($A164,parlvotes_lh!$A$11:$ZZ$200,286,FALSE))=TRUE,"",IF(VLOOKUP($A164,parlvotes_lh!$A$11:$ZZ$200,286,FALSE)=0,"",VLOOKUP($A164,parlvotes_lh!$A$11:$ZZ$200,286,FALSE)))</f>
        <v/>
      </c>
      <c r="Y164" s="195" t="str">
        <f>IF(ISERROR(VLOOKUP($A164,parlvotes_lh!$A$11:$ZZ$200,306,FALSE))=TRUE,"",IF(VLOOKUP($A164,parlvotes_lh!$A$11:$ZZ$200,306,FALSE)=0,"",VLOOKUP($A164,parlvotes_lh!$A$11:$ZZ$200,306,FALSE)))</f>
        <v/>
      </c>
      <c r="Z164" s="195" t="str">
        <f>IF(ISERROR(VLOOKUP($A164,parlvotes_lh!$A$11:$ZZ$200,326,FALSE))=TRUE,"",IF(VLOOKUP($A164,parlvotes_lh!$A$11:$ZZ$200,326,FALSE)=0,"",VLOOKUP($A164,parlvotes_lh!$A$11:$ZZ$200,326,FALSE)))</f>
        <v/>
      </c>
      <c r="AA164" s="195" t="str">
        <f>IF(ISERROR(VLOOKUP($A164,parlvotes_lh!$A$11:$ZZ$200,346,FALSE))=TRUE,"",IF(VLOOKUP($A164,parlvotes_lh!$A$11:$ZZ$200,346,FALSE)=0,"",VLOOKUP($A164,parlvotes_lh!$A$11:$ZZ$200,346,FALSE)))</f>
        <v/>
      </c>
      <c r="AB164" s="195" t="str">
        <f>IF(ISERROR(VLOOKUP($A164,parlvotes_lh!$A$11:$ZZ$200,366,FALSE))=TRUE,"",IF(VLOOKUP($A164,parlvotes_lh!$A$11:$ZZ$200,366,FALSE)=0,"",VLOOKUP($A164,parlvotes_lh!$A$11:$ZZ$200,366,FALSE)))</f>
        <v/>
      </c>
      <c r="AC164" s="195" t="str">
        <f>IF(ISERROR(VLOOKUP($A164,parlvotes_lh!$A$11:$ZZ$200,386,FALSE))=TRUE,"",IF(VLOOKUP($A164,parlvotes_lh!$A$11:$ZZ$200,386,FALSE)=0,"",VLOOKUP($A164,parlvotes_lh!$A$11:$ZZ$200,386,FALSE)))</f>
        <v/>
      </c>
    </row>
    <row r="165" spans="1:29" ht="13.5" customHeight="1">
      <c r="A165" s="189"/>
      <c r="B165" s="101" t="str">
        <f>IF(A165="","",MID(info_weblinks!$C$3,32,3))</f>
        <v/>
      </c>
      <c r="C165" s="101" t="str">
        <f>IF(info_parties!G165="","",info_parties!G165)</f>
        <v/>
      </c>
      <c r="D165" s="101" t="str">
        <f>IF(info_parties!K165="","",info_parties!K165)</f>
        <v/>
      </c>
      <c r="E165" s="101" t="str">
        <f>IF(info_parties!H165="","",info_parties!H165)</f>
        <v/>
      </c>
      <c r="F165" s="190" t="str">
        <f t="shared" si="20"/>
        <v/>
      </c>
      <c r="G165" s="191" t="str">
        <f t="shared" si="21"/>
        <v/>
      </c>
      <c r="H165" s="192" t="str">
        <f t="shared" si="22"/>
        <v/>
      </c>
      <c r="I165" s="193" t="str">
        <f t="shared" si="23"/>
        <v/>
      </c>
      <c r="J165" s="194" t="str">
        <f>IF(ISERROR(VLOOKUP($A165,parlvotes_lh!$A$11:$ZZ$200,6,FALSE))=TRUE,"",IF(VLOOKUP($A165,parlvotes_lh!$A$11:$ZZ$200,6,FALSE)=0,"",VLOOKUP($A165,parlvotes_lh!$A$11:$ZZ$200,6,FALSE)))</f>
        <v/>
      </c>
      <c r="K165" s="194" t="str">
        <f>IF(ISERROR(VLOOKUP($A165,parlvotes_lh!$A$11:$ZZ$200,26,FALSE))=TRUE,"",IF(VLOOKUP($A165,parlvotes_lh!$A$11:$ZZ$200,26,FALSE)=0,"",VLOOKUP($A165,parlvotes_lh!$A$11:$ZZ$200,26,FALSE)))</f>
        <v/>
      </c>
      <c r="L165" s="194" t="str">
        <f>IF(ISERROR(VLOOKUP($A165,parlvotes_lh!$A$11:$ZZ$200,46,FALSE))=TRUE,"",IF(VLOOKUP($A165,parlvotes_lh!$A$11:$ZZ$200,46,FALSE)=0,"",VLOOKUP($A165,parlvotes_lh!$A$11:$ZZ$200,46,FALSE)))</f>
        <v/>
      </c>
      <c r="M165" s="194" t="str">
        <f>IF(ISERROR(VLOOKUP($A165,parlvotes_lh!$A$11:$ZZ$200,66,FALSE))=TRUE,"",IF(VLOOKUP($A165,parlvotes_lh!$A$11:$ZZ$200,66,FALSE)=0,"",VLOOKUP($A165,parlvotes_lh!$A$11:$ZZ$200,66,FALSE)))</f>
        <v/>
      </c>
      <c r="N165" s="194" t="str">
        <f>IF(ISERROR(VLOOKUP($A165,parlvotes_lh!$A$11:$ZZ$200,86,FALSE))=TRUE,"",IF(VLOOKUP($A165,parlvotes_lh!$A$11:$ZZ$200,86,FALSE)=0,"",VLOOKUP($A165,parlvotes_lh!$A$11:$ZZ$200,86,FALSE)))</f>
        <v/>
      </c>
      <c r="O165" s="194" t="str">
        <f>IF(ISERROR(VLOOKUP($A165,parlvotes_lh!$A$11:$ZZ$200,106,FALSE))=TRUE,"",IF(VLOOKUP($A165,parlvotes_lh!$A$11:$ZZ$200,106,FALSE)=0,"",VLOOKUP($A165,parlvotes_lh!$A$11:$ZZ$200,106,FALSE)))</f>
        <v/>
      </c>
      <c r="P165" s="194" t="str">
        <f>IF(ISERROR(VLOOKUP($A165,parlvotes_lh!$A$11:$ZZ$200,126,FALSE))=TRUE,"",IF(VLOOKUP($A165,parlvotes_lh!$A$11:$ZZ$200,126,FALSE)=0,"",VLOOKUP($A165,parlvotes_lh!$A$11:$ZZ$200,126,FALSE)))</f>
        <v/>
      </c>
      <c r="Q165" s="195" t="str">
        <f>IF(ISERROR(VLOOKUP($A165,parlvotes_lh!$A$11:$ZZ$200,146,FALSE))=TRUE,"",IF(VLOOKUP($A165,parlvotes_lh!$A$11:$ZZ$200,146,FALSE)=0,"",VLOOKUP($A165,parlvotes_lh!$A$11:$ZZ$200,146,FALSE)))</f>
        <v/>
      </c>
      <c r="R165" s="195" t="str">
        <f>IF(ISERROR(VLOOKUP($A165,parlvotes_lh!$A$11:$ZZ$200,166,FALSE))=TRUE,"",IF(VLOOKUP($A165,parlvotes_lh!$A$11:$ZZ$200,166,FALSE)=0,"",VLOOKUP($A165,parlvotes_lh!$A$11:$ZZ$200,166,FALSE)))</f>
        <v/>
      </c>
      <c r="S165" s="195" t="str">
        <f>IF(ISERROR(VLOOKUP($A165,parlvotes_lh!$A$11:$ZZ$200,186,FALSE))=TRUE,"",IF(VLOOKUP($A165,parlvotes_lh!$A$11:$ZZ$200,186,FALSE)=0,"",VLOOKUP($A165,parlvotes_lh!$A$11:$ZZ$200,186,FALSE)))</f>
        <v/>
      </c>
      <c r="T165" s="195" t="str">
        <f>IF(ISERROR(VLOOKUP($A165,parlvotes_lh!$A$11:$ZZ$200,206,FALSE))=TRUE,"",IF(VLOOKUP($A165,parlvotes_lh!$A$11:$ZZ$200,206,FALSE)=0,"",VLOOKUP($A165,parlvotes_lh!$A$11:$ZZ$200,206,FALSE)))</f>
        <v/>
      </c>
      <c r="U165" s="195" t="str">
        <f>IF(ISERROR(VLOOKUP($A165,parlvotes_lh!$A$11:$ZZ$200,226,FALSE))=TRUE,"",IF(VLOOKUP($A165,parlvotes_lh!$A$11:$ZZ$200,226,FALSE)=0,"",VLOOKUP($A165,parlvotes_lh!$A$11:$ZZ$200,226,FALSE)))</f>
        <v/>
      </c>
      <c r="V165" s="195" t="str">
        <f>IF(ISERROR(VLOOKUP($A165,parlvotes_lh!$A$11:$ZZ$200,246,FALSE))=TRUE,"",IF(VLOOKUP($A165,parlvotes_lh!$A$11:$ZZ$200,246,FALSE)=0,"",VLOOKUP($A165,parlvotes_lh!$A$11:$ZZ$200,246,FALSE)))</f>
        <v/>
      </c>
      <c r="W165" s="195" t="str">
        <f>IF(ISERROR(VLOOKUP($A165,parlvotes_lh!$A$11:$ZZ$200,266,FALSE))=TRUE,"",IF(VLOOKUP($A165,parlvotes_lh!$A$11:$ZZ$200,266,FALSE)=0,"",VLOOKUP($A165,parlvotes_lh!$A$11:$ZZ$200,266,FALSE)))</f>
        <v/>
      </c>
      <c r="X165" s="195" t="str">
        <f>IF(ISERROR(VLOOKUP($A165,parlvotes_lh!$A$11:$ZZ$200,286,FALSE))=TRUE,"",IF(VLOOKUP($A165,parlvotes_lh!$A$11:$ZZ$200,286,FALSE)=0,"",VLOOKUP($A165,parlvotes_lh!$A$11:$ZZ$200,286,FALSE)))</f>
        <v/>
      </c>
      <c r="Y165" s="195" t="str">
        <f>IF(ISERROR(VLOOKUP($A165,parlvotes_lh!$A$11:$ZZ$200,306,FALSE))=TRUE,"",IF(VLOOKUP($A165,parlvotes_lh!$A$11:$ZZ$200,306,FALSE)=0,"",VLOOKUP($A165,parlvotes_lh!$A$11:$ZZ$200,306,FALSE)))</f>
        <v/>
      </c>
      <c r="Z165" s="195" t="str">
        <f>IF(ISERROR(VLOOKUP($A165,parlvotes_lh!$A$11:$ZZ$200,326,FALSE))=TRUE,"",IF(VLOOKUP($A165,parlvotes_lh!$A$11:$ZZ$200,326,FALSE)=0,"",VLOOKUP($A165,parlvotes_lh!$A$11:$ZZ$200,326,FALSE)))</f>
        <v/>
      </c>
      <c r="AA165" s="195" t="str">
        <f>IF(ISERROR(VLOOKUP($A165,parlvotes_lh!$A$11:$ZZ$200,346,FALSE))=TRUE,"",IF(VLOOKUP($A165,parlvotes_lh!$A$11:$ZZ$200,346,FALSE)=0,"",VLOOKUP($A165,parlvotes_lh!$A$11:$ZZ$200,346,FALSE)))</f>
        <v/>
      </c>
      <c r="AB165" s="195" t="str">
        <f>IF(ISERROR(VLOOKUP($A165,parlvotes_lh!$A$11:$ZZ$200,366,FALSE))=TRUE,"",IF(VLOOKUP($A165,parlvotes_lh!$A$11:$ZZ$200,366,FALSE)=0,"",VLOOKUP($A165,parlvotes_lh!$A$11:$ZZ$200,366,FALSE)))</f>
        <v/>
      </c>
      <c r="AC165" s="195" t="str">
        <f>IF(ISERROR(VLOOKUP($A165,parlvotes_lh!$A$11:$ZZ$200,386,FALSE))=TRUE,"",IF(VLOOKUP($A165,parlvotes_lh!$A$11:$ZZ$200,386,FALSE)=0,"",VLOOKUP($A165,parlvotes_lh!$A$11:$ZZ$200,386,FALSE)))</f>
        <v/>
      </c>
    </row>
    <row r="166" spans="1:29" ht="13.5" customHeight="1">
      <c r="A166" s="189"/>
      <c r="B166" s="101" t="str">
        <f>IF(A166="","",MID(info_weblinks!$C$3,32,3))</f>
        <v/>
      </c>
      <c r="C166" s="101" t="str">
        <f>IF(info_parties!G166="","",info_parties!G166)</f>
        <v/>
      </c>
      <c r="D166" s="101" t="str">
        <f>IF(info_parties!K166="","",info_parties!K166)</f>
        <v/>
      </c>
      <c r="E166" s="101" t="str">
        <f>IF(info_parties!H166="","",info_parties!H166)</f>
        <v/>
      </c>
      <c r="F166" s="190" t="str">
        <f t="shared" si="20"/>
        <v/>
      </c>
      <c r="G166" s="191" t="str">
        <f t="shared" si="21"/>
        <v/>
      </c>
      <c r="H166" s="192" t="str">
        <f t="shared" si="22"/>
        <v/>
      </c>
      <c r="I166" s="193" t="str">
        <f t="shared" si="23"/>
        <v/>
      </c>
      <c r="J166" s="194" t="str">
        <f>IF(ISERROR(VLOOKUP($A166,parlvotes_lh!$A$11:$ZZ$200,6,FALSE))=TRUE,"",IF(VLOOKUP($A166,parlvotes_lh!$A$11:$ZZ$200,6,FALSE)=0,"",VLOOKUP($A166,parlvotes_lh!$A$11:$ZZ$200,6,FALSE)))</f>
        <v/>
      </c>
      <c r="K166" s="194" t="str">
        <f>IF(ISERROR(VLOOKUP($A166,parlvotes_lh!$A$11:$ZZ$200,26,FALSE))=TRUE,"",IF(VLOOKUP($A166,parlvotes_lh!$A$11:$ZZ$200,26,FALSE)=0,"",VLOOKUP($A166,parlvotes_lh!$A$11:$ZZ$200,26,FALSE)))</f>
        <v/>
      </c>
      <c r="L166" s="194" t="str">
        <f>IF(ISERROR(VLOOKUP($A166,parlvotes_lh!$A$11:$ZZ$200,46,FALSE))=TRUE,"",IF(VLOOKUP($A166,parlvotes_lh!$A$11:$ZZ$200,46,FALSE)=0,"",VLOOKUP($A166,parlvotes_lh!$A$11:$ZZ$200,46,FALSE)))</f>
        <v/>
      </c>
      <c r="M166" s="194" t="str">
        <f>IF(ISERROR(VLOOKUP($A166,parlvotes_lh!$A$11:$ZZ$200,66,FALSE))=TRUE,"",IF(VLOOKUP($A166,parlvotes_lh!$A$11:$ZZ$200,66,FALSE)=0,"",VLOOKUP($A166,parlvotes_lh!$A$11:$ZZ$200,66,FALSE)))</f>
        <v/>
      </c>
      <c r="N166" s="194" t="str">
        <f>IF(ISERROR(VLOOKUP($A166,parlvotes_lh!$A$11:$ZZ$200,86,FALSE))=TRUE,"",IF(VLOOKUP($A166,parlvotes_lh!$A$11:$ZZ$200,86,FALSE)=0,"",VLOOKUP($A166,parlvotes_lh!$A$11:$ZZ$200,86,FALSE)))</f>
        <v/>
      </c>
      <c r="O166" s="194" t="str">
        <f>IF(ISERROR(VLOOKUP($A166,parlvotes_lh!$A$11:$ZZ$200,106,FALSE))=TRUE,"",IF(VLOOKUP($A166,parlvotes_lh!$A$11:$ZZ$200,106,FALSE)=0,"",VLOOKUP($A166,parlvotes_lh!$A$11:$ZZ$200,106,FALSE)))</f>
        <v/>
      </c>
      <c r="P166" s="194" t="str">
        <f>IF(ISERROR(VLOOKUP($A166,parlvotes_lh!$A$11:$ZZ$200,126,FALSE))=TRUE,"",IF(VLOOKUP($A166,parlvotes_lh!$A$11:$ZZ$200,126,FALSE)=0,"",VLOOKUP($A166,parlvotes_lh!$A$11:$ZZ$200,126,FALSE)))</f>
        <v/>
      </c>
      <c r="Q166" s="195" t="str">
        <f>IF(ISERROR(VLOOKUP($A166,parlvotes_lh!$A$11:$ZZ$200,146,FALSE))=TRUE,"",IF(VLOOKUP($A166,parlvotes_lh!$A$11:$ZZ$200,146,FALSE)=0,"",VLOOKUP($A166,parlvotes_lh!$A$11:$ZZ$200,146,FALSE)))</f>
        <v/>
      </c>
      <c r="R166" s="195" t="str">
        <f>IF(ISERROR(VLOOKUP($A166,parlvotes_lh!$A$11:$ZZ$200,166,FALSE))=TRUE,"",IF(VLOOKUP($A166,parlvotes_lh!$A$11:$ZZ$200,166,FALSE)=0,"",VLOOKUP($A166,parlvotes_lh!$A$11:$ZZ$200,166,FALSE)))</f>
        <v/>
      </c>
      <c r="S166" s="195" t="str">
        <f>IF(ISERROR(VLOOKUP($A166,parlvotes_lh!$A$11:$ZZ$200,186,FALSE))=TRUE,"",IF(VLOOKUP($A166,parlvotes_lh!$A$11:$ZZ$200,186,FALSE)=0,"",VLOOKUP($A166,parlvotes_lh!$A$11:$ZZ$200,186,FALSE)))</f>
        <v/>
      </c>
      <c r="T166" s="195" t="str">
        <f>IF(ISERROR(VLOOKUP($A166,parlvotes_lh!$A$11:$ZZ$200,206,FALSE))=TRUE,"",IF(VLOOKUP($A166,parlvotes_lh!$A$11:$ZZ$200,206,FALSE)=0,"",VLOOKUP($A166,parlvotes_lh!$A$11:$ZZ$200,206,FALSE)))</f>
        <v/>
      </c>
      <c r="U166" s="195" t="str">
        <f>IF(ISERROR(VLOOKUP($A166,parlvotes_lh!$A$11:$ZZ$200,226,FALSE))=TRUE,"",IF(VLOOKUP($A166,parlvotes_lh!$A$11:$ZZ$200,226,FALSE)=0,"",VLOOKUP($A166,parlvotes_lh!$A$11:$ZZ$200,226,FALSE)))</f>
        <v/>
      </c>
      <c r="V166" s="195" t="str">
        <f>IF(ISERROR(VLOOKUP($A166,parlvotes_lh!$A$11:$ZZ$200,246,FALSE))=TRUE,"",IF(VLOOKUP($A166,parlvotes_lh!$A$11:$ZZ$200,246,FALSE)=0,"",VLOOKUP($A166,parlvotes_lh!$A$11:$ZZ$200,246,FALSE)))</f>
        <v/>
      </c>
      <c r="W166" s="195" t="str">
        <f>IF(ISERROR(VLOOKUP($A166,parlvotes_lh!$A$11:$ZZ$200,266,FALSE))=TRUE,"",IF(VLOOKUP($A166,parlvotes_lh!$A$11:$ZZ$200,266,FALSE)=0,"",VLOOKUP($A166,parlvotes_lh!$A$11:$ZZ$200,266,FALSE)))</f>
        <v/>
      </c>
      <c r="X166" s="195" t="str">
        <f>IF(ISERROR(VLOOKUP($A166,parlvotes_lh!$A$11:$ZZ$200,286,FALSE))=TRUE,"",IF(VLOOKUP($A166,parlvotes_lh!$A$11:$ZZ$200,286,FALSE)=0,"",VLOOKUP($A166,parlvotes_lh!$A$11:$ZZ$200,286,FALSE)))</f>
        <v/>
      </c>
      <c r="Y166" s="195" t="str">
        <f>IF(ISERROR(VLOOKUP($A166,parlvotes_lh!$A$11:$ZZ$200,306,FALSE))=TRUE,"",IF(VLOOKUP($A166,parlvotes_lh!$A$11:$ZZ$200,306,FALSE)=0,"",VLOOKUP($A166,parlvotes_lh!$A$11:$ZZ$200,306,FALSE)))</f>
        <v/>
      </c>
      <c r="Z166" s="195" t="str">
        <f>IF(ISERROR(VLOOKUP($A166,parlvotes_lh!$A$11:$ZZ$200,326,FALSE))=TRUE,"",IF(VLOOKUP($A166,parlvotes_lh!$A$11:$ZZ$200,326,FALSE)=0,"",VLOOKUP($A166,parlvotes_lh!$A$11:$ZZ$200,326,FALSE)))</f>
        <v/>
      </c>
      <c r="AA166" s="195" t="str">
        <f>IF(ISERROR(VLOOKUP($A166,parlvotes_lh!$A$11:$ZZ$200,346,FALSE))=TRUE,"",IF(VLOOKUP($A166,parlvotes_lh!$A$11:$ZZ$200,346,FALSE)=0,"",VLOOKUP($A166,parlvotes_lh!$A$11:$ZZ$200,346,FALSE)))</f>
        <v/>
      </c>
      <c r="AB166" s="195" t="str">
        <f>IF(ISERROR(VLOOKUP($A166,parlvotes_lh!$A$11:$ZZ$200,366,FALSE))=TRUE,"",IF(VLOOKUP($A166,parlvotes_lh!$A$11:$ZZ$200,366,FALSE)=0,"",VLOOKUP($A166,parlvotes_lh!$A$11:$ZZ$200,366,FALSE)))</f>
        <v/>
      </c>
      <c r="AC166" s="195" t="str">
        <f>IF(ISERROR(VLOOKUP($A166,parlvotes_lh!$A$11:$ZZ$200,386,FALSE))=TRUE,"",IF(VLOOKUP($A166,parlvotes_lh!$A$11:$ZZ$200,386,FALSE)=0,"",VLOOKUP($A166,parlvotes_lh!$A$11:$ZZ$200,386,FALSE)))</f>
        <v/>
      </c>
    </row>
    <row r="167" spans="1:29" ht="13.5" customHeight="1">
      <c r="A167" s="189"/>
      <c r="B167" s="101" t="str">
        <f>IF(A167="","",MID(info_weblinks!$C$3,32,3))</f>
        <v/>
      </c>
      <c r="C167" s="101" t="str">
        <f>IF(info_parties!G167="","",info_parties!G167)</f>
        <v/>
      </c>
      <c r="D167" s="101" t="str">
        <f>IF(info_parties!K167="","",info_parties!K167)</f>
        <v/>
      </c>
      <c r="E167" s="101" t="str">
        <f>IF(info_parties!H167="","",info_parties!H167)</f>
        <v/>
      </c>
      <c r="F167" s="190" t="str">
        <f t="shared" si="20"/>
        <v/>
      </c>
      <c r="G167" s="191" t="str">
        <f t="shared" si="21"/>
        <v/>
      </c>
      <c r="H167" s="192" t="str">
        <f t="shared" si="22"/>
        <v/>
      </c>
      <c r="I167" s="193" t="str">
        <f t="shared" si="23"/>
        <v/>
      </c>
      <c r="J167" s="194" t="str">
        <f>IF(ISERROR(VLOOKUP($A167,parlvotes_lh!$A$11:$ZZ$200,6,FALSE))=TRUE,"",IF(VLOOKUP($A167,parlvotes_lh!$A$11:$ZZ$200,6,FALSE)=0,"",VLOOKUP($A167,parlvotes_lh!$A$11:$ZZ$200,6,FALSE)))</f>
        <v/>
      </c>
      <c r="K167" s="194" t="str">
        <f>IF(ISERROR(VLOOKUP($A167,parlvotes_lh!$A$11:$ZZ$200,26,FALSE))=TRUE,"",IF(VLOOKUP($A167,parlvotes_lh!$A$11:$ZZ$200,26,FALSE)=0,"",VLOOKUP($A167,parlvotes_lh!$A$11:$ZZ$200,26,FALSE)))</f>
        <v/>
      </c>
      <c r="L167" s="194" t="str">
        <f>IF(ISERROR(VLOOKUP($A167,parlvotes_lh!$A$11:$ZZ$200,46,FALSE))=TRUE,"",IF(VLOOKUP($A167,parlvotes_lh!$A$11:$ZZ$200,46,FALSE)=0,"",VLOOKUP($A167,parlvotes_lh!$A$11:$ZZ$200,46,FALSE)))</f>
        <v/>
      </c>
      <c r="M167" s="194" t="str">
        <f>IF(ISERROR(VLOOKUP($A167,parlvotes_lh!$A$11:$ZZ$200,66,FALSE))=TRUE,"",IF(VLOOKUP($A167,parlvotes_lh!$A$11:$ZZ$200,66,FALSE)=0,"",VLOOKUP($A167,parlvotes_lh!$A$11:$ZZ$200,66,FALSE)))</f>
        <v/>
      </c>
      <c r="N167" s="194" t="str">
        <f>IF(ISERROR(VLOOKUP($A167,parlvotes_lh!$A$11:$ZZ$200,86,FALSE))=TRUE,"",IF(VLOOKUP($A167,parlvotes_lh!$A$11:$ZZ$200,86,FALSE)=0,"",VLOOKUP($A167,parlvotes_lh!$A$11:$ZZ$200,86,FALSE)))</f>
        <v/>
      </c>
      <c r="O167" s="194" t="str">
        <f>IF(ISERROR(VLOOKUP($A167,parlvotes_lh!$A$11:$ZZ$200,106,FALSE))=TRUE,"",IF(VLOOKUP($A167,parlvotes_lh!$A$11:$ZZ$200,106,FALSE)=0,"",VLOOKUP($A167,parlvotes_lh!$A$11:$ZZ$200,106,FALSE)))</f>
        <v/>
      </c>
      <c r="P167" s="194" t="str">
        <f>IF(ISERROR(VLOOKUP($A167,parlvotes_lh!$A$11:$ZZ$200,126,FALSE))=TRUE,"",IF(VLOOKUP($A167,parlvotes_lh!$A$11:$ZZ$200,126,FALSE)=0,"",VLOOKUP($A167,parlvotes_lh!$A$11:$ZZ$200,126,FALSE)))</f>
        <v/>
      </c>
      <c r="Q167" s="195" t="str">
        <f>IF(ISERROR(VLOOKUP($A167,parlvotes_lh!$A$11:$ZZ$200,146,FALSE))=TRUE,"",IF(VLOOKUP($A167,parlvotes_lh!$A$11:$ZZ$200,146,FALSE)=0,"",VLOOKUP($A167,parlvotes_lh!$A$11:$ZZ$200,146,FALSE)))</f>
        <v/>
      </c>
      <c r="R167" s="195" t="str">
        <f>IF(ISERROR(VLOOKUP($A167,parlvotes_lh!$A$11:$ZZ$200,166,FALSE))=TRUE,"",IF(VLOOKUP($A167,parlvotes_lh!$A$11:$ZZ$200,166,FALSE)=0,"",VLOOKUP($A167,parlvotes_lh!$A$11:$ZZ$200,166,FALSE)))</f>
        <v/>
      </c>
      <c r="S167" s="195" t="str">
        <f>IF(ISERROR(VLOOKUP($A167,parlvotes_lh!$A$11:$ZZ$200,186,FALSE))=TRUE,"",IF(VLOOKUP($A167,parlvotes_lh!$A$11:$ZZ$200,186,FALSE)=0,"",VLOOKUP($A167,parlvotes_lh!$A$11:$ZZ$200,186,FALSE)))</f>
        <v/>
      </c>
      <c r="T167" s="195" t="str">
        <f>IF(ISERROR(VLOOKUP($A167,parlvotes_lh!$A$11:$ZZ$200,206,FALSE))=TRUE,"",IF(VLOOKUP($A167,parlvotes_lh!$A$11:$ZZ$200,206,FALSE)=0,"",VLOOKUP($A167,parlvotes_lh!$A$11:$ZZ$200,206,FALSE)))</f>
        <v/>
      </c>
      <c r="U167" s="195" t="str">
        <f>IF(ISERROR(VLOOKUP($A167,parlvotes_lh!$A$11:$ZZ$200,226,FALSE))=TRUE,"",IF(VLOOKUP($A167,parlvotes_lh!$A$11:$ZZ$200,226,FALSE)=0,"",VLOOKUP($A167,parlvotes_lh!$A$11:$ZZ$200,226,FALSE)))</f>
        <v/>
      </c>
      <c r="V167" s="195" t="str">
        <f>IF(ISERROR(VLOOKUP($A167,parlvotes_lh!$A$11:$ZZ$200,246,FALSE))=TRUE,"",IF(VLOOKUP($A167,parlvotes_lh!$A$11:$ZZ$200,246,FALSE)=0,"",VLOOKUP($A167,parlvotes_lh!$A$11:$ZZ$200,246,FALSE)))</f>
        <v/>
      </c>
      <c r="W167" s="195" t="str">
        <f>IF(ISERROR(VLOOKUP($A167,parlvotes_lh!$A$11:$ZZ$200,266,FALSE))=TRUE,"",IF(VLOOKUP($A167,parlvotes_lh!$A$11:$ZZ$200,266,FALSE)=0,"",VLOOKUP($A167,parlvotes_lh!$A$11:$ZZ$200,266,FALSE)))</f>
        <v/>
      </c>
      <c r="X167" s="195" t="str">
        <f>IF(ISERROR(VLOOKUP($A167,parlvotes_lh!$A$11:$ZZ$200,286,FALSE))=TRUE,"",IF(VLOOKUP($A167,parlvotes_lh!$A$11:$ZZ$200,286,FALSE)=0,"",VLOOKUP($A167,parlvotes_lh!$A$11:$ZZ$200,286,FALSE)))</f>
        <v/>
      </c>
      <c r="Y167" s="195" t="str">
        <f>IF(ISERROR(VLOOKUP($A167,parlvotes_lh!$A$11:$ZZ$200,306,FALSE))=TRUE,"",IF(VLOOKUP($A167,parlvotes_lh!$A$11:$ZZ$200,306,FALSE)=0,"",VLOOKUP($A167,parlvotes_lh!$A$11:$ZZ$200,306,FALSE)))</f>
        <v/>
      </c>
      <c r="Z167" s="195" t="str">
        <f>IF(ISERROR(VLOOKUP($A167,parlvotes_lh!$A$11:$ZZ$200,326,FALSE))=TRUE,"",IF(VLOOKUP($A167,parlvotes_lh!$A$11:$ZZ$200,326,FALSE)=0,"",VLOOKUP($A167,parlvotes_lh!$A$11:$ZZ$200,326,FALSE)))</f>
        <v/>
      </c>
      <c r="AA167" s="195" t="str">
        <f>IF(ISERROR(VLOOKUP($A167,parlvotes_lh!$A$11:$ZZ$200,346,FALSE))=TRUE,"",IF(VLOOKUP($A167,parlvotes_lh!$A$11:$ZZ$200,346,FALSE)=0,"",VLOOKUP($A167,parlvotes_lh!$A$11:$ZZ$200,346,FALSE)))</f>
        <v/>
      </c>
      <c r="AB167" s="195" t="str">
        <f>IF(ISERROR(VLOOKUP($A167,parlvotes_lh!$A$11:$ZZ$200,366,FALSE))=TRUE,"",IF(VLOOKUP($A167,parlvotes_lh!$A$11:$ZZ$200,366,FALSE)=0,"",VLOOKUP($A167,parlvotes_lh!$A$11:$ZZ$200,366,FALSE)))</f>
        <v/>
      </c>
      <c r="AC167" s="195" t="str">
        <f>IF(ISERROR(VLOOKUP($A167,parlvotes_lh!$A$11:$ZZ$200,386,FALSE))=TRUE,"",IF(VLOOKUP($A167,parlvotes_lh!$A$11:$ZZ$200,386,FALSE)=0,"",VLOOKUP($A167,parlvotes_lh!$A$11:$ZZ$200,386,FALSE)))</f>
        <v/>
      </c>
    </row>
    <row r="168" spans="1:29" ht="13.5" customHeight="1">
      <c r="A168" s="189"/>
      <c r="B168" s="101" t="str">
        <f>IF(A168="","",MID(info_weblinks!$C$3,32,3))</f>
        <v/>
      </c>
      <c r="C168" s="101" t="str">
        <f>IF(info_parties!G168="","",info_parties!G168)</f>
        <v/>
      </c>
      <c r="D168" s="101" t="str">
        <f>IF(info_parties!K168="","",info_parties!K168)</f>
        <v/>
      </c>
      <c r="E168" s="101" t="str">
        <f>IF(info_parties!H168="","",info_parties!H168)</f>
        <v/>
      </c>
      <c r="F168" s="190" t="str">
        <f t="shared" si="20"/>
        <v/>
      </c>
      <c r="G168" s="191" t="str">
        <f t="shared" si="21"/>
        <v/>
      </c>
      <c r="H168" s="192" t="str">
        <f t="shared" si="22"/>
        <v/>
      </c>
      <c r="I168" s="193" t="str">
        <f t="shared" si="23"/>
        <v/>
      </c>
      <c r="J168" s="194" t="str">
        <f>IF(ISERROR(VLOOKUP($A168,parlvotes_lh!$A$11:$ZZ$200,6,FALSE))=TRUE,"",IF(VLOOKUP($A168,parlvotes_lh!$A$11:$ZZ$200,6,FALSE)=0,"",VLOOKUP($A168,parlvotes_lh!$A$11:$ZZ$200,6,FALSE)))</f>
        <v/>
      </c>
      <c r="K168" s="194" t="str">
        <f>IF(ISERROR(VLOOKUP($A168,parlvotes_lh!$A$11:$ZZ$200,26,FALSE))=TRUE,"",IF(VLOOKUP($A168,parlvotes_lh!$A$11:$ZZ$200,26,FALSE)=0,"",VLOOKUP($A168,parlvotes_lh!$A$11:$ZZ$200,26,FALSE)))</f>
        <v/>
      </c>
      <c r="L168" s="194" t="str">
        <f>IF(ISERROR(VLOOKUP($A168,parlvotes_lh!$A$11:$ZZ$200,46,FALSE))=TRUE,"",IF(VLOOKUP($A168,parlvotes_lh!$A$11:$ZZ$200,46,FALSE)=0,"",VLOOKUP($A168,parlvotes_lh!$A$11:$ZZ$200,46,FALSE)))</f>
        <v/>
      </c>
      <c r="M168" s="194" t="str">
        <f>IF(ISERROR(VLOOKUP($A168,parlvotes_lh!$A$11:$ZZ$200,66,FALSE))=TRUE,"",IF(VLOOKUP($A168,parlvotes_lh!$A$11:$ZZ$200,66,FALSE)=0,"",VLOOKUP($A168,parlvotes_lh!$A$11:$ZZ$200,66,FALSE)))</f>
        <v/>
      </c>
      <c r="N168" s="194" t="str">
        <f>IF(ISERROR(VLOOKUP($A168,parlvotes_lh!$A$11:$ZZ$200,86,FALSE))=TRUE,"",IF(VLOOKUP($A168,parlvotes_lh!$A$11:$ZZ$200,86,FALSE)=0,"",VLOOKUP($A168,parlvotes_lh!$A$11:$ZZ$200,86,FALSE)))</f>
        <v/>
      </c>
      <c r="O168" s="194" t="str">
        <f>IF(ISERROR(VLOOKUP($A168,parlvotes_lh!$A$11:$ZZ$200,106,FALSE))=TRUE,"",IF(VLOOKUP($A168,parlvotes_lh!$A$11:$ZZ$200,106,FALSE)=0,"",VLOOKUP($A168,parlvotes_lh!$A$11:$ZZ$200,106,FALSE)))</f>
        <v/>
      </c>
      <c r="P168" s="194" t="str">
        <f>IF(ISERROR(VLOOKUP($A168,parlvotes_lh!$A$11:$ZZ$200,126,FALSE))=TRUE,"",IF(VLOOKUP($A168,parlvotes_lh!$A$11:$ZZ$200,126,FALSE)=0,"",VLOOKUP($A168,parlvotes_lh!$A$11:$ZZ$200,126,FALSE)))</f>
        <v/>
      </c>
      <c r="Q168" s="195" t="str">
        <f>IF(ISERROR(VLOOKUP($A168,parlvotes_lh!$A$11:$ZZ$200,146,FALSE))=TRUE,"",IF(VLOOKUP($A168,parlvotes_lh!$A$11:$ZZ$200,146,FALSE)=0,"",VLOOKUP($A168,parlvotes_lh!$A$11:$ZZ$200,146,FALSE)))</f>
        <v/>
      </c>
      <c r="R168" s="195" t="str">
        <f>IF(ISERROR(VLOOKUP($A168,parlvotes_lh!$A$11:$ZZ$200,166,FALSE))=TRUE,"",IF(VLOOKUP($A168,parlvotes_lh!$A$11:$ZZ$200,166,FALSE)=0,"",VLOOKUP($A168,parlvotes_lh!$A$11:$ZZ$200,166,FALSE)))</f>
        <v/>
      </c>
      <c r="S168" s="195" t="str">
        <f>IF(ISERROR(VLOOKUP($A168,parlvotes_lh!$A$11:$ZZ$200,186,FALSE))=TRUE,"",IF(VLOOKUP($A168,parlvotes_lh!$A$11:$ZZ$200,186,FALSE)=0,"",VLOOKUP($A168,parlvotes_lh!$A$11:$ZZ$200,186,FALSE)))</f>
        <v/>
      </c>
      <c r="T168" s="195" t="str">
        <f>IF(ISERROR(VLOOKUP($A168,parlvotes_lh!$A$11:$ZZ$200,206,FALSE))=TRUE,"",IF(VLOOKUP($A168,parlvotes_lh!$A$11:$ZZ$200,206,FALSE)=0,"",VLOOKUP($A168,parlvotes_lh!$A$11:$ZZ$200,206,FALSE)))</f>
        <v/>
      </c>
      <c r="U168" s="195" t="str">
        <f>IF(ISERROR(VLOOKUP($A168,parlvotes_lh!$A$11:$ZZ$200,226,FALSE))=TRUE,"",IF(VLOOKUP($A168,parlvotes_lh!$A$11:$ZZ$200,226,FALSE)=0,"",VLOOKUP($A168,parlvotes_lh!$A$11:$ZZ$200,226,FALSE)))</f>
        <v/>
      </c>
      <c r="V168" s="195" t="str">
        <f>IF(ISERROR(VLOOKUP($A168,parlvotes_lh!$A$11:$ZZ$200,246,FALSE))=TRUE,"",IF(VLOOKUP($A168,parlvotes_lh!$A$11:$ZZ$200,246,FALSE)=0,"",VLOOKUP($A168,parlvotes_lh!$A$11:$ZZ$200,246,FALSE)))</f>
        <v/>
      </c>
      <c r="W168" s="195" t="str">
        <f>IF(ISERROR(VLOOKUP($A168,parlvotes_lh!$A$11:$ZZ$200,266,FALSE))=TRUE,"",IF(VLOOKUP($A168,parlvotes_lh!$A$11:$ZZ$200,266,FALSE)=0,"",VLOOKUP($A168,parlvotes_lh!$A$11:$ZZ$200,266,FALSE)))</f>
        <v/>
      </c>
      <c r="X168" s="195" t="str">
        <f>IF(ISERROR(VLOOKUP($A168,parlvotes_lh!$A$11:$ZZ$200,286,FALSE))=TRUE,"",IF(VLOOKUP($A168,parlvotes_lh!$A$11:$ZZ$200,286,FALSE)=0,"",VLOOKUP($A168,parlvotes_lh!$A$11:$ZZ$200,286,FALSE)))</f>
        <v/>
      </c>
      <c r="Y168" s="195" t="str">
        <f>IF(ISERROR(VLOOKUP($A168,parlvotes_lh!$A$11:$ZZ$200,306,FALSE))=TRUE,"",IF(VLOOKUP($A168,parlvotes_lh!$A$11:$ZZ$200,306,FALSE)=0,"",VLOOKUP($A168,parlvotes_lh!$A$11:$ZZ$200,306,FALSE)))</f>
        <v/>
      </c>
      <c r="Z168" s="195" t="str">
        <f>IF(ISERROR(VLOOKUP($A168,parlvotes_lh!$A$11:$ZZ$200,326,FALSE))=TRUE,"",IF(VLOOKUP($A168,parlvotes_lh!$A$11:$ZZ$200,326,FALSE)=0,"",VLOOKUP($A168,parlvotes_lh!$A$11:$ZZ$200,326,FALSE)))</f>
        <v/>
      </c>
      <c r="AA168" s="195" t="str">
        <f>IF(ISERROR(VLOOKUP($A168,parlvotes_lh!$A$11:$ZZ$200,346,FALSE))=TRUE,"",IF(VLOOKUP($A168,parlvotes_lh!$A$11:$ZZ$200,346,FALSE)=0,"",VLOOKUP($A168,parlvotes_lh!$A$11:$ZZ$200,346,FALSE)))</f>
        <v/>
      </c>
      <c r="AB168" s="195" t="str">
        <f>IF(ISERROR(VLOOKUP($A168,parlvotes_lh!$A$11:$ZZ$200,366,FALSE))=TRUE,"",IF(VLOOKUP($A168,parlvotes_lh!$A$11:$ZZ$200,366,FALSE)=0,"",VLOOKUP($A168,parlvotes_lh!$A$11:$ZZ$200,366,FALSE)))</f>
        <v/>
      </c>
      <c r="AC168" s="195" t="str">
        <f>IF(ISERROR(VLOOKUP($A168,parlvotes_lh!$A$11:$ZZ$200,386,FALSE))=TRUE,"",IF(VLOOKUP($A168,parlvotes_lh!$A$11:$ZZ$200,386,FALSE)=0,"",VLOOKUP($A168,parlvotes_lh!$A$11:$ZZ$200,386,FALSE)))</f>
        <v/>
      </c>
    </row>
    <row r="169" spans="1:29" ht="13.5" customHeight="1">
      <c r="A169" s="189"/>
      <c r="B169" s="101" t="str">
        <f>IF(A169="","",MID(info_weblinks!$C$3,32,3))</f>
        <v/>
      </c>
      <c r="C169" s="101" t="str">
        <f>IF(info_parties!G169="","",info_parties!G169)</f>
        <v/>
      </c>
      <c r="D169" s="101" t="str">
        <f>IF(info_parties!K169="","",info_parties!K169)</f>
        <v/>
      </c>
      <c r="E169" s="101" t="str">
        <f>IF(info_parties!H169="","",info_parties!H169)</f>
        <v/>
      </c>
      <c r="F169" s="190" t="str">
        <f t="shared" si="20"/>
        <v/>
      </c>
      <c r="G169" s="191" t="str">
        <f t="shared" si="21"/>
        <v/>
      </c>
      <c r="H169" s="192" t="str">
        <f t="shared" si="22"/>
        <v/>
      </c>
      <c r="I169" s="193" t="str">
        <f t="shared" si="23"/>
        <v/>
      </c>
      <c r="J169" s="194" t="str">
        <f>IF(ISERROR(VLOOKUP($A169,parlvotes_lh!$A$11:$ZZ$200,6,FALSE))=TRUE,"",IF(VLOOKUP($A169,parlvotes_lh!$A$11:$ZZ$200,6,FALSE)=0,"",VLOOKUP($A169,parlvotes_lh!$A$11:$ZZ$200,6,FALSE)))</f>
        <v/>
      </c>
      <c r="K169" s="194" t="str">
        <f>IF(ISERROR(VLOOKUP($A169,parlvotes_lh!$A$11:$ZZ$200,26,FALSE))=TRUE,"",IF(VLOOKUP($A169,parlvotes_lh!$A$11:$ZZ$200,26,FALSE)=0,"",VLOOKUP($A169,parlvotes_lh!$A$11:$ZZ$200,26,FALSE)))</f>
        <v/>
      </c>
      <c r="L169" s="194" t="str">
        <f>IF(ISERROR(VLOOKUP($A169,parlvotes_lh!$A$11:$ZZ$200,46,FALSE))=TRUE,"",IF(VLOOKUP($A169,parlvotes_lh!$A$11:$ZZ$200,46,FALSE)=0,"",VLOOKUP($A169,parlvotes_lh!$A$11:$ZZ$200,46,FALSE)))</f>
        <v/>
      </c>
      <c r="M169" s="194" t="str">
        <f>IF(ISERROR(VLOOKUP($A169,parlvotes_lh!$A$11:$ZZ$200,66,FALSE))=TRUE,"",IF(VLOOKUP($A169,parlvotes_lh!$A$11:$ZZ$200,66,FALSE)=0,"",VLOOKUP($A169,parlvotes_lh!$A$11:$ZZ$200,66,FALSE)))</f>
        <v/>
      </c>
      <c r="N169" s="194" t="str">
        <f>IF(ISERROR(VLOOKUP($A169,parlvotes_lh!$A$11:$ZZ$200,86,FALSE))=TRUE,"",IF(VLOOKUP($A169,parlvotes_lh!$A$11:$ZZ$200,86,FALSE)=0,"",VLOOKUP($A169,parlvotes_lh!$A$11:$ZZ$200,86,FALSE)))</f>
        <v/>
      </c>
      <c r="O169" s="194" t="str">
        <f>IF(ISERROR(VLOOKUP($A169,parlvotes_lh!$A$11:$ZZ$200,106,FALSE))=TRUE,"",IF(VLOOKUP($A169,parlvotes_lh!$A$11:$ZZ$200,106,FALSE)=0,"",VLOOKUP($A169,parlvotes_lh!$A$11:$ZZ$200,106,FALSE)))</f>
        <v/>
      </c>
      <c r="P169" s="194" t="str">
        <f>IF(ISERROR(VLOOKUP($A169,parlvotes_lh!$A$11:$ZZ$200,126,FALSE))=TRUE,"",IF(VLOOKUP($A169,parlvotes_lh!$A$11:$ZZ$200,126,FALSE)=0,"",VLOOKUP($A169,parlvotes_lh!$A$11:$ZZ$200,126,FALSE)))</f>
        <v/>
      </c>
      <c r="Q169" s="195" t="str">
        <f>IF(ISERROR(VLOOKUP($A169,parlvotes_lh!$A$11:$ZZ$200,146,FALSE))=TRUE,"",IF(VLOOKUP($A169,parlvotes_lh!$A$11:$ZZ$200,146,FALSE)=0,"",VLOOKUP($A169,parlvotes_lh!$A$11:$ZZ$200,146,FALSE)))</f>
        <v/>
      </c>
      <c r="R169" s="195" t="str">
        <f>IF(ISERROR(VLOOKUP($A169,parlvotes_lh!$A$11:$ZZ$200,166,FALSE))=TRUE,"",IF(VLOOKUP($A169,parlvotes_lh!$A$11:$ZZ$200,166,FALSE)=0,"",VLOOKUP($A169,parlvotes_lh!$A$11:$ZZ$200,166,FALSE)))</f>
        <v/>
      </c>
      <c r="S169" s="195" t="str">
        <f>IF(ISERROR(VLOOKUP($A169,parlvotes_lh!$A$11:$ZZ$200,186,FALSE))=TRUE,"",IF(VLOOKUP($A169,parlvotes_lh!$A$11:$ZZ$200,186,FALSE)=0,"",VLOOKUP($A169,parlvotes_lh!$A$11:$ZZ$200,186,FALSE)))</f>
        <v/>
      </c>
      <c r="T169" s="195" t="str">
        <f>IF(ISERROR(VLOOKUP($A169,parlvotes_lh!$A$11:$ZZ$200,206,FALSE))=TRUE,"",IF(VLOOKUP($A169,parlvotes_lh!$A$11:$ZZ$200,206,FALSE)=0,"",VLOOKUP($A169,parlvotes_lh!$A$11:$ZZ$200,206,FALSE)))</f>
        <v/>
      </c>
      <c r="U169" s="195" t="str">
        <f>IF(ISERROR(VLOOKUP($A169,parlvotes_lh!$A$11:$ZZ$200,226,FALSE))=TRUE,"",IF(VLOOKUP($A169,parlvotes_lh!$A$11:$ZZ$200,226,FALSE)=0,"",VLOOKUP($A169,parlvotes_lh!$A$11:$ZZ$200,226,FALSE)))</f>
        <v/>
      </c>
      <c r="V169" s="195" t="str">
        <f>IF(ISERROR(VLOOKUP($A169,parlvotes_lh!$A$11:$ZZ$200,246,FALSE))=TRUE,"",IF(VLOOKUP($A169,parlvotes_lh!$A$11:$ZZ$200,246,FALSE)=0,"",VLOOKUP($A169,parlvotes_lh!$A$11:$ZZ$200,246,FALSE)))</f>
        <v/>
      </c>
      <c r="W169" s="195" t="str">
        <f>IF(ISERROR(VLOOKUP($A169,parlvotes_lh!$A$11:$ZZ$200,266,FALSE))=TRUE,"",IF(VLOOKUP($A169,parlvotes_lh!$A$11:$ZZ$200,266,FALSE)=0,"",VLOOKUP($A169,parlvotes_lh!$A$11:$ZZ$200,266,FALSE)))</f>
        <v/>
      </c>
      <c r="X169" s="195" t="str">
        <f>IF(ISERROR(VLOOKUP($A169,parlvotes_lh!$A$11:$ZZ$200,286,FALSE))=TRUE,"",IF(VLOOKUP($A169,parlvotes_lh!$A$11:$ZZ$200,286,FALSE)=0,"",VLOOKUP($A169,parlvotes_lh!$A$11:$ZZ$200,286,FALSE)))</f>
        <v/>
      </c>
      <c r="Y169" s="195" t="str">
        <f>IF(ISERROR(VLOOKUP($A169,parlvotes_lh!$A$11:$ZZ$200,306,FALSE))=TRUE,"",IF(VLOOKUP($A169,parlvotes_lh!$A$11:$ZZ$200,306,FALSE)=0,"",VLOOKUP($A169,parlvotes_lh!$A$11:$ZZ$200,306,FALSE)))</f>
        <v/>
      </c>
      <c r="Z169" s="195" t="str">
        <f>IF(ISERROR(VLOOKUP($A169,parlvotes_lh!$A$11:$ZZ$200,326,FALSE))=TRUE,"",IF(VLOOKUP($A169,parlvotes_lh!$A$11:$ZZ$200,326,FALSE)=0,"",VLOOKUP($A169,parlvotes_lh!$A$11:$ZZ$200,326,FALSE)))</f>
        <v/>
      </c>
      <c r="AA169" s="195" t="str">
        <f>IF(ISERROR(VLOOKUP($A169,parlvotes_lh!$A$11:$ZZ$200,346,FALSE))=TRUE,"",IF(VLOOKUP($A169,parlvotes_lh!$A$11:$ZZ$200,346,FALSE)=0,"",VLOOKUP($A169,parlvotes_lh!$A$11:$ZZ$200,346,FALSE)))</f>
        <v/>
      </c>
      <c r="AB169" s="195" t="str">
        <f>IF(ISERROR(VLOOKUP($A169,parlvotes_lh!$A$11:$ZZ$200,366,FALSE))=TRUE,"",IF(VLOOKUP($A169,parlvotes_lh!$A$11:$ZZ$200,366,FALSE)=0,"",VLOOKUP($A169,parlvotes_lh!$A$11:$ZZ$200,366,FALSE)))</f>
        <v/>
      </c>
      <c r="AC169" s="195" t="str">
        <f>IF(ISERROR(VLOOKUP($A169,parlvotes_lh!$A$11:$ZZ$200,386,FALSE))=TRUE,"",IF(VLOOKUP($A169,parlvotes_lh!$A$11:$ZZ$200,386,FALSE)=0,"",VLOOKUP($A169,parlvotes_lh!$A$11:$ZZ$200,386,FALSE)))</f>
        <v/>
      </c>
    </row>
    <row r="170" spans="1:29" ht="13.5" customHeight="1">
      <c r="A170" s="189"/>
      <c r="B170" s="101" t="str">
        <f>IF(A170="","",MID(info_weblinks!$C$3,32,3))</f>
        <v/>
      </c>
      <c r="C170" s="101" t="str">
        <f>IF(info_parties!G170="","",info_parties!G170)</f>
        <v/>
      </c>
      <c r="D170" s="101" t="str">
        <f>IF(info_parties!K170="","",info_parties!K170)</f>
        <v/>
      </c>
      <c r="E170" s="101" t="str">
        <f>IF(info_parties!H170="","",info_parties!H170)</f>
        <v/>
      </c>
      <c r="F170" s="190" t="str">
        <f t="shared" si="20"/>
        <v/>
      </c>
      <c r="G170" s="191" t="str">
        <f t="shared" si="21"/>
        <v/>
      </c>
      <c r="H170" s="192" t="str">
        <f t="shared" si="22"/>
        <v/>
      </c>
      <c r="I170" s="193" t="str">
        <f t="shared" si="23"/>
        <v/>
      </c>
      <c r="J170" s="194" t="str">
        <f>IF(ISERROR(VLOOKUP($A170,parlvotes_lh!$A$11:$ZZ$200,6,FALSE))=TRUE,"",IF(VLOOKUP($A170,parlvotes_lh!$A$11:$ZZ$200,6,FALSE)=0,"",VLOOKUP($A170,parlvotes_lh!$A$11:$ZZ$200,6,FALSE)))</f>
        <v/>
      </c>
      <c r="K170" s="194" t="str">
        <f>IF(ISERROR(VLOOKUP($A170,parlvotes_lh!$A$11:$ZZ$200,26,FALSE))=TRUE,"",IF(VLOOKUP($A170,parlvotes_lh!$A$11:$ZZ$200,26,FALSE)=0,"",VLOOKUP($A170,parlvotes_lh!$A$11:$ZZ$200,26,FALSE)))</f>
        <v/>
      </c>
      <c r="L170" s="194" t="str">
        <f>IF(ISERROR(VLOOKUP($A170,parlvotes_lh!$A$11:$ZZ$200,46,FALSE))=TRUE,"",IF(VLOOKUP($A170,parlvotes_lh!$A$11:$ZZ$200,46,FALSE)=0,"",VLOOKUP($A170,parlvotes_lh!$A$11:$ZZ$200,46,FALSE)))</f>
        <v/>
      </c>
      <c r="M170" s="194" t="str">
        <f>IF(ISERROR(VLOOKUP($A170,parlvotes_lh!$A$11:$ZZ$200,66,FALSE))=TRUE,"",IF(VLOOKUP($A170,parlvotes_lh!$A$11:$ZZ$200,66,FALSE)=0,"",VLOOKUP($A170,parlvotes_lh!$A$11:$ZZ$200,66,FALSE)))</f>
        <v/>
      </c>
      <c r="N170" s="194" t="str">
        <f>IF(ISERROR(VLOOKUP($A170,parlvotes_lh!$A$11:$ZZ$200,86,FALSE))=TRUE,"",IF(VLOOKUP($A170,parlvotes_lh!$A$11:$ZZ$200,86,FALSE)=0,"",VLOOKUP($A170,parlvotes_lh!$A$11:$ZZ$200,86,FALSE)))</f>
        <v/>
      </c>
      <c r="O170" s="194" t="str">
        <f>IF(ISERROR(VLOOKUP($A170,parlvotes_lh!$A$11:$ZZ$200,106,FALSE))=TRUE,"",IF(VLOOKUP($A170,parlvotes_lh!$A$11:$ZZ$200,106,FALSE)=0,"",VLOOKUP($A170,parlvotes_lh!$A$11:$ZZ$200,106,FALSE)))</f>
        <v/>
      </c>
      <c r="P170" s="194" t="str">
        <f>IF(ISERROR(VLOOKUP($A170,parlvotes_lh!$A$11:$ZZ$200,126,FALSE))=TRUE,"",IF(VLOOKUP($A170,parlvotes_lh!$A$11:$ZZ$200,126,FALSE)=0,"",VLOOKUP($A170,parlvotes_lh!$A$11:$ZZ$200,126,FALSE)))</f>
        <v/>
      </c>
      <c r="Q170" s="195" t="str">
        <f>IF(ISERROR(VLOOKUP($A170,parlvotes_lh!$A$11:$ZZ$200,146,FALSE))=TRUE,"",IF(VLOOKUP($A170,parlvotes_lh!$A$11:$ZZ$200,146,FALSE)=0,"",VLOOKUP($A170,parlvotes_lh!$A$11:$ZZ$200,146,FALSE)))</f>
        <v/>
      </c>
      <c r="R170" s="195" t="str">
        <f>IF(ISERROR(VLOOKUP($A170,parlvotes_lh!$A$11:$ZZ$200,166,FALSE))=TRUE,"",IF(VLOOKUP($A170,parlvotes_lh!$A$11:$ZZ$200,166,FALSE)=0,"",VLOOKUP($A170,parlvotes_lh!$A$11:$ZZ$200,166,FALSE)))</f>
        <v/>
      </c>
      <c r="S170" s="195" t="str">
        <f>IF(ISERROR(VLOOKUP($A170,parlvotes_lh!$A$11:$ZZ$200,186,FALSE))=TRUE,"",IF(VLOOKUP($A170,parlvotes_lh!$A$11:$ZZ$200,186,FALSE)=0,"",VLOOKUP($A170,parlvotes_lh!$A$11:$ZZ$200,186,FALSE)))</f>
        <v/>
      </c>
      <c r="T170" s="195" t="str">
        <f>IF(ISERROR(VLOOKUP($A170,parlvotes_lh!$A$11:$ZZ$200,206,FALSE))=TRUE,"",IF(VLOOKUP($A170,parlvotes_lh!$A$11:$ZZ$200,206,FALSE)=0,"",VLOOKUP($A170,parlvotes_lh!$A$11:$ZZ$200,206,FALSE)))</f>
        <v/>
      </c>
      <c r="U170" s="195" t="str">
        <f>IF(ISERROR(VLOOKUP($A170,parlvotes_lh!$A$11:$ZZ$200,226,FALSE))=TRUE,"",IF(VLOOKUP($A170,parlvotes_lh!$A$11:$ZZ$200,226,FALSE)=0,"",VLOOKUP($A170,parlvotes_lh!$A$11:$ZZ$200,226,FALSE)))</f>
        <v/>
      </c>
      <c r="V170" s="195" t="str">
        <f>IF(ISERROR(VLOOKUP($A170,parlvotes_lh!$A$11:$ZZ$200,246,FALSE))=TRUE,"",IF(VLOOKUP($A170,parlvotes_lh!$A$11:$ZZ$200,246,FALSE)=0,"",VLOOKUP($A170,parlvotes_lh!$A$11:$ZZ$200,246,FALSE)))</f>
        <v/>
      </c>
      <c r="W170" s="195" t="str">
        <f>IF(ISERROR(VLOOKUP($A170,parlvotes_lh!$A$11:$ZZ$200,266,FALSE))=TRUE,"",IF(VLOOKUP($A170,parlvotes_lh!$A$11:$ZZ$200,266,FALSE)=0,"",VLOOKUP($A170,parlvotes_lh!$A$11:$ZZ$200,266,FALSE)))</f>
        <v/>
      </c>
      <c r="X170" s="195" t="str">
        <f>IF(ISERROR(VLOOKUP($A170,parlvotes_lh!$A$11:$ZZ$200,286,FALSE))=TRUE,"",IF(VLOOKUP($A170,parlvotes_lh!$A$11:$ZZ$200,286,FALSE)=0,"",VLOOKUP($A170,parlvotes_lh!$A$11:$ZZ$200,286,FALSE)))</f>
        <v/>
      </c>
      <c r="Y170" s="195" t="str">
        <f>IF(ISERROR(VLOOKUP($A170,parlvotes_lh!$A$11:$ZZ$200,306,FALSE))=TRUE,"",IF(VLOOKUP($A170,parlvotes_lh!$A$11:$ZZ$200,306,FALSE)=0,"",VLOOKUP($A170,parlvotes_lh!$A$11:$ZZ$200,306,FALSE)))</f>
        <v/>
      </c>
      <c r="Z170" s="195" t="str">
        <f>IF(ISERROR(VLOOKUP($A170,parlvotes_lh!$A$11:$ZZ$200,326,FALSE))=TRUE,"",IF(VLOOKUP($A170,parlvotes_lh!$A$11:$ZZ$200,326,FALSE)=0,"",VLOOKUP($A170,parlvotes_lh!$A$11:$ZZ$200,326,FALSE)))</f>
        <v/>
      </c>
      <c r="AA170" s="195" t="str">
        <f>IF(ISERROR(VLOOKUP($A170,parlvotes_lh!$A$11:$ZZ$200,346,FALSE))=TRUE,"",IF(VLOOKUP($A170,parlvotes_lh!$A$11:$ZZ$200,346,FALSE)=0,"",VLOOKUP($A170,parlvotes_lh!$A$11:$ZZ$200,346,FALSE)))</f>
        <v/>
      </c>
      <c r="AB170" s="195" t="str">
        <f>IF(ISERROR(VLOOKUP($A170,parlvotes_lh!$A$11:$ZZ$200,366,FALSE))=TRUE,"",IF(VLOOKUP($A170,parlvotes_lh!$A$11:$ZZ$200,366,FALSE)=0,"",VLOOKUP($A170,parlvotes_lh!$A$11:$ZZ$200,366,FALSE)))</f>
        <v/>
      </c>
      <c r="AC170" s="195" t="str">
        <f>IF(ISERROR(VLOOKUP($A170,parlvotes_lh!$A$11:$ZZ$200,386,FALSE))=TRUE,"",IF(VLOOKUP($A170,parlvotes_lh!$A$11:$ZZ$200,386,FALSE)=0,"",VLOOKUP($A170,parlvotes_lh!$A$11:$ZZ$200,386,FALSE)))</f>
        <v/>
      </c>
    </row>
    <row r="171" spans="1:29" ht="13.5" customHeight="1">
      <c r="A171" s="189"/>
      <c r="B171" s="101" t="str">
        <f>IF(A171="","",MID(info_weblinks!$C$3,32,3))</f>
        <v/>
      </c>
      <c r="C171" s="101" t="str">
        <f>IF(info_parties!G171="","",info_parties!G171)</f>
        <v/>
      </c>
      <c r="D171" s="101" t="str">
        <f>IF(info_parties!K171="","",info_parties!K171)</f>
        <v/>
      </c>
      <c r="E171" s="101" t="str">
        <f>IF(info_parties!H171="","",info_parties!H171)</f>
        <v/>
      </c>
      <c r="F171" s="190" t="str">
        <f t="shared" si="20"/>
        <v/>
      </c>
      <c r="G171" s="191" t="str">
        <f t="shared" si="21"/>
        <v/>
      </c>
      <c r="H171" s="192" t="str">
        <f t="shared" si="22"/>
        <v/>
      </c>
      <c r="I171" s="193" t="str">
        <f t="shared" si="23"/>
        <v/>
      </c>
      <c r="J171" s="194" t="str">
        <f>IF(ISERROR(VLOOKUP($A171,parlvotes_lh!$A$11:$ZZ$200,6,FALSE))=TRUE,"",IF(VLOOKUP($A171,parlvotes_lh!$A$11:$ZZ$200,6,FALSE)=0,"",VLOOKUP($A171,parlvotes_lh!$A$11:$ZZ$200,6,FALSE)))</f>
        <v/>
      </c>
      <c r="K171" s="194" t="str">
        <f>IF(ISERROR(VLOOKUP($A171,parlvotes_lh!$A$11:$ZZ$200,26,FALSE))=TRUE,"",IF(VLOOKUP($A171,parlvotes_lh!$A$11:$ZZ$200,26,FALSE)=0,"",VLOOKUP($A171,parlvotes_lh!$A$11:$ZZ$200,26,FALSE)))</f>
        <v/>
      </c>
      <c r="L171" s="194" t="str">
        <f>IF(ISERROR(VLOOKUP($A171,parlvotes_lh!$A$11:$ZZ$200,46,FALSE))=TRUE,"",IF(VLOOKUP($A171,parlvotes_lh!$A$11:$ZZ$200,46,FALSE)=0,"",VLOOKUP($A171,parlvotes_lh!$A$11:$ZZ$200,46,FALSE)))</f>
        <v/>
      </c>
      <c r="M171" s="194" t="str">
        <f>IF(ISERROR(VLOOKUP($A171,parlvotes_lh!$A$11:$ZZ$200,66,FALSE))=TRUE,"",IF(VLOOKUP($A171,parlvotes_lh!$A$11:$ZZ$200,66,FALSE)=0,"",VLOOKUP($A171,parlvotes_lh!$A$11:$ZZ$200,66,FALSE)))</f>
        <v/>
      </c>
      <c r="N171" s="194" t="str">
        <f>IF(ISERROR(VLOOKUP($A171,parlvotes_lh!$A$11:$ZZ$200,86,FALSE))=TRUE,"",IF(VLOOKUP($A171,parlvotes_lh!$A$11:$ZZ$200,86,FALSE)=0,"",VLOOKUP($A171,parlvotes_lh!$A$11:$ZZ$200,86,FALSE)))</f>
        <v/>
      </c>
      <c r="O171" s="194" t="str">
        <f>IF(ISERROR(VLOOKUP($A171,parlvotes_lh!$A$11:$ZZ$200,106,FALSE))=TRUE,"",IF(VLOOKUP($A171,parlvotes_lh!$A$11:$ZZ$200,106,FALSE)=0,"",VLOOKUP($A171,parlvotes_lh!$A$11:$ZZ$200,106,FALSE)))</f>
        <v/>
      </c>
      <c r="P171" s="194" t="str">
        <f>IF(ISERROR(VLOOKUP($A171,parlvotes_lh!$A$11:$ZZ$200,126,FALSE))=TRUE,"",IF(VLOOKUP($A171,parlvotes_lh!$A$11:$ZZ$200,126,FALSE)=0,"",VLOOKUP($A171,parlvotes_lh!$A$11:$ZZ$200,126,FALSE)))</f>
        <v/>
      </c>
      <c r="Q171" s="195" t="str">
        <f>IF(ISERROR(VLOOKUP($A171,parlvotes_lh!$A$11:$ZZ$200,146,FALSE))=TRUE,"",IF(VLOOKUP($A171,parlvotes_lh!$A$11:$ZZ$200,146,FALSE)=0,"",VLOOKUP($A171,parlvotes_lh!$A$11:$ZZ$200,146,FALSE)))</f>
        <v/>
      </c>
      <c r="R171" s="195" t="str">
        <f>IF(ISERROR(VLOOKUP($A171,parlvotes_lh!$A$11:$ZZ$200,166,FALSE))=TRUE,"",IF(VLOOKUP($A171,parlvotes_lh!$A$11:$ZZ$200,166,FALSE)=0,"",VLOOKUP($A171,parlvotes_lh!$A$11:$ZZ$200,166,FALSE)))</f>
        <v/>
      </c>
      <c r="S171" s="195" t="str">
        <f>IF(ISERROR(VLOOKUP($A171,parlvotes_lh!$A$11:$ZZ$200,186,FALSE))=TRUE,"",IF(VLOOKUP($A171,parlvotes_lh!$A$11:$ZZ$200,186,FALSE)=0,"",VLOOKUP($A171,parlvotes_lh!$A$11:$ZZ$200,186,FALSE)))</f>
        <v/>
      </c>
      <c r="T171" s="195" t="str">
        <f>IF(ISERROR(VLOOKUP($A171,parlvotes_lh!$A$11:$ZZ$200,206,FALSE))=TRUE,"",IF(VLOOKUP($A171,parlvotes_lh!$A$11:$ZZ$200,206,FALSE)=0,"",VLOOKUP($A171,parlvotes_lh!$A$11:$ZZ$200,206,FALSE)))</f>
        <v/>
      </c>
      <c r="U171" s="195" t="str">
        <f>IF(ISERROR(VLOOKUP($A171,parlvotes_lh!$A$11:$ZZ$200,226,FALSE))=TRUE,"",IF(VLOOKUP($A171,parlvotes_lh!$A$11:$ZZ$200,226,FALSE)=0,"",VLOOKUP($A171,parlvotes_lh!$A$11:$ZZ$200,226,FALSE)))</f>
        <v/>
      </c>
      <c r="V171" s="195" t="str">
        <f>IF(ISERROR(VLOOKUP($A171,parlvotes_lh!$A$11:$ZZ$200,246,FALSE))=TRUE,"",IF(VLOOKUP($A171,parlvotes_lh!$A$11:$ZZ$200,246,FALSE)=0,"",VLOOKUP($A171,parlvotes_lh!$A$11:$ZZ$200,246,FALSE)))</f>
        <v/>
      </c>
      <c r="W171" s="195" t="str">
        <f>IF(ISERROR(VLOOKUP($A171,parlvotes_lh!$A$11:$ZZ$200,266,FALSE))=TRUE,"",IF(VLOOKUP($A171,parlvotes_lh!$A$11:$ZZ$200,266,FALSE)=0,"",VLOOKUP($A171,parlvotes_lh!$A$11:$ZZ$200,266,FALSE)))</f>
        <v/>
      </c>
      <c r="X171" s="195" t="str">
        <f>IF(ISERROR(VLOOKUP($A171,parlvotes_lh!$A$11:$ZZ$200,286,FALSE))=TRUE,"",IF(VLOOKUP($A171,parlvotes_lh!$A$11:$ZZ$200,286,FALSE)=0,"",VLOOKUP($A171,parlvotes_lh!$A$11:$ZZ$200,286,FALSE)))</f>
        <v/>
      </c>
      <c r="Y171" s="195" t="str">
        <f>IF(ISERROR(VLOOKUP($A171,parlvotes_lh!$A$11:$ZZ$200,306,FALSE))=TRUE,"",IF(VLOOKUP($A171,parlvotes_lh!$A$11:$ZZ$200,306,FALSE)=0,"",VLOOKUP($A171,parlvotes_lh!$A$11:$ZZ$200,306,FALSE)))</f>
        <v/>
      </c>
      <c r="Z171" s="195" t="str">
        <f>IF(ISERROR(VLOOKUP($A171,parlvotes_lh!$A$11:$ZZ$200,326,FALSE))=TRUE,"",IF(VLOOKUP($A171,parlvotes_lh!$A$11:$ZZ$200,326,FALSE)=0,"",VLOOKUP($A171,parlvotes_lh!$A$11:$ZZ$200,326,FALSE)))</f>
        <v/>
      </c>
      <c r="AA171" s="195" t="str">
        <f>IF(ISERROR(VLOOKUP($A171,parlvotes_lh!$A$11:$ZZ$200,346,FALSE))=TRUE,"",IF(VLOOKUP($A171,parlvotes_lh!$A$11:$ZZ$200,346,FALSE)=0,"",VLOOKUP($A171,parlvotes_lh!$A$11:$ZZ$200,346,FALSE)))</f>
        <v/>
      </c>
      <c r="AB171" s="195" t="str">
        <f>IF(ISERROR(VLOOKUP($A171,parlvotes_lh!$A$11:$ZZ$200,366,FALSE))=TRUE,"",IF(VLOOKUP($A171,parlvotes_lh!$A$11:$ZZ$200,366,FALSE)=0,"",VLOOKUP($A171,parlvotes_lh!$A$11:$ZZ$200,366,FALSE)))</f>
        <v/>
      </c>
      <c r="AC171" s="195" t="str">
        <f>IF(ISERROR(VLOOKUP($A171,parlvotes_lh!$A$11:$ZZ$200,386,FALSE))=TRUE,"",IF(VLOOKUP($A171,parlvotes_lh!$A$11:$ZZ$200,386,FALSE)=0,"",VLOOKUP($A171,parlvotes_lh!$A$11:$ZZ$200,386,FALSE)))</f>
        <v/>
      </c>
    </row>
    <row r="172" spans="1:29" ht="13.5" customHeight="1">
      <c r="A172" s="189"/>
      <c r="B172" s="101" t="str">
        <f>IF(A172="","",MID(info_weblinks!$C$3,32,3))</f>
        <v/>
      </c>
      <c r="C172" s="101" t="str">
        <f>IF(info_parties!G172="","",info_parties!G172)</f>
        <v/>
      </c>
      <c r="D172" s="101" t="str">
        <f>IF(info_parties!K172="","",info_parties!K172)</f>
        <v/>
      </c>
      <c r="E172" s="101" t="str">
        <f>IF(info_parties!H172="","",info_parties!H172)</f>
        <v/>
      </c>
      <c r="F172" s="190" t="str">
        <f t="shared" si="20"/>
        <v/>
      </c>
      <c r="G172" s="191" t="str">
        <f t="shared" si="21"/>
        <v/>
      </c>
      <c r="H172" s="192" t="str">
        <f t="shared" si="22"/>
        <v/>
      </c>
      <c r="I172" s="193" t="str">
        <f t="shared" si="23"/>
        <v/>
      </c>
      <c r="J172" s="194" t="str">
        <f>IF(ISERROR(VLOOKUP($A172,parlvotes_lh!$A$11:$ZZ$200,6,FALSE))=TRUE,"",IF(VLOOKUP($A172,parlvotes_lh!$A$11:$ZZ$200,6,FALSE)=0,"",VLOOKUP($A172,parlvotes_lh!$A$11:$ZZ$200,6,FALSE)))</f>
        <v/>
      </c>
      <c r="K172" s="194" t="str">
        <f>IF(ISERROR(VLOOKUP($A172,parlvotes_lh!$A$11:$ZZ$200,26,FALSE))=TRUE,"",IF(VLOOKUP($A172,parlvotes_lh!$A$11:$ZZ$200,26,FALSE)=0,"",VLOOKUP($A172,parlvotes_lh!$A$11:$ZZ$200,26,FALSE)))</f>
        <v/>
      </c>
      <c r="L172" s="194" t="str">
        <f>IF(ISERROR(VLOOKUP($A172,parlvotes_lh!$A$11:$ZZ$200,46,FALSE))=TRUE,"",IF(VLOOKUP($A172,parlvotes_lh!$A$11:$ZZ$200,46,FALSE)=0,"",VLOOKUP($A172,parlvotes_lh!$A$11:$ZZ$200,46,FALSE)))</f>
        <v/>
      </c>
      <c r="M172" s="194" t="str">
        <f>IF(ISERROR(VLOOKUP($A172,parlvotes_lh!$A$11:$ZZ$200,66,FALSE))=TRUE,"",IF(VLOOKUP($A172,parlvotes_lh!$A$11:$ZZ$200,66,FALSE)=0,"",VLOOKUP($A172,parlvotes_lh!$A$11:$ZZ$200,66,FALSE)))</f>
        <v/>
      </c>
      <c r="N172" s="194" t="str">
        <f>IF(ISERROR(VLOOKUP($A172,parlvotes_lh!$A$11:$ZZ$200,86,FALSE))=TRUE,"",IF(VLOOKUP($A172,parlvotes_lh!$A$11:$ZZ$200,86,FALSE)=0,"",VLOOKUP($A172,parlvotes_lh!$A$11:$ZZ$200,86,FALSE)))</f>
        <v/>
      </c>
      <c r="O172" s="194" t="str">
        <f>IF(ISERROR(VLOOKUP($A172,parlvotes_lh!$A$11:$ZZ$200,106,FALSE))=TRUE,"",IF(VLOOKUP($A172,parlvotes_lh!$A$11:$ZZ$200,106,FALSE)=0,"",VLOOKUP($A172,parlvotes_lh!$A$11:$ZZ$200,106,FALSE)))</f>
        <v/>
      </c>
      <c r="P172" s="194" t="str">
        <f>IF(ISERROR(VLOOKUP($A172,parlvotes_lh!$A$11:$ZZ$200,126,FALSE))=TRUE,"",IF(VLOOKUP($A172,parlvotes_lh!$A$11:$ZZ$200,126,FALSE)=0,"",VLOOKUP($A172,parlvotes_lh!$A$11:$ZZ$200,126,FALSE)))</f>
        <v/>
      </c>
      <c r="Q172" s="195" t="str">
        <f>IF(ISERROR(VLOOKUP($A172,parlvotes_lh!$A$11:$ZZ$200,146,FALSE))=TRUE,"",IF(VLOOKUP($A172,parlvotes_lh!$A$11:$ZZ$200,146,FALSE)=0,"",VLOOKUP($A172,parlvotes_lh!$A$11:$ZZ$200,146,FALSE)))</f>
        <v/>
      </c>
      <c r="R172" s="195" t="str">
        <f>IF(ISERROR(VLOOKUP($A172,parlvotes_lh!$A$11:$ZZ$200,166,FALSE))=TRUE,"",IF(VLOOKUP($A172,parlvotes_lh!$A$11:$ZZ$200,166,FALSE)=0,"",VLOOKUP($A172,parlvotes_lh!$A$11:$ZZ$200,166,FALSE)))</f>
        <v/>
      </c>
      <c r="S172" s="195" t="str">
        <f>IF(ISERROR(VLOOKUP($A172,parlvotes_lh!$A$11:$ZZ$200,186,FALSE))=TRUE,"",IF(VLOOKUP($A172,parlvotes_lh!$A$11:$ZZ$200,186,FALSE)=0,"",VLOOKUP($A172,parlvotes_lh!$A$11:$ZZ$200,186,FALSE)))</f>
        <v/>
      </c>
      <c r="T172" s="195" t="str">
        <f>IF(ISERROR(VLOOKUP($A172,parlvotes_lh!$A$11:$ZZ$200,206,FALSE))=TRUE,"",IF(VLOOKUP($A172,parlvotes_lh!$A$11:$ZZ$200,206,FALSE)=0,"",VLOOKUP($A172,parlvotes_lh!$A$11:$ZZ$200,206,FALSE)))</f>
        <v/>
      </c>
      <c r="U172" s="195" t="str">
        <f>IF(ISERROR(VLOOKUP($A172,parlvotes_lh!$A$11:$ZZ$200,226,FALSE))=TRUE,"",IF(VLOOKUP($A172,parlvotes_lh!$A$11:$ZZ$200,226,FALSE)=0,"",VLOOKUP($A172,parlvotes_lh!$A$11:$ZZ$200,226,FALSE)))</f>
        <v/>
      </c>
      <c r="V172" s="195" t="str">
        <f>IF(ISERROR(VLOOKUP($A172,parlvotes_lh!$A$11:$ZZ$200,246,FALSE))=TRUE,"",IF(VLOOKUP($A172,parlvotes_lh!$A$11:$ZZ$200,246,FALSE)=0,"",VLOOKUP($A172,parlvotes_lh!$A$11:$ZZ$200,246,FALSE)))</f>
        <v/>
      </c>
      <c r="W172" s="195" t="str">
        <f>IF(ISERROR(VLOOKUP($A172,parlvotes_lh!$A$11:$ZZ$200,266,FALSE))=TRUE,"",IF(VLOOKUP($A172,parlvotes_lh!$A$11:$ZZ$200,266,FALSE)=0,"",VLOOKUP($A172,parlvotes_lh!$A$11:$ZZ$200,266,FALSE)))</f>
        <v/>
      </c>
      <c r="X172" s="195" t="str">
        <f>IF(ISERROR(VLOOKUP($A172,parlvotes_lh!$A$11:$ZZ$200,286,FALSE))=TRUE,"",IF(VLOOKUP($A172,parlvotes_lh!$A$11:$ZZ$200,286,FALSE)=0,"",VLOOKUP($A172,parlvotes_lh!$A$11:$ZZ$200,286,FALSE)))</f>
        <v/>
      </c>
      <c r="Y172" s="195" t="str">
        <f>IF(ISERROR(VLOOKUP($A172,parlvotes_lh!$A$11:$ZZ$200,306,FALSE))=TRUE,"",IF(VLOOKUP($A172,parlvotes_lh!$A$11:$ZZ$200,306,FALSE)=0,"",VLOOKUP($A172,parlvotes_lh!$A$11:$ZZ$200,306,FALSE)))</f>
        <v/>
      </c>
      <c r="Z172" s="195" t="str">
        <f>IF(ISERROR(VLOOKUP($A172,parlvotes_lh!$A$11:$ZZ$200,326,FALSE))=TRUE,"",IF(VLOOKUP($A172,parlvotes_lh!$A$11:$ZZ$200,326,FALSE)=0,"",VLOOKUP($A172,parlvotes_lh!$A$11:$ZZ$200,326,FALSE)))</f>
        <v/>
      </c>
      <c r="AA172" s="195" t="str">
        <f>IF(ISERROR(VLOOKUP($A172,parlvotes_lh!$A$11:$ZZ$200,346,FALSE))=TRUE,"",IF(VLOOKUP($A172,parlvotes_lh!$A$11:$ZZ$200,346,FALSE)=0,"",VLOOKUP($A172,parlvotes_lh!$A$11:$ZZ$200,346,FALSE)))</f>
        <v/>
      </c>
      <c r="AB172" s="195" t="str">
        <f>IF(ISERROR(VLOOKUP($A172,parlvotes_lh!$A$11:$ZZ$200,366,FALSE))=TRUE,"",IF(VLOOKUP($A172,parlvotes_lh!$A$11:$ZZ$200,366,FALSE)=0,"",VLOOKUP($A172,parlvotes_lh!$A$11:$ZZ$200,366,FALSE)))</f>
        <v/>
      </c>
      <c r="AC172" s="195" t="str">
        <f>IF(ISERROR(VLOOKUP($A172,parlvotes_lh!$A$11:$ZZ$200,386,FALSE))=TRUE,"",IF(VLOOKUP($A172,parlvotes_lh!$A$11:$ZZ$200,386,FALSE)=0,"",VLOOKUP($A172,parlvotes_lh!$A$11:$ZZ$200,386,FALSE)))</f>
        <v/>
      </c>
    </row>
    <row r="173" spans="1:29" ht="13.5" customHeight="1">
      <c r="A173" s="189"/>
      <c r="B173" s="101" t="str">
        <f>IF(A173="","",MID(info_weblinks!$C$3,32,3))</f>
        <v/>
      </c>
      <c r="C173" s="101" t="str">
        <f>IF(info_parties!G173="","",info_parties!G173)</f>
        <v/>
      </c>
      <c r="D173" s="101" t="str">
        <f>IF(info_parties!K173="","",info_parties!K173)</f>
        <v/>
      </c>
      <c r="E173" s="101" t="str">
        <f>IF(info_parties!H173="","",info_parties!H173)</f>
        <v/>
      </c>
      <c r="F173" s="190" t="str">
        <f t="shared" si="20"/>
        <v/>
      </c>
      <c r="G173" s="191" t="str">
        <f t="shared" si="21"/>
        <v/>
      </c>
      <c r="H173" s="192" t="str">
        <f t="shared" si="22"/>
        <v/>
      </c>
      <c r="I173" s="193" t="str">
        <f t="shared" si="23"/>
        <v/>
      </c>
      <c r="J173" s="194" t="str">
        <f>IF(ISERROR(VLOOKUP($A173,parlvotes_lh!$A$11:$ZZ$200,6,FALSE))=TRUE,"",IF(VLOOKUP($A173,parlvotes_lh!$A$11:$ZZ$200,6,FALSE)=0,"",VLOOKUP($A173,parlvotes_lh!$A$11:$ZZ$200,6,FALSE)))</f>
        <v/>
      </c>
      <c r="K173" s="194" t="str">
        <f>IF(ISERROR(VLOOKUP($A173,parlvotes_lh!$A$11:$ZZ$200,26,FALSE))=TRUE,"",IF(VLOOKUP($A173,parlvotes_lh!$A$11:$ZZ$200,26,FALSE)=0,"",VLOOKUP($A173,parlvotes_lh!$A$11:$ZZ$200,26,FALSE)))</f>
        <v/>
      </c>
      <c r="L173" s="194" t="str">
        <f>IF(ISERROR(VLOOKUP($A173,parlvotes_lh!$A$11:$ZZ$200,46,FALSE))=TRUE,"",IF(VLOOKUP($A173,parlvotes_lh!$A$11:$ZZ$200,46,FALSE)=0,"",VLOOKUP($A173,parlvotes_lh!$A$11:$ZZ$200,46,FALSE)))</f>
        <v/>
      </c>
      <c r="M173" s="194" t="str">
        <f>IF(ISERROR(VLOOKUP($A173,parlvotes_lh!$A$11:$ZZ$200,66,FALSE))=TRUE,"",IF(VLOOKUP($A173,parlvotes_lh!$A$11:$ZZ$200,66,FALSE)=0,"",VLOOKUP($A173,parlvotes_lh!$A$11:$ZZ$200,66,FALSE)))</f>
        <v/>
      </c>
      <c r="N173" s="194" t="str">
        <f>IF(ISERROR(VLOOKUP($A173,parlvotes_lh!$A$11:$ZZ$200,86,FALSE))=TRUE,"",IF(VLOOKUP($A173,parlvotes_lh!$A$11:$ZZ$200,86,FALSE)=0,"",VLOOKUP($A173,parlvotes_lh!$A$11:$ZZ$200,86,FALSE)))</f>
        <v/>
      </c>
      <c r="O173" s="194" t="str">
        <f>IF(ISERROR(VLOOKUP($A173,parlvotes_lh!$A$11:$ZZ$200,106,FALSE))=TRUE,"",IF(VLOOKUP($A173,parlvotes_lh!$A$11:$ZZ$200,106,FALSE)=0,"",VLOOKUP($A173,parlvotes_lh!$A$11:$ZZ$200,106,FALSE)))</f>
        <v/>
      </c>
      <c r="P173" s="194" t="str">
        <f>IF(ISERROR(VLOOKUP($A173,parlvotes_lh!$A$11:$ZZ$200,126,FALSE))=TRUE,"",IF(VLOOKUP($A173,parlvotes_lh!$A$11:$ZZ$200,126,FALSE)=0,"",VLOOKUP($A173,parlvotes_lh!$A$11:$ZZ$200,126,FALSE)))</f>
        <v/>
      </c>
      <c r="Q173" s="195" t="str">
        <f>IF(ISERROR(VLOOKUP($A173,parlvotes_lh!$A$11:$ZZ$200,146,FALSE))=TRUE,"",IF(VLOOKUP($A173,parlvotes_lh!$A$11:$ZZ$200,146,FALSE)=0,"",VLOOKUP($A173,parlvotes_lh!$A$11:$ZZ$200,146,FALSE)))</f>
        <v/>
      </c>
      <c r="R173" s="195" t="str">
        <f>IF(ISERROR(VLOOKUP($A173,parlvotes_lh!$A$11:$ZZ$200,166,FALSE))=TRUE,"",IF(VLOOKUP($A173,parlvotes_lh!$A$11:$ZZ$200,166,FALSE)=0,"",VLOOKUP($A173,parlvotes_lh!$A$11:$ZZ$200,166,FALSE)))</f>
        <v/>
      </c>
      <c r="S173" s="195" t="str">
        <f>IF(ISERROR(VLOOKUP($A173,parlvotes_lh!$A$11:$ZZ$200,186,FALSE))=TRUE,"",IF(VLOOKUP($A173,parlvotes_lh!$A$11:$ZZ$200,186,FALSE)=0,"",VLOOKUP($A173,parlvotes_lh!$A$11:$ZZ$200,186,FALSE)))</f>
        <v/>
      </c>
      <c r="T173" s="195" t="str">
        <f>IF(ISERROR(VLOOKUP($A173,parlvotes_lh!$A$11:$ZZ$200,206,FALSE))=TRUE,"",IF(VLOOKUP($A173,parlvotes_lh!$A$11:$ZZ$200,206,FALSE)=0,"",VLOOKUP($A173,parlvotes_lh!$A$11:$ZZ$200,206,FALSE)))</f>
        <v/>
      </c>
      <c r="U173" s="195" t="str">
        <f>IF(ISERROR(VLOOKUP($A173,parlvotes_lh!$A$11:$ZZ$200,226,FALSE))=TRUE,"",IF(VLOOKUP($A173,parlvotes_lh!$A$11:$ZZ$200,226,FALSE)=0,"",VLOOKUP($A173,parlvotes_lh!$A$11:$ZZ$200,226,FALSE)))</f>
        <v/>
      </c>
      <c r="V173" s="195" t="str">
        <f>IF(ISERROR(VLOOKUP($A173,parlvotes_lh!$A$11:$ZZ$200,246,FALSE))=TRUE,"",IF(VLOOKUP($A173,parlvotes_lh!$A$11:$ZZ$200,246,FALSE)=0,"",VLOOKUP($A173,parlvotes_lh!$A$11:$ZZ$200,246,FALSE)))</f>
        <v/>
      </c>
      <c r="W173" s="195" t="str">
        <f>IF(ISERROR(VLOOKUP($A173,parlvotes_lh!$A$11:$ZZ$200,266,FALSE))=TRUE,"",IF(VLOOKUP($A173,parlvotes_lh!$A$11:$ZZ$200,266,FALSE)=0,"",VLOOKUP($A173,parlvotes_lh!$A$11:$ZZ$200,266,FALSE)))</f>
        <v/>
      </c>
      <c r="X173" s="195" t="str">
        <f>IF(ISERROR(VLOOKUP($A173,parlvotes_lh!$A$11:$ZZ$200,286,FALSE))=TRUE,"",IF(VLOOKUP($A173,parlvotes_lh!$A$11:$ZZ$200,286,FALSE)=0,"",VLOOKUP($A173,parlvotes_lh!$A$11:$ZZ$200,286,FALSE)))</f>
        <v/>
      </c>
      <c r="Y173" s="195" t="str">
        <f>IF(ISERROR(VLOOKUP($A173,parlvotes_lh!$A$11:$ZZ$200,306,FALSE))=TRUE,"",IF(VLOOKUP($A173,parlvotes_lh!$A$11:$ZZ$200,306,FALSE)=0,"",VLOOKUP($A173,parlvotes_lh!$A$11:$ZZ$200,306,FALSE)))</f>
        <v/>
      </c>
      <c r="Z173" s="195" t="str">
        <f>IF(ISERROR(VLOOKUP($A173,parlvotes_lh!$A$11:$ZZ$200,326,FALSE))=TRUE,"",IF(VLOOKUP($A173,parlvotes_lh!$A$11:$ZZ$200,326,FALSE)=0,"",VLOOKUP($A173,parlvotes_lh!$A$11:$ZZ$200,326,FALSE)))</f>
        <v/>
      </c>
      <c r="AA173" s="195" t="str">
        <f>IF(ISERROR(VLOOKUP($A173,parlvotes_lh!$A$11:$ZZ$200,346,FALSE))=TRUE,"",IF(VLOOKUP($A173,parlvotes_lh!$A$11:$ZZ$200,346,FALSE)=0,"",VLOOKUP($A173,parlvotes_lh!$A$11:$ZZ$200,346,FALSE)))</f>
        <v/>
      </c>
      <c r="AB173" s="195" t="str">
        <f>IF(ISERROR(VLOOKUP($A173,parlvotes_lh!$A$11:$ZZ$200,366,FALSE))=TRUE,"",IF(VLOOKUP($A173,parlvotes_lh!$A$11:$ZZ$200,366,FALSE)=0,"",VLOOKUP($A173,parlvotes_lh!$A$11:$ZZ$200,366,FALSE)))</f>
        <v/>
      </c>
      <c r="AC173" s="195" t="str">
        <f>IF(ISERROR(VLOOKUP($A173,parlvotes_lh!$A$11:$ZZ$200,386,FALSE))=TRUE,"",IF(VLOOKUP($A173,parlvotes_lh!$A$11:$ZZ$200,386,FALSE)=0,"",VLOOKUP($A173,parlvotes_lh!$A$11:$ZZ$200,386,FALSE)))</f>
        <v/>
      </c>
    </row>
    <row r="174" spans="1:29" ht="13.5" customHeight="1">
      <c r="A174" s="189"/>
      <c r="B174" s="101" t="str">
        <f>IF(A174="","",MID(info_weblinks!$C$3,32,3))</f>
        <v/>
      </c>
      <c r="C174" s="101" t="str">
        <f>IF(info_parties!G174="","",info_parties!G174)</f>
        <v/>
      </c>
      <c r="D174" s="101" t="str">
        <f>IF(info_parties!K174="","",info_parties!K174)</f>
        <v/>
      </c>
      <c r="E174" s="101" t="str">
        <f>IF(info_parties!H174="","",info_parties!H174)</f>
        <v/>
      </c>
      <c r="F174" s="190" t="str">
        <f t="shared" si="20"/>
        <v/>
      </c>
      <c r="G174" s="191" t="str">
        <f t="shared" si="21"/>
        <v/>
      </c>
      <c r="H174" s="192" t="str">
        <f t="shared" si="22"/>
        <v/>
      </c>
      <c r="I174" s="193" t="str">
        <f t="shared" si="23"/>
        <v/>
      </c>
      <c r="J174" s="194" t="str">
        <f>IF(ISERROR(VLOOKUP($A174,parlvotes_lh!$A$11:$ZZ$200,6,FALSE))=TRUE,"",IF(VLOOKUP($A174,parlvotes_lh!$A$11:$ZZ$200,6,FALSE)=0,"",VLOOKUP($A174,parlvotes_lh!$A$11:$ZZ$200,6,FALSE)))</f>
        <v/>
      </c>
      <c r="K174" s="194" t="str">
        <f>IF(ISERROR(VLOOKUP($A174,parlvotes_lh!$A$11:$ZZ$200,26,FALSE))=TRUE,"",IF(VLOOKUP($A174,parlvotes_lh!$A$11:$ZZ$200,26,FALSE)=0,"",VLOOKUP($A174,parlvotes_lh!$A$11:$ZZ$200,26,FALSE)))</f>
        <v/>
      </c>
      <c r="L174" s="194" t="str">
        <f>IF(ISERROR(VLOOKUP($A174,parlvotes_lh!$A$11:$ZZ$200,46,FALSE))=TRUE,"",IF(VLOOKUP($A174,parlvotes_lh!$A$11:$ZZ$200,46,FALSE)=0,"",VLOOKUP($A174,parlvotes_lh!$A$11:$ZZ$200,46,FALSE)))</f>
        <v/>
      </c>
      <c r="M174" s="194" t="str">
        <f>IF(ISERROR(VLOOKUP($A174,parlvotes_lh!$A$11:$ZZ$200,66,FALSE))=TRUE,"",IF(VLOOKUP($A174,parlvotes_lh!$A$11:$ZZ$200,66,FALSE)=0,"",VLOOKUP($A174,parlvotes_lh!$A$11:$ZZ$200,66,FALSE)))</f>
        <v/>
      </c>
      <c r="N174" s="194" t="str">
        <f>IF(ISERROR(VLOOKUP($A174,parlvotes_lh!$A$11:$ZZ$200,86,FALSE))=TRUE,"",IF(VLOOKUP($A174,parlvotes_lh!$A$11:$ZZ$200,86,FALSE)=0,"",VLOOKUP($A174,parlvotes_lh!$A$11:$ZZ$200,86,FALSE)))</f>
        <v/>
      </c>
      <c r="O174" s="194" t="str">
        <f>IF(ISERROR(VLOOKUP($A174,parlvotes_lh!$A$11:$ZZ$200,106,FALSE))=TRUE,"",IF(VLOOKUP($A174,parlvotes_lh!$A$11:$ZZ$200,106,FALSE)=0,"",VLOOKUP($A174,parlvotes_lh!$A$11:$ZZ$200,106,FALSE)))</f>
        <v/>
      </c>
      <c r="P174" s="194" t="str">
        <f>IF(ISERROR(VLOOKUP($A174,parlvotes_lh!$A$11:$ZZ$200,126,FALSE))=TRUE,"",IF(VLOOKUP($A174,parlvotes_lh!$A$11:$ZZ$200,126,FALSE)=0,"",VLOOKUP($A174,parlvotes_lh!$A$11:$ZZ$200,126,FALSE)))</f>
        <v/>
      </c>
      <c r="Q174" s="195" t="str">
        <f>IF(ISERROR(VLOOKUP($A174,parlvotes_lh!$A$11:$ZZ$200,146,FALSE))=TRUE,"",IF(VLOOKUP($A174,parlvotes_lh!$A$11:$ZZ$200,146,FALSE)=0,"",VLOOKUP($A174,parlvotes_lh!$A$11:$ZZ$200,146,FALSE)))</f>
        <v/>
      </c>
      <c r="R174" s="195" t="str">
        <f>IF(ISERROR(VLOOKUP($A174,parlvotes_lh!$A$11:$ZZ$200,166,FALSE))=TRUE,"",IF(VLOOKUP($A174,parlvotes_lh!$A$11:$ZZ$200,166,FALSE)=0,"",VLOOKUP($A174,parlvotes_lh!$A$11:$ZZ$200,166,FALSE)))</f>
        <v/>
      </c>
      <c r="S174" s="195" t="str">
        <f>IF(ISERROR(VLOOKUP($A174,parlvotes_lh!$A$11:$ZZ$200,186,FALSE))=TRUE,"",IF(VLOOKUP($A174,parlvotes_lh!$A$11:$ZZ$200,186,FALSE)=0,"",VLOOKUP($A174,parlvotes_lh!$A$11:$ZZ$200,186,FALSE)))</f>
        <v/>
      </c>
      <c r="T174" s="195" t="str">
        <f>IF(ISERROR(VLOOKUP($A174,parlvotes_lh!$A$11:$ZZ$200,206,FALSE))=TRUE,"",IF(VLOOKUP($A174,parlvotes_lh!$A$11:$ZZ$200,206,FALSE)=0,"",VLOOKUP($A174,parlvotes_lh!$A$11:$ZZ$200,206,FALSE)))</f>
        <v/>
      </c>
      <c r="U174" s="195" t="str">
        <f>IF(ISERROR(VLOOKUP($A174,parlvotes_lh!$A$11:$ZZ$200,226,FALSE))=TRUE,"",IF(VLOOKUP($A174,parlvotes_lh!$A$11:$ZZ$200,226,FALSE)=0,"",VLOOKUP($A174,parlvotes_lh!$A$11:$ZZ$200,226,FALSE)))</f>
        <v/>
      </c>
      <c r="V174" s="195" t="str">
        <f>IF(ISERROR(VLOOKUP($A174,parlvotes_lh!$A$11:$ZZ$200,246,FALSE))=TRUE,"",IF(VLOOKUP($A174,parlvotes_lh!$A$11:$ZZ$200,246,FALSE)=0,"",VLOOKUP($A174,parlvotes_lh!$A$11:$ZZ$200,246,FALSE)))</f>
        <v/>
      </c>
      <c r="W174" s="195" t="str">
        <f>IF(ISERROR(VLOOKUP($A174,parlvotes_lh!$A$11:$ZZ$200,266,FALSE))=TRUE,"",IF(VLOOKUP($A174,parlvotes_lh!$A$11:$ZZ$200,266,FALSE)=0,"",VLOOKUP($A174,parlvotes_lh!$A$11:$ZZ$200,266,FALSE)))</f>
        <v/>
      </c>
      <c r="X174" s="195" t="str">
        <f>IF(ISERROR(VLOOKUP($A174,parlvotes_lh!$A$11:$ZZ$200,286,FALSE))=TRUE,"",IF(VLOOKUP($A174,parlvotes_lh!$A$11:$ZZ$200,286,FALSE)=0,"",VLOOKUP($A174,parlvotes_lh!$A$11:$ZZ$200,286,FALSE)))</f>
        <v/>
      </c>
      <c r="Y174" s="195" t="str">
        <f>IF(ISERROR(VLOOKUP($A174,parlvotes_lh!$A$11:$ZZ$200,306,FALSE))=TRUE,"",IF(VLOOKUP($A174,parlvotes_lh!$A$11:$ZZ$200,306,FALSE)=0,"",VLOOKUP($A174,parlvotes_lh!$A$11:$ZZ$200,306,FALSE)))</f>
        <v/>
      </c>
      <c r="Z174" s="195" t="str">
        <f>IF(ISERROR(VLOOKUP($A174,parlvotes_lh!$A$11:$ZZ$200,326,FALSE))=TRUE,"",IF(VLOOKUP($A174,parlvotes_lh!$A$11:$ZZ$200,326,FALSE)=0,"",VLOOKUP($A174,parlvotes_lh!$A$11:$ZZ$200,326,FALSE)))</f>
        <v/>
      </c>
      <c r="AA174" s="195" t="str">
        <f>IF(ISERROR(VLOOKUP($A174,parlvotes_lh!$A$11:$ZZ$200,346,FALSE))=TRUE,"",IF(VLOOKUP($A174,parlvotes_lh!$A$11:$ZZ$200,346,FALSE)=0,"",VLOOKUP($A174,parlvotes_lh!$A$11:$ZZ$200,346,FALSE)))</f>
        <v/>
      </c>
      <c r="AB174" s="195" t="str">
        <f>IF(ISERROR(VLOOKUP($A174,parlvotes_lh!$A$11:$ZZ$200,366,FALSE))=TRUE,"",IF(VLOOKUP($A174,parlvotes_lh!$A$11:$ZZ$200,366,FALSE)=0,"",VLOOKUP($A174,parlvotes_lh!$A$11:$ZZ$200,366,FALSE)))</f>
        <v/>
      </c>
      <c r="AC174" s="195" t="str">
        <f>IF(ISERROR(VLOOKUP($A174,parlvotes_lh!$A$11:$ZZ$200,386,FALSE))=TRUE,"",IF(VLOOKUP($A174,parlvotes_lh!$A$11:$ZZ$200,386,FALSE)=0,"",VLOOKUP($A174,parlvotes_lh!$A$11:$ZZ$200,386,FALSE)))</f>
        <v/>
      </c>
    </row>
    <row r="175" spans="1:29" ht="13.5" customHeight="1">
      <c r="A175" s="189"/>
      <c r="B175" s="101" t="str">
        <f>IF(A175="","",MID(info_weblinks!$C$3,32,3))</f>
        <v/>
      </c>
      <c r="C175" s="101" t="str">
        <f>IF(info_parties!G175="","",info_parties!G175)</f>
        <v/>
      </c>
      <c r="D175" s="101" t="str">
        <f>IF(info_parties!K175="","",info_parties!K175)</f>
        <v/>
      </c>
      <c r="E175" s="101" t="str">
        <f>IF(info_parties!H175="","",info_parties!H175)</f>
        <v/>
      </c>
      <c r="F175" s="190" t="str">
        <f t="shared" si="20"/>
        <v/>
      </c>
      <c r="G175" s="191" t="str">
        <f t="shared" si="21"/>
        <v/>
      </c>
      <c r="H175" s="192" t="str">
        <f t="shared" si="22"/>
        <v/>
      </c>
      <c r="I175" s="193" t="str">
        <f t="shared" si="23"/>
        <v/>
      </c>
      <c r="J175" s="194" t="str">
        <f>IF(ISERROR(VLOOKUP($A175,parlvotes_lh!$A$11:$ZZ$200,6,FALSE))=TRUE,"",IF(VLOOKUP($A175,parlvotes_lh!$A$11:$ZZ$200,6,FALSE)=0,"",VLOOKUP($A175,parlvotes_lh!$A$11:$ZZ$200,6,FALSE)))</f>
        <v/>
      </c>
      <c r="K175" s="194" t="str">
        <f>IF(ISERROR(VLOOKUP($A175,parlvotes_lh!$A$11:$ZZ$200,26,FALSE))=TRUE,"",IF(VLOOKUP($A175,parlvotes_lh!$A$11:$ZZ$200,26,FALSE)=0,"",VLOOKUP($A175,parlvotes_lh!$A$11:$ZZ$200,26,FALSE)))</f>
        <v/>
      </c>
      <c r="L175" s="194" t="str">
        <f>IF(ISERROR(VLOOKUP($A175,parlvotes_lh!$A$11:$ZZ$200,46,FALSE))=TRUE,"",IF(VLOOKUP($A175,parlvotes_lh!$A$11:$ZZ$200,46,FALSE)=0,"",VLOOKUP($A175,parlvotes_lh!$A$11:$ZZ$200,46,FALSE)))</f>
        <v/>
      </c>
      <c r="M175" s="194" t="str">
        <f>IF(ISERROR(VLOOKUP($A175,parlvotes_lh!$A$11:$ZZ$200,66,FALSE))=TRUE,"",IF(VLOOKUP($A175,parlvotes_lh!$A$11:$ZZ$200,66,FALSE)=0,"",VLOOKUP($A175,parlvotes_lh!$A$11:$ZZ$200,66,FALSE)))</f>
        <v/>
      </c>
      <c r="N175" s="194" t="str">
        <f>IF(ISERROR(VLOOKUP($A175,parlvotes_lh!$A$11:$ZZ$200,86,FALSE))=TRUE,"",IF(VLOOKUP($A175,parlvotes_lh!$A$11:$ZZ$200,86,FALSE)=0,"",VLOOKUP($A175,parlvotes_lh!$A$11:$ZZ$200,86,FALSE)))</f>
        <v/>
      </c>
      <c r="O175" s="194" t="str">
        <f>IF(ISERROR(VLOOKUP($A175,parlvotes_lh!$A$11:$ZZ$200,106,FALSE))=TRUE,"",IF(VLOOKUP($A175,parlvotes_lh!$A$11:$ZZ$200,106,FALSE)=0,"",VLOOKUP($A175,parlvotes_lh!$A$11:$ZZ$200,106,FALSE)))</f>
        <v/>
      </c>
      <c r="P175" s="194" t="str">
        <f>IF(ISERROR(VLOOKUP($A175,parlvotes_lh!$A$11:$ZZ$200,126,FALSE))=TRUE,"",IF(VLOOKUP($A175,parlvotes_lh!$A$11:$ZZ$200,126,FALSE)=0,"",VLOOKUP($A175,parlvotes_lh!$A$11:$ZZ$200,126,FALSE)))</f>
        <v/>
      </c>
      <c r="Q175" s="195" t="str">
        <f>IF(ISERROR(VLOOKUP($A175,parlvotes_lh!$A$11:$ZZ$200,146,FALSE))=TRUE,"",IF(VLOOKUP($A175,parlvotes_lh!$A$11:$ZZ$200,146,FALSE)=0,"",VLOOKUP($A175,parlvotes_lh!$A$11:$ZZ$200,146,FALSE)))</f>
        <v/>
      </c>
      <c r="R175" s="195" t="str">
        <f>IF(ISERROR(VLOOKUP($A175,parlvotes_lh!$A$11:$ZZ$200,166,FALSE))=TRUE,"",IF(VLOOKUP($A175,parlvotes_lh!$A$11:$ZZ$200,166,FALSE)=0,"",VLOOKUP($A175,parlvotes_lh!$A$11:$ZZ$200,166,FALSE)))</f>
        <v/>
      </c>
      <c r="S175" s="195" t="str">
        <f>IF(ISERROR(VLOOKUP($A175,parlvotes_lh!$A$11:$ZZ$200,186,FALSE))=TRUE,"",IF(VLOOKUP($A175,parlvotes_lh!$A$11:$ZZ$200,186,FALSE)=0,"",VLOOKUP($A175,parlvotes_lh!$A$11:$ZZ$200,186,FALSE)))</f>
        <v/>
      </c>
      <c r="T175" s="195" t="str">
        <f>IF(ISERROR(VLOOKUP($A175,parlvotes_lh!$A$11:$ZZ$200,206,FALSE))=TRUE,"",IF(VLOOKUP($A175,parlvotes_lh!$A$11:$ZZ$200,206,FALSE)=0,"",VLOOKUP($A175,parlvotes_lh!$A$11:$ZZ$200,206,FALSE)))</f>
        <v/>
      </c>
      <c r="U175" s="195" t="str">
        <f>IF(ISERROR(VLOOKUP($A175,parlvotes_lh!$A$11:$ZZ$200,226,FALSE))=TRUE,"",IF(VLOOKUP($A175,parlvotes_lh!$A$11:$ZZ$200,226,FALSE)=0,"",VLOOKUP($A175,parlvotes_lh!$A$11:$ZZ$200,226,FALSE)))</f>
        <v/>
      </c>
      <c r="V175" s="195" t="str">
        <f>IF(ISERROR(VLOOKUP($A175,parlvotes_lh!$A$11:$ZZ$200,246,FALSE))=TRUE,"",IF(VLOOKUP($A175,parlvotes_lh!$A$11:$ZZ$200,246,FALSE)=0,"",VLOOKUP($A175,parlvotes_lh!$A$11:$ZZ$200,246,FALSE)))</f>
        <v/>
      </c>
      <c r="W175" s="195" t="str">
        <f>IF(ISERROR(VLOOKUP($A175,parlvotes_lh!$A$11:$ZZ$200,266,FALSE))=TRUE,"",IF(VLOOKUP($A175,parlvotes_lh!$A$11:$ZZ$200,266,FALSE)=0,"",VLOOKUP($A175,parlvotes_lh!$A$11:$ZZ$200,266,FALSE)))</f>
        <v/>
      </c>
      <c r="X175" s="195" t="str">
        <f>IF(ISERROR(VLOOKUP($A175,parlvotes_lh!$A$11:$ZZ$200,286,FALSE))=TRUE,"",IF(VLOOKUP($A175,parlvotes_lh!$A$11:$ZZ$200,286,FALSE)=0,"",VLOOKUP($A175,parlvotes_lh!$A$11:$ZZ$200,286,FALSE)))</f>
        <v/>
      </c>
      <c r="Y175" s="195" t="str">
        <f>IF(ISERROR(VLOOKUP($A175,parlvotes_lh!$A$11:$ZZ$200,306,FALSE))=TRUE,"",IF(VLOOKUP($A175,parlvotes_lh!$A$11:$ZZ$200,306,FALSE)=0,"",VLOOKUP($A175,parlvotes_lh!$A$11:$ZZ$200,306,FALSE)))</f>
        <v/>
      </c>
      <c r="Z175" s="195" t="str">
        <f>IF(ISERROR(VLOOKUP($A175,parlvotes_lh!$A$11:$ZZ$200,326,FALSE))=TRUE,"",IF(VLOOKUP($A175,parlvotes_lh!$A$11:$ZZ$200,326,FALSE)=0,"",VLOOKUP($A175,parlvotes_lh!$A$11:$ZZ$200,326,FALSE)))</f>
        <v/>
      </c>
      <c r="AA175" s="195" t="str">
        <f>IF(ISERROR(VLOOKUP($A175,parlvotes_lh!$A$11:$ZZ$200,346,FALSE))=TRUE,"",IF(VLOOKUP($A175,parlvotes_lh!$A$11:$ZZ$200,346,FALSE)=0,"",VLOOKUP($A175,parlvotes_lh!$A$11:$ZZ$200,346,FALSE)))</f>
        <v/>
      </c>
      <c r="AB175" s="195" t="str">
        <f>IF(ISERROR(VLOOKUP($A175,parlvotes_lh!$A$11:$ZZ$200,366,FALSE))=TRUE,"",IF(VLOOKUP($A175,parlvotes_lh!$A$11:$ZZ$200,366,FALSE)=0,"",VLOOKUP($A175,parlvotes_lh!$A$11:$ZZ$200,366,FALSE)))</f>
        <v/>
      </c>
      <c r="AC175" s="195" t="str">
        <f>IF(ISERROR(VLOOKUP($A175,parlvotes_lh!$A$11:$ZZ$200,386,FALSE))=TRUE,"",IF(VLOOKUP($A175,parlvotes_lh!$A$11:$ZZ$200,386,FALSE)=0,"",VLOOKUP($A175,parlvotes_lh!$A$11:$ZZ$200,386,FALSE)))</f>
        <v/>
      </c>
    </row>
    <row r="176" spans="1:29" ht="13.5" customHeight="1">
      <c r="A176" s="189"/>
      <c r="B176" s="101" t="str">
        <f>IF(A176="","",MID(info_weblinks!$C$3,32,3))</f>
        <v/>
      </c>
      <c r="C176" s="101" t="str">
        <f>IF(info_parties!G176="","",info_parties!G176)</f>
        <v/>
      </c>
      <c r="D176" s="101" t="str">
        <f>IF(info_parties!K176="","",info_parties!K176)</f>
        <v/>
      </c>
      <c r="E176" s="101" t="str">
        <f>IF(info_parties!H176="","",info_parties!H176)</f>
        <v/>
      </c>
      <c r="F176" s="190" t="str">
        <f t="shared" si="20"/>
        <v/>
      </c>
      <c r="G176" s="191" t="str">
        <f t="shared" si="21"/>
        <v/>
      </c>
      <c r="H176" s="192" t="str">
        <f t="shared" si="22"/>
        <v/>
      </c>
      <c r="I176" s="193" t="str">
        <f t="shared" si="23"/>
        <v/>
      </c>
      <c r="J176" s="194" t="str">
        <f>IF(ISERROR(VLOOKUP($A176,parlvotes_lh!$A$11:$ZZ$200,6,FALSE))=TRUE,"",IF(VLOOKUP($A176,parlvotes_lh!$A$11:$ZZ$200,6,FALSE)=0,"",VLOOKUP($A176,parlvotes_lh!$A$11:$ZZ$200,6,FALSE)))</f>
        <v/>
      </c>
      <c r="K176" s="194" t="str">
        <f>IF(ISERROR(VLOOKUP($A176,parlvotes_lh!$A$11:$ZZ$200,26,FALSE))=TRUE,"",IF(VLOOKUP($A176,parlvotes_lh!$A$11:$ZZ$200,26,FALSE)=0,"",VLOOKUP($A176,parlvotes_lh!$A$11:$ZZ$200,26,FALSE)))</f>
        <v/>
      </c>
      <c r="L176" s="194" t="str">
        <f>IF(ISERROR(VLOOKUP($A176,parlvotes_lh!$A$11:$ZZ$200,46,FALSE))=TRUE,"",IF(VLOOKUP($A176,parlvotes_lh!$A$11:$ZZ$200,46,FALSE)=0,"",VLOOKUP($A176,parlvotes_lh!$A$11:$ZZ$200,46,FALSE)))</f>
        <v/>
      </c>
      <c r="M176" s="194" t="str">
        <f>IF(ISERROR(VLOOKUP($A176,parlvotes_lh!$A$11:$ZZ$200,66,FALSE))=TRUE,"",IF(VLOOKUP($A176,parlvotes_lh!$A$11:$ZZ$200,66,FALSE)=0,"",VLOOKUP($A176,parlvotes_lh!$A$11:$ZZ$200,66,FALSE)))</f>
        <v/>
      </c>
      <c r="N176" s="194" t="str">
        <f>IF(ISERROR(VLOOKUP($A176,parlvotes_lh!$A$11:$ZZ$200,86,FALSE))=TRUE,"",IF(VLOOKUP($A176,parlvotes_lh!$A$11:$ZZ$200,86,FALSE)=0,"",VLOOKUP($A176,parlvotes_lh!$A$11:$ZZ$200,86,FALSE)))</f>
        <v/>
      </c>
      <c r="O176" s="194" t="str">
        <f>IF(ISERROR(VLOOKUP($A176,parlvotes_lh!$A$11:$ZZ$200,106,FALSE))=TRUE,"",IF(VLOOKUP($A176,parlvotes_lh!$A$11:$ZZ$200,106,FALSE)=0,"",VLOOKUP($A176,parlvotes_lh!$A$11:$ZZ$200,106,FALSE)))</f>
        <v/>
      </c>
      <c r="P176" s="194" t="str">
        <f>IF(ISERROR(VLOOKUP($A176,parlvotes_lh!$A$11:$ZZ$200,126,FALSE))=TRUE,"",IF(VLOOKUP($A176,parlvotes_lh!$A$11:$ZZ$200,126,FALSE)=0,"",VLOOKUP($A176,parlvotes_lh!$A$11:$ZZ$200,126,FALSE)))</f>
        <v/>
      </c>
      <c r="Q176" s="195" t="str">
        <f>IF(ISERROR(VLOOKUP($A176,parlvotes_lh!$A$11:$ZZ$200,146,FALSE))=TRUE,"",IF(VLOOKUP($A176,parlvotes_lh!$A$11:$ZZ$200,146,FALSE)=0,"",VLOOKUP($A176,parlvotes_lh!$A$11:$ZZ$200,146,FALSE)))</f>
        <v/>
      </c>
      <c r="R176" s="195" t="str">
        <f>IF(ISERROR(VLOOKUP($A176,parlvotes_lh!$A$11:$ZZ$200,166,FALSE))=TRUE,"",IF(VLOOKUP($A176,parlvotes_lh!$A$11:$ZZ$200,166,FALSE)=0,"",VLOOKUP($A176,parlvotes_lh!$A$11:$ZZ$200,166,FALSE)))</f>
        <v/>
      </c>
      <c r="S176" s="195" t="str">
        <f>IF(ISERROR(VLOOKUP($A176,parlvotes_lh!$A$11:$ZZ$200,186,FALSE))=TRUE,"",IF(VLOOKUP($A176,parlvotes_lh!$A$11:$ZZ$200,186,FALSE)=0,"",VLOOKUP($A176,parlvotes_lh!$A$11:$ZZ$200,186,FALSE)))</f>
        <v/>
      </c>
      <c r="T176" s="195" t="str">
        <f>IF(ISERROR(VLOOKUP($A176,parlvotes_lh!$A$11:$ZZ$200,206,FALSE))=TRUE,"",IF(VLOOKUP($A176,parlvotes_lh!$A$11:$ZZ$200,206,FALSE)=0,"",VLOOKUP($A176,parlvotes_lh!$A$11:$ZZ$200,206,FALSE)))</f>
        <v/>
      </c>
      <c r="U176" s="195" t="str">
        <f>IF(ISERROR(VLOOKUP($A176,parlvotes_lh!$A$11:$ZZ$200,226,FALSE))=TRUE,"",IF(VLOOKUP($A176,parlvotes_lh!$A$11:$ZZ$200,226,FALSE)=0,"",VLOOKUP($A176,parlvotes_lh!$A$11:$ZZ$200,226,FALSE)))</f>
        <v/>
      </c>
      <c r="V176" s="195" t="str">
        <f>IF(ISERROR(VLOOKUP($A176,parlvotes_lh!$A$11:$ZZ$200,246,FALSE))=TRUE,"",IF(VLOOKUP($A176,parlvotes_lh!$A$11:$ZZ$200,246,FALSE)=0,"",VLOOKUP($A176,parlvotes_lh!$A$11:$ZZ$200,246,FALSE)))</f>
        <v/>
      </c>
      <c r="W176" s="195" t="str">
        <f>IF(ISERROR(VLOOKUP($A176,parlvotes_lh!$A$11:$ZZ$200,266,FALSE))=TRUE,"",IF(VLOOKUP($A176,parlvotes_lh!$A$11:$ZZ$200,266,FALSE)=0,"",VLOOKUP($A176,parlvotes_lh!$A$11:$ZZ$200,266,FALSE)))</f>
        <v/>
      </c>
      <c r="X176" s="195" t="str">
        <f>IF(ISERROR(VLOOKUP($A176,parlvotes_lh!$A$11:$ZZ$200,286,FALSE))=TRUE,"",IF(VLOOKUP($A176,parlvotes_lh!$A$11:$ZZ$200,286,FALSE)=0,"",VLOOKUP($A176,parlvotes_lh!$A$11:$ZZ$200,286,FALSE)))</f>
        <v/>
      </c>
      <c r="Y176" s="195" t="str">
        <f>IF(ISERROR(VLOOKUP($A176,parlvotes_lh!$A$11:$ZZ$200,306,FALSE))=TRUE,"",IF(VLOOKUP($A176,parlvotes_lh!$A$11:$ZZ$200,306,FALSE)=0,"",VLOOKUP($A176,parlvotes_lh!$A$11:$ZZ$200,306,FALSE)))</f>
        <v/>
      </c>
      <c r="Z176" s="195" t="str">
        <f>IF(ISERROR(VLOOKUP($A176,parlvotes_lh!$A$11:$ZZ$200,326,FALSE))=TRUE,"",IF(VLOOKUP($A176,parlvotes_lh!$A$11:$ZZ$200,326,FALSE)=0,"",VLOOKUP($A176,parlvotes_lh!$A$11:$ZZ$200,326,FALSE)))</f>
        <v/>
      </c>
      <c r="AA176" s="195" t="str">
        <f>IF(ISERROR(VLOOKUP($A176,parlvotes_lh!$A$11:$ZZ$200,346,FALSE))=TRUE,"",IF(VLOOKUP($A176,parlvotes_lh!$A$11:$ZZ$200,346,FALSE)=0,"",VLOOKUP($A176,parlvotes_lh!$A$11:$ZZ$200,346,FALSE)))</f>
        <v/>
      </c>
      <c r="AB176" s="195" t="str">
        <f>IF(ISERROR(VLOOKUP($A176,parlvotes_lh!$A$11:$ZZ$200,366,FALSE))=TRUE,"",IF(VLOOKUP($A176,parlvotes_lh!$A$11:$ZZ$200,366,FALSE)=0,"",VLOOKUP($A176,parlvotes_lh!$A$11:$ZZ$200,366,FALSE)))</f>
        <v/>
      </c>
      <c r="AC176" s="195" t="str">
        <f>IF(ISERROR(VLOOKUP($A176,parlvotes_lh!$A$11:$ZZ$200,386,FALSE))=TRUE,"",IF(VLOOKUP($A176,parlvotes_lh!$A$11:$ZZ$200,386,FALSE)=0,"",VLOOKUP($A176,parlvotes_lh!$A$11:$ZZ$200,386,FALSE)))</f>
        <v/>
      </c>
    </row>
    <row r="177" spans="1:29" ht="13.5" customHeight="1">
      <c r="A177" s="189"/>
      <c r="B177" s="101" t="str">
        <f>IF(A177="","",MID(info_weblinks!$C$3,32,3))</f>
        <v/>
      </c>
      <c r="C177" s="101" t="str">
        <f>IF(info_parties!G177="","",info_parties!G177)</f>
        <v/>
      </c>
      <c r="D177" s="101" t="str">
        <f>IF(info_parties!K177="","",info_parties!K177)</f>
        <v/>
      </c>
      <c r="E177" s="101" t="str">
        <f>IF(info_parties!H177="","",info_parties!H177)</f>
        <v/>
      </c>
      <c r="F177" s="190" t="str">
        <f t="shared" si="20"/>
        <v/>
      </c>
      <c r="G177" s="191" t="str">
        <f t="shared" si="21"/>
        <v/>
      </c>
      <c r="H177" s="192" t="str">
        <f t="shared" si="22"/>
        <v/>
      </c>
      <c r="I177" s="193" t="str">
        <f t="shared" si="23"/>
        <v/>
      </c>
      <c r="J177" s="194" t="str">
        <f>IF(ISERROR(VLOOKUP($A177,parlvotes_lh!$A$11:$ZZ$200,6,FALSE))=TRUE,"",IF(VLOOKUP($A177,parlvotes_lh!$A$11:$ZZ$200,6,FALSE)=0,"",VLOOKUP($A177,parlvotes_lh!$A$11:$ZZ$200,6,FALSE)))</f>
        <v/>
      </c>
      <c r="K177" s="194" t="str">
        <f>IF(ISERROR(VLOOKUP($A177,parlvotes_lh!$A$11:$ZZ$200,26,FALSE))=TRUE,"",IF(VLOOKUP($A177,parlvotes_lh!$A$11:$ZZ$200,26,FALSE)=0,"",VLOOKUP($A177,parlvotes_lh!$A$11:$ZZ$200,26,FALSE)))</f>
        <v/>
      </c>
      <c r="L177" s="194" t="str">
        <f>IF(ISERROR(VLOOKUP($A177,parlvotes_lh!$A$11:$ZZ$200,46,FALSE))=TRUE,"",IF(VLOOKUP($A177,parlvotes_lh!$A$11:$ZZ$200,46,FALSE)=0,"",VLOOKUP($A177,parlvotes_lh!$A$11:$ZZ$200,46,FALSE)))</f>
        <v/>
      </c>
      <c r="M177" s="194" t="str">
        <f>IF(ISERROR(VLOOKUP($A177,parlvotes_lh!$A$11:$ZZ$200,66,FALSE))=TRUE,"",IF(VLOOKUP($A177,parlvotes_lh!$A$11:$ZZ$200,66,FALSE)=0,"",VLOOKUP($A177,parlvotes_lh!$A$11:$ZZ$200,66,FALSE)))</f>
        <v/>
      </c>
      <c r="N177" s="194" t="str">
        <f>IF(ISERROR(VLOOKUP($A177,parlvotes_lh!$A$11:$ZZ$200,86,FALSE))=TRUE,"",IF(VLOOKUP($A177,parlvotes_lh!$A$11:$ZZ$200,86,FALSE)=0,"",VLOOKUP($A177,parlvotes_lh!$A$11:$ZZ$200,86,FALSE)))</f>
        <v/>
      </c>
      <c r="O177" s="194" t="str">
        <f>IF(ISERROR(VLOOKUP($A177,parlvotes_lh!$A$11:$ZZ$200,106,FALSE))=TRUE,"",IF(VLOOKUP($A177,parlvotes_lh!$A$11:$ZZ$200,106,FALSE)=0,"",VLOOKUP($A177,parlvotes_lh!$A$11:$ZZ$200,106,FALSE)))</f>
        <v/>
      </c>
      <c r="P177" s="194" t="str">
        <f>IF(ISERROR(VLOOKUP($A177,parlvotes_lh!$A$11:$ZZ$200,126,FALSE))=TRUE,"",IF(VLOOKUP($A177,parlvotes_lh!$A$11:$ZZ$200,126,FALSE)=0,"",VLOOKUP($A177,parlvotes_lh!$A$11:$ZZ$200,126,FALSE)))</f>
        <v/>
      </c>
      <c r="Q177" s="195" t="str">
        <f>IF(ISERROR(VLOOKUP($A177,parlvotes_lh!$A$11:$ZZ$200,146,FALSE))=TRUE,"",IF(VLOOKUP($A177,parlvotes_lh!$A$11:$ZZ$200,146,FALSE)=0,"",VLOOKUP($A177,parlvotes_lh!$A$11:$ZZ$200,146,FALSE)))</f>
        <v/>
      </c>
      <c r="R177" s="195" t="str">
        <f>IF(ISERROR(VLOOKUP($A177,parlvotes_lh!$A$11:$ZZ$200,166,FALSE))=TRUE,"",IF(VLOOKUP($A177,parlvotes_lh!$A$11:$ZZ$200,166,FALSE)=0,"",VLOOKUP($A177,parlvotes_lh!$A$11:$ZZ$200,166,FALSE)))</f>
        <v/>
      </c>
      <c r="S177" s="195" t="str">
        <f>IF(ISERROR(VLOOKUP($A177,parlvotes_lh!$A$11:$ZZ$200,186,FALSE))=TRUE,"",IF(VLOOKUP($A177,parlvotes_lh!$A$11:$ZZ$200,186,FALSE)=0,"",VLOOKUP($A177,parlvotes_lh!$A$11:$ZZ$200,186,FALSE)))</f>
        <v/>
      </c>
      <c r="T177" s="195" t="str">
        <f>IF(ISERROR(VLOOKUP($A177,parlvotes_lh!$A$11:$ZZ$200,206,FALSE))=TRUE,"",IF(VLOOKUP($A177,parlvotes_lh!$A$11:$ZZ$200,206,FALSE)=0,"",VLOOKUP($A177,parlvotes_lh!$A$11:$ZZ$200,206,FALSE)))</f>
        <v/>
      </c>
      <c r="U177" s="195" t="str">
        <f>IF(ISERROR(VLOOKUP($A177,parlvotes_lh!$A$11:$ZZ$200,226,FALSE))=TRUE,"",IF(VLOOKUP($A177,parlvotes_lh!$A$11:$ZZ$200,226,FALSE)=0,"",VLOOKUP($A177,parlvotes_lh!$A$11:$ZZ$200,226,FALSE)))</f>
        <v/>
      </c>
      <c r="V177" s="195" t="str">
        <f>IF(ISERROR(VLOOKUP($A177,parlvotes_lh!$A$11:$ZZ$200,246,FALSE))=TRUE,"",IF(VLOOKUP($A177,parlvotes_lh!$A$11:$ZZ$200,246,FALSE)=0,"",VLOOKUP($A177,parlvotes_lh!$A$11:$ZZ$200,246,FALSE)))</f>
        <v/>
      </c>
      <c r="W177" s="195" t="str">
        <f>IF(ISERROR(VLOOKUP($A177,parlvotes_lh!$A$11:$ZZ$200,266,FALSE))=TRUE,"",IF(VLOOKUP($A177,parlvotes_lh!$A$11:$ZZ$200,266,FALSE)=0,"",VLOOKUP($A177,parlvotes_lh!$A$11:$ZZ$200,266,FALSE)))</f>
        <v/>
      </c>
      <c r="X177" s="195" t="str">
        <f>IF(ISERROR(VLOOKUP($A177,parlvotes_lh!$A$11:$ZZ$200,286,FALSE))=TRUE,"",IF(VLOOKUP($A177,parlvotes_lh!$A$11:$ZZ$200,286,FALSE)=0,"",VLOOKUP($A177,parlvotes_lh!$A$11:$ZZ$200,286,FALSE)))</f>
        <v/>
      </c>
      <c r="Y177" s="195" t="str">
        <f>IF(ISERROR(VLOOKUP($A177,parlvotes_lh!$A$11:$ZZ$200,306,FALSE))=TRUE,"",IF(VLOOKUP($A177,parlvotes_lh!$A$11:$ZZ$200,306,FALSE)=0,"",VLOOKUP($A177,parlvotes_lh!$A$11:$ZZ$200,306,FALSE)))</f>
        <v/>
      </c>
      <c r="Z177" s="195" t="str">
        <f>IF(ISERROR(VLOOKUP($A177,parlvotes_lh!$A$11:$ZZ$200,326,FALSE))=TRUE,"",IF(VLOOKUP($A177,parlvotes_lh!$A$11:$ZZ$200,326,FALSE)=0,"",VLOOKUP($A177,parlvotes_lh!$A$11:$ZZ$200,326,FALSE)))</f>
        <v/>
      </c>
      <c r="AA177" s="195" t="str">
        <f>IF(ISERROR(VLOOKUP($A177,parlvotes_lh!$A$11:$ZZ$200,346,FALSE))=TRUE,"",IF(VLOOKUP($A177,parlvotes_lh!$A$11:$ZZ$200,346,FALSE)=0,"",VLOOKUP($A177,parlvotes_lh!$A$11:$ZZ$200,346,FALSE)))</f>
        <v/>
      </c>
      <c r="AB177" s="195" t="str">
        <f>IF(ISERROR(VLOOKUP($A177,parlvotes_lh!$A$11:$ZZ$200,366,FALSE))=TRUE,"",IF(VLOOKUP($A177,parlvotes_lh!$A$11:$ZZ$200,366,FALSE)=0,"",VLOOKUP($A177,parlvotes_lh!$A$11:$ZZ$200,366,FALSE)))</f>
        <v/>
      </c>
      <c r="AC177" s="195" t="str">
        <f>IF(ISERROR(VLOOKUP($A177,parlvotes_lh!$A$11:$ZZ$200,386,FALSE))=TRUE,"",IF(VLOOKUP($A177,parlvotes_lh!$A$11:$ZZ$200,386,FALSE)=0,"",VLOOKUP($A177,parlvotes_lh!$A$11:$ZZ$200,386,FALSE)))</f>
        <v/>
      </c>
    </row>
    <row r="178" spans="1:29" ht="13.5" customHeight="1">
      <c r="A178" s="189"/>
      <c r="B178" s="101" t="str">
        <f>IF(A178="","",MID(info_weblinks!$C$3,32,3))</f>
        <v/>
      </c>
      <c r="C178" s="101" t="str">
        <f>IF(info_parties!G178="","",info_parties!G178)</f>
        <v/>
      </c>
      <c r="D178" s="101" t="str">
        <f>IF(info_parties!K178="","",info_parties!K178)</f>
        <v/>
      </c>
      <c r="E178" s="101" t="str">
        <f>IF(info_parties!H178="","",info_parties!H178)</f>
        <v/>
      </c>
      <c r="F178" s="190" t="str">
        <f t="shared" si="20"/>
        <v/>
      </c>
      <c r="G178" s="191" t="str">
        <f t="shared" si="21"/>
        <v/>
      </c>
      <c r="H178" s="192" t="str">
        <f t="shared" si="22"/>
        <v/>
      </c>
      <c r="I178" s="193" t="str">
        <f t="shared" si="23"/>
        <v/>
      </c>
      <c r="J178" s="194" t="str">
        <f>IF(ISERROR(VLOOKUP($A178,parlvotes_lh!$A$11:$ZZ$200,6,FALSE))=TRUE,"",IF(VLOOKUP($A178,parlvotes_lh!$A$11:$ZZ$200,6,FALSE)=0,"",VLOOKUP($A178,parlvotes_lh!$A$11:$ZZ$200,6,FALSE)))</f>
        <v/>
      </c>
      <c r="K178" s="194" t="str">
        <f>IF(ISERROR(VLOOKUP($A178,parlvotes_lh!$A$11:$ZZ$200,26,FALSE))=TRUE,"",IF(VLOOKUP($A178,parlvotes_lh!$A$11:$ZZ$200,26,FALSE)=0,"",VLOOKUP($A178,parlvotes_lh!$A$11:$ZZ$200,26,FALSE)))</f>
        <v/>
      </c>
      <c r="L178" s="194" t="str">
        <f>IF(ISERROR(VLOOKUP($A178,parlvotes_lh!$A$11:$ZZ$200,46,FALSE))=TRUE,"",IF(VLOOKUP($A178,parlvotes_lh!$A$11:$ZZ$200,46,FALSE)=0,"",VLOOKUP($A178,parlvotes_lh!$A$11:$ZZ$200,46,FALSE)))</f>
        <v/>
      </c>
      <c r="M178" s="194" t="str">
        <f>IF(ISERROR(VLOOKUP($A178,parlvotes_lh!$A$11:$ZZ$200,66,FALSE))=TRUE,"",IF(VLOOKUP($A178,parlvotes_lh!$A$11:$ZZ$200,66,FALSE)=0,"",VLOOKUP($A178,parlvotes_lh!$A$11:$ZZ$200,66,FALSE)))</f>
        <v/>
      </c>
      <c r="N178" s="194" t="str">
        <f>IF(ISERROR(VLOOKUP($A178,parlvotes_lh!$A$11:$ZZ$200,86,FALSE))=TRUE,"",IF(VLOOKUP($A178,parlvotes_lh!$A$11:$ZZ$200,86,FALSE)=0,"",VLOOKUP($A178,parlvotes_lh!$A$11:$ZZ$200,86,FALSE)))</f>
        <v/>
      </c>
      <c r="O178" s="194" t="str">
        <f>IF(ISERROR(VLOOKUP($A178,parlvotes_lh!$A$11:$ZZ$200,106,FALSE))=TRUE,"",IF(VLOOKUP($A178,parlvotes_lh!$A$11:$ZZ$200,106,FALSE)=0,"",VLOOKUP($A178,parlvotes_lh!$A$11:$ZZ$200,106,FALSE)))</f>
        <v/>
      </c>
      <c r="P178" s="194" t="str">
        <f>IF(ISERROR(VLOOKUP($A178,parlvotes_lh!$A$11:$ZZ$200,126,FALSE))=TRUE,"",IF(VLOOKUP($A178,parlvotes_lh!$A$11:$ZZ$200,126,FALSE)=0,"",VLOOKUP($A178,parlvotes_lh!$A$11:$ZZ$200,126,FALSE)))</f>
        <v/>
      </c>
      <c r="Q178" s="195" t="str">
        <f>IF(ISERROR(VLOOKUP($A178,parlvotes_lh!$A$11:$ZZ$200,146,FALSE))=TRUE,"",IF(VLOOKUP($A178,parlvotes_lh!$A$11:$ZZ$200,146,FALSE)=0,"",VLOOKUP($A178,parlvotes_lh!$A$11:$ZZ$200,146,FALSE)))</f>
        <v/>
      </c>
      <c r="R178" s="195" t="str">
        <f>IF(ISERROR(VLOOKUP($A178,parlvotes_lh!$A$11:$ZZ$200,166,FALSE))=TRUE,"",IF(VLOOKUP($A178,parlvotes_lh!$A$11:$ZZ$200,166,FALSE)=0,"",VLOOKUP($A178,parlvotes_lh!$A$11:$ZZ$200,166,FALSE)))</f>
        <v/>
      </c>
      <c r="S178" s="195" t="str">
        <f>IF(ISERROR(VLOOKUP($A178,parlvotes_lh!$A$11:$ZZ$200,186,FALSE))=TRUE,"",IF(VLOOKUP($A178,parlvotes_lh!$A$11:$ZZ$200,186,FALSE)=0,"",VLOOKUP($A178,parlvotes_lh!$A$11:$ZZ$200,186,FALSE)))</f>
        <v/>
      </c>
      <c r="T178" s="195" t="str">
        <f>IF(ISERROR(VLOOKUP($A178,parlvotes_lh!$A$11:$ZZ$200,206,FALSE))=TRUE,"",IF(VLOOKUP($A178,parlvotes_lh!$A$11:$ZZ$200,206,FALSE)=0,"",VLOOKUP($A178,parlvotes_lh!$A$11:$ZZ$200,206,FALSE)))</f>
        <v/>
      </c>
      <c r="U178" s="195" t="str">
        <f>IF(ISERROR(VLOOKUP($A178,parlvotes_lh!$A$11:$ZZ$200,226,FALSE))=TRUE,"",IF(VLOOKUP($A178,parlvotes_lh!$A$11:$ZZ$200,226,FALSE)=0,"",VLOOKUP($A178,parlvotes_lh!$A$11:$ZZ$200,226,FALSE)))</f>
        <v/>
      </c>
      <c r="V178" s="195" t="str">
        <f>IF(ISERROR(VLOOKUP($A178,parlvotes_lh!$A$11:$ZZ$200,246,FALSE))=TRUE,"",IF(VLOOKUP($A178,parlvotes_lh!$A$11:$ZZ$200,246,FALSE)=0,"",VLOOKUP($A178,parlvotes_lh!$A$11:$ZZ$200,246,FALSE)))</f>
        <v/>
      </c>
      <c r="W178" s="195" t="str">
        <f>IF(ISERROR(VLOOKUP($A178,parlvotes_lh!$A$11:$ZZ$200,266,FALSE))=TRUE,"",IF(VLOOKUP($A178,parlvotes_lh!$A$11:$ZZ$200,266,FALSE)=0,"",VLOOKUP($A178,parlvotes_lh!$A$11:$ZZ$200,266,FALSE)))</f>
        <v/>
      </c>
      <c r="X178" s="195" t="str">
        <f>IF(ISERROR(VLOOKUP($A178,parlvotes_lh!$A$11:$ZZ$200,286,FALSE))=TRUE,"",IF(VLOOKUP($A178,parlvotes_lh!$A$11:$ZZ$200,286,FALSE)=0,"",VLOOKUP($A178,parlvotes_lh!$A$11:$ZZ$200,286,FALSE)))</f>
        <v/>
      </c>
      <c r="Y178" s="195" t="str">
        <f>IF(ISERROR(VLOOKUP($A178,parlvotes_lh!$A$11:$ZZ$200,306,FALSE))=TRUE,"",IF(VLOOKUP($A178,parlvotes_lh!$A$11:$ZZ$200,306,FALSE)=0,"",VLOOKUP($A178,parlvotes_lh!$A$11:$ZZ$200,306,FALSE)))</f>
        <v/>
      </c>
      <c r="Z178" s="195" t="str">
        <f>IF(ISERROR(VLOOKUP($A178,parlvotes_lh!$A$11:$ZZ$200,326,FALSE))=TRUE,"",IF(VLOOKUP($A178,parlvotes_lh!$A$11:$ZZ$200,326,FALSE)=0,"",VLOOKUP($A178,parlvotes_lh!$A$11:$ZZ$200,326,FALSE)))</f>
        <v/>
      </c>
      <c r="AA178" s="195" t="str">
        <f>IF(ISERROR(VLOOKUP($A178,parlvotes_lh!$A$11:$ZZ$200,346,FALSE))=TRUE,"",IF(VLOOKUP($A178,parlvotes_lh!$A$11:$ZZ$200,346,FALSE)=0,"",VLOOKUP($A178,parlvotes_lh!$A$11:$ZZ$200,346,FALSE)))</f>
        <v/>
      </c>
      <c r="AB178" s="195" t="str">
        <f>IF(ISERROR(VLOOKUP($A178,parlvotes_lh!$A$11:$ZZ$200,366,FALSE))=TRUE,"",IF(VLOOKUP($A178,parlvotes_lh!$A$11:$ZZ$200,366,FALSE)=0,"",VLOOKUP($A178,parlvotes_lh!$A$11:$ZZ$200,366,FALSE)))</f>
        <v/>
      </c>
      <c r="AC178" s="195" t="str">
        <f>IF(ISERROR(VLOOKUP($A178,parlvotes_lh!$A$11:$ZZ$200,386,FALSE))=TRUE,"",IF(VLOOKUP($A178,parlvotes_lh!$A$11:$ZZ$200,386,FALSE)=0,"",VLOOKUP($A178,parlvotes_lh!$A$11:$ZZ$200,386,FALSE)))</f>
        <v/>
      </c>
    </row>
    <row r="179" spans="1:29" ht="13.5" customHeight="1">
      <c r="A179" s="189"/>
      <c r="B179" s="101" t="str">
        <f>IF(A179="","",MID(info_weblinks!$C$3,32,3))</f>
        <v/>
      </c>
      <c r="C179" s="101" t="str">
        <f>IF(info_parties!G179="","",info_parties!G179)</f>
        <v/>
      </c>
      <c r="D179" s="101" t="str">
        <f>IF(info_parties!K179="","",info_parties!K179)</f>
        <v/>
      </c>
      <c r="E179" s="101" t="str">
        <f>IF(info_parties!H179="","",info_parties!H179)</f>
        <v/>
      </c>
      <c r="F179" s="190" t="str">
        <f t="shared" si="20"/>
        <v/>
      </c>
      <c r="G179" s="191" t="str">
        <f t="shared" si="21"/>
        <v/>
      </c>
      <c r="H179" s="192" t="str">
        <f t="shared" si="22"/>
        <v/>
      </c>
      <c r="I179" s="193" t="str">
        <f t="shared" si="23"/>
        <v/>
      </c>
      <c r="J179" s="194" t="str">
        <f>IF(ISERROR(VLOOKUP($A179,parlvotes_lh!$A$11:$ZZ$200,6,FALSE))=TRUE,"",IF(VLOOKUP($A179,parlvotes_lh!$A$11:$ZZ$200,6,FALSE)=0,"",VLOOKUP($A179,parlvotes_lh!$A$11:$ZZ$200,6,FALSE)))</f>
        <v/>
      </c>
      <c r="K179" s="194" t="str">
        <f>IF(ISERROR(VLOOKUP($A179,parlvotes_lh!$A$11:$ZZ$200,26,FALSE))=TRUE,"",IF(VLOOKUP($A179,parlvotes_lh!$A$11:$ZZ$200,26,FALSE)=0,"",VLOOKUP($A179,parlvotes_lh!$A$11:$ZZ$200,26,FALSE)))</f>
        <v/>
      </c>
      <c r="L179" s="194" t="str">
        <f>IF(ISERROR(VLOOKUP($A179,parlvotes_lh!$A$11:$ZZ$200,46,FALSE))=TRUE,"",IF(VLOOKUP($A179,parlvotes_lh!$A$11:$ZZ$200,46,FALSE)=0,"",VLOOKUP($A179,parlvotes_lh!$A$11:$ZZ$200,46,FALSE)))</f>
        <v/>
      </c>
      <c r="M179" s="194" t="str">
        <f>IF(ISERROR(VLOOKUP($A179,parlvotes_lh!$A$11:$ZZ$200,66,FALSE))=TRUE,"",IF(VLOOKUP($A179,parlvotes_lh!$A$11:$ZZ$200,66,FALSE)=0,"",VLOOKUP($A179,parlvotes_lh!$A$11:$ZZ$200,66,FALSE)))</f>
        <v/>
      </c>
      <c r="N179" s="194" t="str">
        <f>IF(ISERROR(VLOOKUP($A179,parlvotes_lh!$A$11:$ZZ$200,86,FALSE))=TRUE,"",IF(VLOOKUP($A179,parlvotes_lh!$A$11:$ZZ$200,86,FALSE)=0,"",VLOOKUP($A179,parlvotes_lh!$A$11:$ZZ$200,86,FALSE)))</f>
        <v/>
      </c>
      <c r="O179" s="194" t="str">
        <f>IF(ISERROR(VLOOKUP($A179,parlvotes_lh!$A$11:$ZZ$200,106,FALSE))=TRUE,"",IF(VLOOKUP($A179,parlvotes_lh!$A$11:$ZZ$200,106,FALSE)=0,"",VLOOKUP($A179,parlvotes_lh!$A$11:$ZZ$200,106,FALSE)))</f>
        <v/>
      </c>
      <c r="P179" s="194" t="str">
        <f>IF(ISERROR(VLOOKUP($A179,parlvotes_lh!$A$11:$ZZ$200,126,FALSE))=TRUE,"",IF(VLOOKUP($A179,parlvotes_lh!$A$11:$ZZ$200,126,FALSE)=0,"",VLOOKUP($A179,parlvotes_lh!$A$11:$ZZ$200,126,FALSE)))</f>
        <v/>
      </c>
      <c r="Q179" s="195" t="str">
        <f>IF(ISERROR(VLOOKUP($A179,parlvotes_lh!$A$11:$ZZ$200,146,FALSE))=TRUE,"",IF(VLOOKUP($A179,parlvotes_lh!$A$11:$ZZ$200,146,FALSE)=0,"",VLOOKUP($A179,parlvotes_lh!$A$11:$ZZ$200,146,FALSE)))</f>
        <v/>
      </c>
      <c r="R179" s="195" t="str">
        <f>IF(ISERROR(VLOOKUP($A179,parlvotes_lh!$A$11:$ZZ$200,166,FALSE))=TRUE,"",IF(VLOOKUP($A179,parlvotes_lh!$A$11:$ZZ$200,166,FALSE)=0,"",VLOOKUP($A179,parlvotes_lh!$A$11:$ZZ$200,166,FALSE)))</f>
        <v/>
      </c>
      <c r="S179" s="195" t="str">
        <f>IF(ISERROR(VLOOKUP($A179,parlvotes_lh!$A$11:$ZZ$200,186,FALSE))=TRUE,"",IF(VLOOKUP($A179,parlvotes_lh!$A$11:$ZZ$200,186,FALSE)=0,"",VLOOKUP($A179,parlvotes_lh!$A$11:$ZZ$200,186,FALSE)))</f>
        <v/>
      </c>
      <c r="T179" s="195" t="str">
        <f>IF(ISERROR(VLOOKUP($A179,parlvotes_lh!$A$11:$ZZ$200,206,FALSE))=TRUE,"",IF(VLOOKUP($A179,parlvotes_lh!$A$11:$ZZ$200,206,FALSE)=0,"",VLOOKUP($A179,parlvotes_lh!$A$11:$ZZ$200,206,FALSE)))</f>
        <v/>
      </c>
      <c r="U179" s="195" t="str">
        <f>IF(ISERROR(VLOOKUP($A179,parlvotes_lh!$A$11:$ZZ$200,226,FALSE))=TRUE,"",IF(VLOOKUP($A179,parlvotes_lh!$A$11:$ZZ$200,226,FALSE)=0,"",VLOOKUP($A179,parlvotes_lh!$A$11:$ZZ$200,226,FALSE)))</f>
        <v/>
      </c>
      <c r="V179" s="195" t="str">
        <f>IF(ISERROR(VLOOKUP($A179,parlvotes_lh!$A$11:$ZZ$200,246,FALSE))=TRUE,"",IF(VLOOKUP($A179,parlvotes_lh!$A$11:$ZZ$200,246,FALSE)=0,"",VLOOKUP($A179,parlvotes_lh!$A$11:$ZZ$200,246,FALSE)))</f>
        <v/>
      </c>
      <c r="W179" s="195" t="str">
        <f>IF(ISERROR(VLOOKUP($A179,parlvotes_lh!$A$11:$ZZ$200,266,FALSE))=TRUE,"",IF(VLOOKUP($A179,parlvotes_lh!$A$11:$ZZ$200,266,FALSE)=0,"",VLOOKUP($A179,parlvotes_lh!$A$11:$ZZ$200,266,FALSE)))</f>
        <v/>
      </c>
      <c r="X179" s="195" t="str">
        <f>IF(ISERROR(VLOOKUP($A179,parlvotes_lh!$A$11:$ZZ$200,286,FALSE))=TRUE,"",IF(VLOOKUP($A179,parlvotes_lh!$A$11:$ZZ$200,286,FALSE)=0,"",VLOOKUP($A179,parlvotes_lh!$A$11:$ZZ$200,286,FALSE)))</f>
        <v/>
      </c>
      <c r="Y179" s="195" t="str">
        <f>IF(ISERROR(VLOOKUP($A179,parlvotes_lh!$A$11:$ZZ$200,306,FALSE))=TRUE,"",IF(VLOOKUP($A179,parlvotes_lh!$A$11:$ZZ$200,306,FALSE)=0,"",VLOOKUP($A179,parlvotes_lh!$A$11:$ZZ$200,306,FALSE)))</f>
        <v/>
      </c>
      <c r="Z179" s="195" t="str">
        <f>IF(ISERROR(VLOOKUP($A179,parlvotes_lh!$A$11:$ZZ$200,326,FALSE))=TRUE,"",IF(VLOOKUP($A179,parlvotes_lh!$A$11:$ZZ$200,326,FALSE)=0,"",VLOOKUP($A179,parlvotes_lh!$A$11:$ZZ$200,326,FALSE)))</f>
        <v/>
      </c>
      <c r="AA179" s="195" t="str">
        <f>IF(ISERROR(VLOOKUP($A179,parlvotes_lh!$A$11:$ZZ$200,346,FALSE))=TRUE,"",IF(VLOOKUP($A179,parlvotes_lh!$A$11:$ZZ$200,346,FALSE)=0,"",VLOOKUP($A179,parlvotes_lh!$A$11:$ZZ$200,346,FALSE)))</f>
        <v/>
      </c>
      <c r="AB179" s="195" t="str">
        <f>IF(ISERROR(VLOOKUP($A179,parlvotes_lh!$A$11:$ZZ$200,366,FALSE))=TRUE,"",IF(VLOOKUP($A179,parlvotes_lh!$A$11:$ZZ$200,366,FALSE)=0,"",VLOOKUP($A179,parlvotes_lh!$A$11:$ZZ$200,366,FALSE)))</f>
        <v/>
      </c>
      <c r="AC179" s="195" t="str">
        <f>IF(ISERROR(VLOOKUP($A179,parlvotes_lh!$A$11:$ZZ$200,386,FALSE))=TRUE,"",IF(VLOOKUP($A179,parlvotes_lh!$A$11:$ZZ$200,386,FALSE)=0,"",VLOOKUP($A179,parlvotes_lh!$A$11:$ZZ$200,386,FALSE)))</f>
        <v/>
      </c>
    </row>
    <row r="180" spans="1:29" ht="13.5" customHeight="1">
      <c r="A180" s="189"/>
      <c r="B180" s="101" t="str">
        <f>IF(A180="","",MID(info_weblinks!$C$3,32,3))</f>
        <v/>
      </c>
      <c r="C180" s="101" t="str">
        <f>IF(info_parties!G180="","",info_parties!G180)</f>
        <v/>
      </c>
      <c r="D180" s="101" t="str">
        <f>IF(info_parties!K180="","",info_parties!K180)</f>
        <v/>
      </c>
      <c r="E180" s="101" t="str">
        <f>IF(info_parties!H180="","",info_parties!H180)</f>
        <v/>
      </c>
      <c r="F180" s="190" t="str">
        <f t="shared" si="20"/>
        <v/>
      </c>
      <c r="G180" s="191" t="str">
        <f t="shared" si="21"/>
        <v/>
      </c>
      <c r="H180" s="192" t="str">
        <f t="shared" si="22"/>
        <v/>
      </c>
      <c r="I180" s="193" t="str">
        <f t="shared" si="23"/>
        <v/>
      </c>
      <c r="J180" s="194" t="str">
        <f>IF(ISERROR(VLOOKUP($A180,parlvotes_lh!$A$11:$ZZ$200,6,FALSE))=TRUE,"",IF(VLOOKUP($A180,parlvotes_lh!$A$11:$ZZ$200,6,FALSE)=0,"",VLOOKUP($A180,parlvotes_lh!$A$11:$ZZ$200,6,FALSE)))</f>
        <v/>
      </c>
      <c r="K180" s="194" t="str">
        <f>IF(ISERROR(VLOOKUP($A180,parlvotes_lh!$A$11:$ZZ$200,26,FALSE))=TRUE,"",IF(VLOOKUP($A180,parlvotes_lh!$A$11:$ZZ$200,26,FALSE)=0,"",VLOOKUP($A180,parlvotes_lh!$A$11:$ZZ$200,26,FALSE)))</f>
        <v/>
      </c>
      <c r="L180" s="194" t="str">
        <f>IF(ISERROR(VLOOKUP($A180,parlvotes_lh!$A$11:$ZZ$200,46,FALSE))=TRUE,"",IF(VLOOKUP($A180,parlvotes_lh!$A$11:$ZZ$200,46,FALSE)=0,"",VLOOKUP($A180,parlvotes_lh!$A$11:$ZZ$200,46,FALSE)))</f>
        <v/>
      </c>
      <c r="M180" s="194" t="str">
        <f>IF(ISERROR(VLOOKUP($A180,parlvotes_lh!$A$11:$ZZ$200,66,FALSE))=TRUE,"",IF(VLOOKUP($A180,parlvotes_lh!$A$11:$ZZ$200,66,FALSE)=0,"",VLOOKUP($A180,parlvotes_lh!$A$11:$ZZ$200,66,FALSE)))</f>
        <v/>
      </c>
      <c r="N180" s="194" t="str">
        <f>IF(ISERROR(VLOOKUP($A180,parlvotes_lh!$A$11:$ZZ$200,86,FALSE))=TRUE,"",IF(VLOOKUP($A180,parlvotes_lh!$A$11:$ZZ$200,86,FALSE)=0,"",VLOOKUP($A180,parlvotes_lh!$A$11:$ZZ$200,86,FALSE)))</f>
        <v/>
      </c>
      <c r="O180" s="194" t="str">
        <f>IF(ISERROR(VLOOKUP($A180,parlvotes_lh!$A$11:$ZZ$200,106,FALSE))=TRUE,"",IF(VLOOKUP($A180,parlvotes_lh!$A$11:$ZZ$200,106,FALSE)=0,"",VLOOKUP($A180,parlvotes_lh!$A$11:$ZZ$200,106,FALSE)))</f>
        <v/>
      </c>
      <c r="P180" s="194" t="str">
        <f>IF(ISERROR(VLOOKUP($A180,parlvotes_lh!$A$11:$ZZ$200,126,FALSE))=TRUE,"",IF(VLOOKUP($A180,parlvotes_lh!$A$11:$ZZ$200,126,FALSE)=0,"",VLOOKUP($A180,parlvotes_lh!$A$11:$ZZ$200,126,FALSE)))</f>
        <v/>
      </c>
      <c r="Q180" s="195" t="str">
        <f>IF(ISERROR(VLOOKUP($A180,parlvotes_lh!$A$11:$ZZ$200,146,FALSE))=TRUE,"",IF(VLOOKUP($A180,parlvotes_lh!$A$11:$ZZ$200,146,FALSE)=0,"",VLOOKUP($A180,parlvotes_lh!$A$11:$ZZ$200,146,FALSE)))</f>
        <v/>
      </c>
      <c r="R180" s="195" t="str">
        <f>IF(ISERROR(VLOOKUP($A180,parlvotes_lh!$A$11:$ZZ$200,166,FALSE))=TRUE,"",IF(VLOOKUP($A180,parlvotes_lh!$A$11:$ZZ$200,166,FALSE)=0,"",VLOOKUP($A180,parlvotes_lh!$A$11:$ZZ$200,166,FALSE)))</f>
        <v/>
      </c>
      <c r="S180" s="195" t="str">
        <f>IF(ISERROR(VLOOKUP($A180,parlvotes_lh!$A$11:$ZZ$200,186,FALSE))=TRUE,"",IF(VLOOKUP($A180,parlvotes_lh!$A$11:$ZZ$200,186,FALSE)=0,"",VLOOKUP($A180,parlvotes_lh!$A$11:$ZZ$200,186,FALSE)))</f>
        <v/>
      </c>
      <c r="T180" s="195" t="str">
        <f>IF(ISERROR(VLOOKUP($A180,parlvotes_lh!$A$11:$ZZ$200,206,FALSE))=TRUE,"",IF(VLOOKUP($A180,parlvotes_lh!$A$11:$ZZ$200,206,FALSE)=0,"",VLOOKUP($A180,parlvotes_lh!$A$11:$ZZ$200,206,FALSE)))</f>
        <v/>
      </c>
      <c r="U180" s="195" t="str">
        <f>IF(ISERROR(VLOOKUP($A180,parlvotes_lh!$A$11:$ZZ$200,226,FALSE))=TRUE,"",IF(VLOOKUP($A180,parlvotes_lh!$A$11:$ZZ$200,226,FALSE)=0,"",VLOOKUP($A180,parlvotes_lh!$A$11:$ZZ$200,226,FALSE)))</f>
        <v/>
      </c>
      <c r="V180" s="195" t="str">
        <f>IF(ISERROR(VLOOKUP($A180,parlvotes_lh!$A$11:$ZZ$200,246,FALSE))=TRUE,"",IF(VLOOKUP($A180,parlvotes_lh!$A$11:$ZZ$200,246,FALSE)=0,"",VLOOKUP($A180,parlvotes_lh!$A$11:$ZZ$200,246,FALSE)))</f>
        <v/>
      </c>
      <c r="W180" s="195" t="str">
        <f>IF(ISERROR(VLOOKUP($A180,parlvotes_lh!$A$11:$ZZ$200,266,FALSE))=TRUE,"",IF(VLOOKUP($A180,parlvotes_lh!$A$11:$ZZ$200,266,FALSE)=0,"",VLOOKUP($A180,parlvotes_lh!$A$11:$ZZ$200,266,FALSE)))</f>
        <v/>
      </c>
      <c r="X180" s="195" t="str">
        <f>IF(ISERROR(VLOOKUP($A180,parlvotes_lh!$A$11:$ZZ$200,286,FALSE))=TRUE,"",IF(VLOOKUP($A180,parlvotes_lh!$A$11:$ZZ$200,286,FALSE)=0,"",VLOOKUP($A180,parlvotes_lh!$A$11:$ZZ$200,286,FALSE)))</f>
        <v/>
      </c>
      <c r="Y180" s="195" t="str">
        <f>IF(ISERROR(VLOOKUP($A180,parlvotes_lh!$A$11:$ZZ$200,306,FALSE))=TRUE,"",IF(VLOOKUP($A180,parlvotes_lh!$A$11:$ZZ$200,306,FALSE)=0,"",VLOOKUP($A180,parlvotes_lh!$A$11:$ZZ$200,306,FALSE)))</f>
        <v/>
      </c>
      <c r="Z180" s="195" t="str">
        <f>IF(ISERROR(VLOOKUP($A180,parlvotes_lh!$A$11:$ZZ$200,326,FALSE))=TRUE,"",IF(VLOOKUP($A180,parlvotes_lh!$A$11:$ZZ$200,326,FALSE)=0,"",VLOOKUP($A180,parlvotes_lh!$A$11:$ZZ$200,326,FALSE)))</f>
        <v/>
      </c>
      <c r="AA180" s="195" t="str">
        <f>IF(ISERROR(VLOOKUP($A180,parlvotes_lh!$A$11:$ZZ$200,346,FALSE))=TRUE,"",IF(VLOOKUP($A180,parlvotes_lh!$A$11:$ZZ$200,346,FALSE)=0,"",VLOOKUP($A180,parlvotes_lh!$A$11:$ZZ$200,346,FALSE)))</f>
        <v/>
      </c>
      <c r="AB180" s="195" t="str">
        <f>IF(ISERROR(VLOOKUP($A180,parlvotes_lh!$A$11:$ZZ$200,366,FALSE))=TRUE,"",IF(VLOOKUP($A180,parlvotes_lh!$A$11:$ZZ$200,366,FALSE)=0,"",VLOOKUP($A180,parlvotes_lh!$A$11:$ZZ$200,366,FALSE)))</f>
        <v/>
      </c>
      <c r="AC180" s="195" t="str">
        <f>IF(ISERROR(VLOOKUP($A180,parlvotes_lh!$A$11:$ZZ$200,386,FALSE))=TRUE,"",IF(VLOOKUP($A180,parlvotes_lh!$A$11:$ZZ$200,386,FALSE)=0,"",VLOOKUP($A180,parlvotes_lh!$A$11:$ZZ$200,386,FALSE)))</f>
        <v/>
      </c>
    </row>
    <row r="181" spans="1:29" ht="13.5" customHeight="1">
      <c r="A181" s="189"/>
      <c r="B181" s="101" t="str">
        <f>IF(A181="","",MID(info_weblinks!$C$3,32,3))</f>
        <v/>
      </c>
      <c r="C181" s="101" t="str">
        <f>IF(info_parties!G181="","",info_parties!G181)</f>
        <v/>
      </c>
      <c r="D181" s="101" t="str">
        <f>IF(info_parties!K181="","",info_parties!K181)</f>
        <v/>
      </c>
      <c r="E181" s="101" t="str">
        <f>IF(info_parties!H181="","",info_parties!H181)</f>
        <v/>
      </c>
      <c r="F181" s="190" t="str">
        <f t="shared" si="20"/>
        <v/>
      </c>
      <c r="G181" s="191" t="str">
        <f t="shared" si="21"/>
        <v/>
      </c>
      <c r="H181" s="192" t="str">
        <f t="shared" si="22"/>
        <v/>
      </c>
      <c r="I181" s="193" t="str">
        <f t="shared" si="23"/>
        <v/>
      </c>
      <c r="J181" s="194" t="str">
        <f>IF(ISERROR(VLOOKUP($A181,parlvotes_lh!$A$11:$ZZ$200,6,FALSE))=TRUE,"",IF(VLOOKUP($A181,parlvotes_lh!$A$11:$ZZ$200,6,FALSE)=0,"",VLOOKUP($A181,parlvotes_lh!$A$11:$ZZ$200,6,FALSE)))</f>
        <v/>
      </c>
      <c r="K181" s="194" t="str">
        <f>IF(ISERROR(VLOOKUP($A181,parlvotes_lh!$A$11:$ZZ$200,26,FALSE))=TRUE,"",IF(VLOOKUP($A181,parlvotes_lh!$A$11:$ZZ$200,26,FALSE)=0,"",VLOOKUP($A181,parlvotes_lh!$A$11:$ZZ$200,26,FALSE)))</f>
        <v/>
      </c>
      <c r="L181" s="194" t="str">
        <f>IF(ISERROR(VLOOKUP($A181,parlvotes_lh!$A$11:$ZZ$200,46,FALSE))=TRUE,"",IF(VLOOKUP($A181,parlvotes_lh!$A$11:$ZZ$200,46,FALSE)=0,"",VLOOKUP($A181,parlvotes_lh!$A$11:$ZZ$200,46,FALSE)))</f>
        <v/>
      </c>
      <c r="M181" s="194" t="str">
        <f>IF(ISERROR(VLOOKUP($A181,parlvotes_lh!$A$11:$ZZ$200,66,FALSE))=TRUE,"",IF(VLOOKUP($A181,parlvotes_lh!$A$11:$ZZ$200,66,FALSE)=0,"",VLOOKUP($A181,parlvotes_lh!$A$11:$ZZ$200,66,FALSE)))</f>
        <v/>
      </c>
      <c r="N181" s="194" t="str">
        <f>IF(ISERROR(VLOOKUP($A181,parlvotes_lh!$A$11:$ZZ$200,86,FALSE))=TRUE,"",IF(VLOOKUP($A181,parlvotes_lh!$A$11:$ZZ$200,86,FALSE)=0,"",VLOOKUP($A181,parlvotes_lh!$A$11:$ZZ$200,86,FALSE)))</f>
        <v/>
      </c>
      <c r="O181" s="194" t="str">
        <f>IF(ISERROR(VLOOKUP($A181,parlvotes_lh!$A$11:$ZZ$200,106,FALSE))=TRUE,"",IF(VLOOKUP($A181,parlvotes_lh!$A$11:$ZZ$200,106,FALSE)=0,"",VLOOKUP($A181,parlvotes_lh!$A$11:$ZZ$200,106,FALSE)))</f>
        <v/>
      </c>
      <c r="P181" s="194" t="str">
        <f>IF(ISERROR(VLOOKUP($A181,parlvotes_lh!$A$11:$ZZ$200,126,FALSE))=TRUE,"",IF(VLOOKUP($A181,parlvotes_lh!$A$11:$ZZ$200,126,FALSE)=0,"",VLOOKUP($A181,parlvotes_lh!$A$11:$ZZ$200,126,FALSE)))</f>
        <v/>
      </c>
      <c r="Q181" s="195" t="str">
        <f>IF(ISERROR(VLOOKUP($A181,parlvotes_lh!$A$11:$ZZ$200,146,FALSE))=TRUE,"",IF(VLOOKUP($A181,parlvotes_lh!$A$11:$ZZ$200,146,FALSE)=0,"",VLOOKUP($A181,parlvotes_lh!$A$11:$ZZ$200,146,FALSE)))</f>
        <v/>
      </c>
      <c r="R181" s="195" t="str">
        <f>IF(ISERROR(VLOOKUP($A181,parlvotes_lh!$A$11:$ZZ$200,166,FALSE))=TRUE,"",IF(VLOOKUP($A181,parlvotes_lh!$A$11:$ZZ$200,166,FALSE)=0,"",VLOOKUP($A181,parlvotes_lh!$A$11:$ZZ$200,166,FALSE)))</f>
        <v/>
      </c>
      <c r="S181" s="195" t="str">
        <f>IF(ISERROR(VLOOKUP($A181,parlvotes_lh!$A$11:$ZZ$200,186,FALSE))=TRUE,"",IF(VLOOKUP($A181,parlvotes_lh!$A$11:$ZZ$200,186,FALSE)=0,"",VLOOKUP($A181,parlvotes_lh!$A$11:$ZZ$200,186,FALSE)))</f>
        <v/>
      </c>
      <c r="T181" s="195" t="str">
        <f>IF(ISERROR(VLOOKUP($A181,parlvotes_lh!$A$11:$ZZ$200,206,FALSE))=TRUE,"",IF(VLOOKUP($A181,parlvotes_lh!$A$11:$ZZ$200,206,FALSE)=0,"",VLOOKUP($A181,parlvotes_lh!$A$11:$ZZ$200,206,FALSE)))</f>
        <v/>
      </c>
      <c r="U181" s="195" t="str">
        <f>IF(ISERROR(VLOOKUP($A181,parlvotes_lh!$A$11:$ZZ$200,226,FALSE))=TRUE,"",IF(VLOOKUP($A181,parlvotes_lh!$A$11:$ZZ$200,226,FALSE)=0,"",VLOOKUP($A181,parlvotes_lh!$A$11:$ZZ$200,226,FALSE)))</f>
        <v/>
      </c>
      <c r="V181" s="195" t="str">
        <f>IF(ISERROR(VLOOKUP($A181,parlvotes_lh!$A$11:$ZZ$200,246,FALSE))=TRUE,"",IF(VLOOKUP($A181,parlvotes_lh!$A$11:$ZZ$200,246,FALSE)=0,"",VLOOKUP($A181,parlvotes_lh!$A$11:$ZZ$200,246,FALSE)))</f>
        <v/>
      </c>
      <c r="W181" s="195" t="str">
        <f>IF(ISERROR(VLOOKUP($A181,parlvotes_lh!$A$11:$ZZ$200,266,FALSE))=TRUE,"",IF(VLOOKUP($A181,parlvotes_lh!$A$11:$ZZ$200,266,FALSE)=0,"",VLOOKUP($A181,parlvotes_lh!$A$11:$ZZ$200,266,FALSE)))</f>
        <v/>
      </c>
      <c r="X181" s="195" t="str">
        <f>IF(ISERROR(VLOOKUP($A181,parlvotes_lh!$A$11:$ZZ$200,286,FALSE))=TRUE,"",IF(VLOOKUP($A181,parlvotes_lh!$A$11:$ZZ$200,286,FALSE)=0,"",VLOOKUP($A181,parlvotes_lh!$A$11:$ZZ$200,286,FALSE)))</f>
        <v/>
      </c>
      <c r="Y181" s="195" t="str">
        <f>IF(ISERROR(VLOOKUP($A181,parlvotes_lh!$A$11:$ZZ$200,306,FALSE))=TRUE,"",IF(VLOOKUP($A181,parlvotes_lh!$A$11:$ZZ$200,306,FALSE)=0,"",VLOOKUP($A181,parlvotes_lh!$A$11:$ZZ$200,306,FALSE)))</f>
        <v/>
      </c>
      <c r="Z181" s="195" t="str">
        <f>IF(ISERROR(VLOOKUP($A181,parlvotes_lh!$A$11:$ZZ$200,326,FALSE))=TRUE,"",IF(VLOOKUP($A181,parlvotes_lh!$A$11:$ZZ$200,326,FALSE)=0,"",VLOOKUP($A181,parlvotes_lh!$A$11:$ZZ$200,326,FALSE)))</f>
        <v/>
      </c>
      <c r="AA181" s="195" t="str">
        <f>IF(ISERROR(VLOOKUP($A181,parlvotes_lh!$A$11:$ZZ$200,346,FALSE))=TRUE,"",IF(VLOOKUP($A181,parlvotes_lh!$A$11:$ZZ$200,346,FALSE)=0,"",VLOOKUP($A181,parlvotes_lh!$A$11:$ZZ$200,346,FALSE)))</f>
        <v/>
      </c>
      <c r="AB181" s="195" t="str">
        <f>IF(ISERROR(VLOOKUP($A181,parlvotes_lh!$A$11:$ZZ$200,366,FALSE))=TRUE,"",IF(VLOOKUP($A181,parlvotes_lh!$A$11:$ZZ$200,366,FALSE)=0,"",VLOOKUP($A181,parlvotes_lh!$A$11:$ZZ$200,366,FALSE)))</f>
        <v/>
      </c>
      <c r="AC181" s="195" t="str">
        <f>IF(ISERROR(VLOOKUP($A181,parlvotes_lh!$A$11:$ZZ$200,386,FALSE))=TRUE,"",IF(VLOOKUP($A181,parlvotes_lh!$A$11:$ZZ$200,386,FALSE)=0,"",VLOOKUP($A181,parlvotes_lh!$A$11:$ZZ$200,386,FALSE)))</f>
        <v/>
      </c>
    </row>
    <row r="182" spans="1:29" ht="13.5" customHeight="1">
      <c r="A182" s="189"/>
      <c r="B182" s="101" t="str">
        <f>IF(A182="","",MID(info_weblinks!$C$3,32,3))</f>
        <v/>
      </c>
      <c r="C182" s="101" t="str">
        <f>IF(info_parties!G182="","",info_parties!G182)</f>
        <v/>
      </c>
      <c r="D182" s="101" t="str">
        <f>IF(info_parties!K182="","",info_parties!K182)</f>
        <v/>
      </c>
      <c r="E182" s="101" t="str">
        <f>IF(info_parties!H182="","",info_parties!H182)</f>
        <v/>
      </c>
      <c r="F182" s="190" t="str">
        <f t="shared" si="20"/>
        <v/>
      </c>
      <c r="G182" s="191" t="str">
        <f t="shared" si="21"/>
        <v/>
      </c>
      <c r="H182" s="192" t="str">
        <f t="shared" si="22"/>
        <v/>
      </c>
      <c r="I182" s="193" t="str">
        <f t="shared" si="23"/>
        <v/>
      </c>
      <c r="J182" s="194" t="str">
        <f>IF(ISERROR(VLOOKUP($A182,parlvotes_lh!$A$11:$ZZ$200,6,FALSE))=TRUE,"",IF(VLOOKUP($A182,parlvotes_lh!$A$11:$ZZ$200,6,FALSE)=0,"",VLOOKUP($A182,parlvotes_lh!$A$11:$ZZ$200,6,FALSE)))</f>
        <v/>
      </c>
      <c r="K182" s="194" t="str">
        <f>IF(ISERROR(VLOOKUP($A182,parlvotes_lh!$A$11:$ZZ$200,26,FALSE))=TRUE,"",IF(VLOOKUP($A182,parlvotes_lh!$A$11:$ZZ$200,26,FALSE)=0,"",VLOOKUP($A182,parlvotes_lh!$A$11:$ZZ$200,26,FALSE)))</f>
        <v/>
      </c>
      <c r="L182" s="194" t="str">
        <f>IF(ISERROR(VLOOKUP($A182,parlvotes_lh!$A$11:$ZZ$200,46,FALSE))=TRUE,"",IF(VLOOKUP($A182,parlvotes_lh!$A$11:$ZZ$200,46,FALSE)=0,"",VLOOKUP($A182,parlvotes_lh!$A$11:$ZZ$200,46,FALSE)))</f>
        <v/>
      </c>
      <c r="M182" s="194" t="str">
        <f>IF(ISERROR(VLOOKUP($A182,parlvotes_lh!$A$11:$ZZ$200,66,FALSE))=TRUE,"",IF(VLOOKUP($A182,parlvotes_lh!$A$11:$ZZ$200,66,FALSE)=0,"",VLOOKUP($A182,parlvotes_lh!$A$11:$ZZ$200,66,FALSE)))</f>
        <v/>
      </c>
      <c r="N182" s="194" t="str">
        <f>IF(ISERROR(VLOOKUP($A182,parlvotes_lh!$A$11:$ZZ$200,86,FALSE))=TRUE,"",IF(VLOOKUP($A182,parlvotes_lh!$A$11:$ZZ$200,86,FALSE)=0,"",VLOOKUP($A182,parlvotes_lh!$A$11:$ZZ$200,86,FALSE)))</f>
        <v/>
      </c>
      <c r="O182" s="194" t="str">
        <f>IF(ISERROR(VLOOKUP($A182,parlvotes_lh!$A$11:$ZZ$200,106,FALSE))=TRUE,"",IF(VLOOKUP($A182,parlvotes_lh!$A$11:$ZZ$200,106,FALSE)=0,"",VLOOKUP($A182,parlvotes_lh!$A$11:$ZZ$200,106,FALSE)))</f>
        <v/>
      </c>
      <c r="P182" s="194" t="str">
        <f>IF(ISERROR(VLOOKUP($A182,parlvotes_lh!$A$11:$ZZ$200,126,FALSE))=TRUE,"",IF(VLOOKUP($A182,parlvotes_lh!$A$11:$ZZ$200,126,FALSE)=0,"",VLOOKUP($A182,parlvotes_lh!$A$11:$ZZ$200,126,FALSE)))</f>
        <v/>
      </c>
      <c r="Q182" s="195" t="str">
        <f>IF(ISERROR(VLOOKUP($A182,parlvotes_lh!$A$11:$ZZ$200,146,FALSE))=TRUE,"",IF(VLOOKUP($A182,parlvotes_lh!$A$11:$ZZ$200,146,FALSE)=0,"",VLOOKUP($A182,parlvotes_lh!$A$11:$ZZ$200,146,FALSE)))</f>
        <v/>
      </c>
      <c r="R182" s="195" t="str">
        <f>IF(ISERROR(VLOOKUP($A182,parlvotes_lh!$A$11:$ZZ$200,166,FALSE))=TRUE,"",IF(VLOOKUP($A182,parlvotes_lh!$A$11:$ZZ$200,166,FALSE)=0,"",VLOOKUP($A182,parlvotes_lh!$A$11:$ZZ$200,166,FALSE)))</f>
        <v/>
      </c>
      <c r="S182" s="195" t="str">
        <f>IF(ISERROR(VLOOKUP($A182,parlvotes_lh!$A$11:$ZZ$200,186,FALSE))=TRUE,"",IF(VLOOKUP($A182,parlvotes_lh!$A$11:$ZZ$200,186,FALSE)=0,"",VLOOKUP($A182,parlvotes_lh!$A$11:$ZZ$200,186,FALSE)))</f>
        <v/>
      </c>
      <c r="T182" s="195" t="str">
        <f>IF(ISERROR(VLOOKUP($A182,parlvotes_lh!$A$11:$ZZ$200,206,FALSE))=TRUE,"",IF(VLOOKUP($A182,parlvotes_lh!$A$11:$ZZ$200,206,FALSE)=0,"",VLOOKUP($A182,parlvotes_lh!$A$11:$ZZ$200,206,FALSE)))</f>
        <v/>
      </c>
      <c r="U182" s="195" t="str">
        <f>IF(ISERROR(VLOOKUP($A182,parlvotes_lh!$A$11:$ZZ$200,226,FALSE))=TRUE,"",IF(VLOOKUP($A182,parlvotes_lh!$A$11:$ZZ$200,226,FALSE)=0,"",VLOOKUP($A182,parlvotes_lh!$A$11:$ZZ$200,226,FALSE)))</f>
        <v/>
      </c>
      <c r="V182" s="195" t="str">
        <f>IF(ISERROR(VLOOKUP($A182,parlvotes_lh!$A$11:$ZZ$200,246,FALSE))=TRUE,"",IF(VLOOKUP($A182,parlvotes_lh!$A$11:$ZZ$200,246,FALSE)=0,"",VLOOKUP($A182,parlvotes_lh!$A$11:$ZZ$200,246,FALSE)))</f>
        <v/>
      </c>
      <c r="W182" s="195" t="str">
        <f>IF(ISERROR(VLOOKUP($A182,parlvotes_lh!$A$11:$ZZ$200,266,FALSE))=TRUE,"",IF(VLOOKUP($A182,parlvotes_lh!$A$11:$ZZ$200,266,FALSE)=0,"",VLOOKUP($A182,parlvotes_lh!$A$11:$ZZ$200,266,FALSE)))</f>
        <v/>
      </c>
      <c r="X182" s="195" t="str">
        <f>IF(ISERROR(VLOOKUP($A182,parlvotes_lh!$A$11:$ZZ$200,286,FALSE))=TRUE,"",IF(VLOOKUP($A182,parlvotes_lh!$A$11:$ZZ$200,286,FALSE)=0,"",VLOOKUP($A182,parlvotes_lh!$A$11:$ZZ$200,286,FALSE)))</f>
        <v/>
      </c>
      <c r="Y182" s="195" t="str">
        <f>IF(ISERROR(VLOOKUP($A182,parlvotes_lh!$A$11:$ZZ$200,306,FALSE))=TRUE,"",IF(VLOOKUP($A182,parlvotes_lh!$A$11:$ZZ$200,306,FALSE)=0,"",VLOOKUP($A182,parlvotes_lh!$A$11:$ZZ$200,306,FALSE)))</f>
        <v/>
      </c>
      <c r="Z182" s="195" t="str">
        <f>IF(ISERROR(VLOOKUP($A182,parlvotes_lh!$A$11:$ZZ$200,326,FALSE))=TRUE,"",IF(VLOOKUP($A182,parlvotes_lh!$A$11:$ZZ$200,326,FALSE)=0,"",VLOOKUP($A182,parlvotes_lh!$A$11:$ZZ$200,326,FALSE)))</f>
        <v/>
      </c>
      <c r="AA182" s="195" t="str">
        <f>IF(ISERROR(VLOOKUP($A182,parlvotes_lh!$A$11:$ZZ$200,346,FALSE))=TRUE,"",IF(VLOOKUP($A182,parlvotes_lh!$A$11:$ZZ$200,346,FALSE)=0,"",VLOOKUP($A182,parlvotes_lh!$A$11:$ZZ$200,346,FALSE)))</f>
        <v/>
      </c>
      <c r="AB182" s="195" t="str">
        <f>IF(ISERROR(VLOOKUP($A182,parlvotes_lh!$A$11:$ZZ$200,366,FALSE))=TRUE,"",IF(VLOOKUP($A182,parlvotes_lh!$A$11:$ZZ$200,366,FALSE)=0,"",VLOOKUP($A182,parlvotes_lh!$A$11:$ZZ$200,366,FALSE)))</f>
        <v/>
      </c>
      <c r="AC182" s="195" t="str">
        <f>IF(ISERROR(VLOOKUP($A182,parlvotes_lh!$A$11:$ZZ$200,386,FALSE))=TRUE,"",IF(VLOOKUP($A182,parlvotes_lh!$A$11:$ZZ$200,386,FALSE)=0,"",VLOOKUP($A182,parlvotes_lh!$A$11:$ZZ$200,386,FALSE)))</f>
        <v/>
      </c>
    </row>
    <row r="183" spans="1:29" ht="13.5" customHeight="1">
      <c r="A183" s="189"/>
      <c r="B183" s="101" t="str">
        <f>IF(A183="","",MID(info_weblinks!$C$3,32,3))</f>
        <v/>
      </c>
      <c r="C183" s="101" t="str">
        <f>IF(info_parties!G183="","",info_parties!G183)</f>
        <v/>
      </c>
      <c r="D183" s="101" t="str">
        <f>IF(info_parties!K183="","",info_parties!K183)</f>
        <v/>
      </c>
      <c r="E183" s="101" t="str">
        <f>IF(info_parties!H183="","",info_parties!H183)</f>
        <v/>
      </c>
      <c r="F183" s="190" t="str">
        <f t="shared" si="20"/>
        <v/>
      </c>
      <c r="G183" s="191" t="str">
        <f t="shared" si="21"/>
        <v/>
      </c>
      <c r="H183" s="192" t="str">
        <f t="shared" si="22"/>
        <v/>
      </c>
      <c r="I183" s="193" t="str">
        <f t="shared" si="23"/>
        <v/>
      </c>
      <c r="J183" s="194" t="str">
        <f>IF(ISERROR(VLOOKUP($A183,parlvotes_lh!$A$11:$ZZ$200,6,FALSE))=TRUE,"",IF(VLOOKUP($A183,parlvotes_lh!$A$11:$ZZ$200,6,FALSE)=0,"",VLOOKUP($A183,parlvotes_lh!$A$11:$ZZ$200,6,FALSE)))</f>
        <v/>
      </c>
      <c r="K183" s="194" t="str">
        <f>IF(ISERROR(VLOOKUP($A183,parlvotes_lh!$A$11:$ZZ$200,26,FALSE))=TRUE,"",IF(VLOOKUP($A183,parlvotes_lh!$A$11:$ZZ$200,26,FALSE)=0,"",VLOOKUP($A183,parlvotes_lh!$A$11:$ZZ$200,26,FALSE)))</f>
        <v/>
      </c>
      <c r="L183" s="194" t="str">
        <f>IF(ISERROR(VLOOKUP($A183,parlvotes_lh!$A$11:$ZZ$200,46,FALSE))=TRUE,"",IF(VLOOKUP($A183,parlvotes_lh!$A$11:$ZZ$200,46,FALSE)=0,"",VLOOKUP($A183,parlvotes_lh!$A$11:$ZZ$200,46,FALSE)))</f>
        <v/>
      </c>
      <c r="M183" s="194" t="str">
        <f>IF(ISERROR(VLOOKUP($A183,parlvotes_lh!$A$11:$ZZ$200,66,FALSE))=TRUE,"",IF(VLOOKUP($A183,parlvotes_lh!$A$11:$ZZ$200,66,FALSE)=0,"",VLOOKUP($A183,parlvotes_lh!$A$11:$ZZ$200,66,FALSE)))</f>
        <v/>
      </c>
      <c r="N183" s="194" t="str">
        <f>IF(ISERROR(VLOOKUP($A183,parlvotes_lh!$A$11:$ZZ$200,86,FALSE))=TRUE,"",IF(VLOOKUP($A183,parlvotes_lh!$A$11:$ZZ$200,86,FALSE)=0,"",VLOOKUP($A183,parlvotes_lh!$A$11:$ZZ$200,86,FALSE)))</f>
        <v/>
      </c>
      <c r="O183" s="194" t="str">
        <f>IF(ISERROR(VLOOKUP($A183,parlvotes_lh!$A$11:$ZZ$200,106,FALSE))=TRUE,"",IF(VLOOKUP($A183,parlvotes_lh!$A$11:$ZZ$200,106,FALSE)=0,"",VLOOKUP($A183,parlvotes_lh!$A$11:$ZZ$200,106,FALSE)))</f>
        <v/>
      </c>
      <c r="P183" s="194" t="str">
        <f>IF(ISERROR(VLOOKUP($A183,parlvotes_lh!$A$11:$ZZ$200,126,FALSE))=TRUE,"",IF(VLOOKUP($A183,parlvotes_lh!$A$11:$ZZ$200,126,FALSE)=0,"",VLOOKUP($A183,parlvotes_lh!$A$11:$ZZ$200,126,FALSE)))</f>
        <v/>
      </c>
      <c r="Q183" s="195" t="str">
        <f>IF(ISERROR(VLOOKUP($A183,parlvotes_lh!$A$11:$ZZ$200,146,FALSE))=TRUE,"",IF(VLOOKUP($A183,parlvotes_lh!$A$11:$ZZ$200,146,FALSE)=0,"",VLOOKUP($A183,parlvotes_lh!$A$11:$ZZ$200,146,FALSE)))</f>
        <v/>
      </c>
      <c r="R183" s="195" t="str">
        <f>IF(ISERROR(VLOOKUP($A183,parlvotes_lh!$A$11:$ZZ$200,166,FALSE))=TRUE,"",IF(VLOOKUP($A183,parlvotes_lh!$A$11:$ZZ$200,166,FALSE)=0,"",VLOOKUP($A183,parlvotes_lh!$A$11:$ZZ$200,166,FALSE)))</f>
        <v/>
      </c>
      <c r="S183" s="195" t="str">
        <f>IF(ISERROR(VLOOKUP($A183,parlvotes_lh!$A$11:$ZZ$200,186,FALSE))=TRUE,"",IF(VLOOKUP($A183,parlvotes_lh!$A$11:$ZZ$200,186,FALSE)=0,"",VLOOKUP($A183,parlvotes_lh!$A$11:$ZZ$200,186,FALSE)))</f>
        <v/>
      </c>
      <c r="T183" s="195" t="str">
        <f>IF(ISERROR(VLOOKUP($A183,parlvotes_lh!$A$11:$ZZ$200,206,FALSE))=TRUE,"",IF(VLOOKUP($A183,parlvotes_lh!$A$11:$ZZ$200,206,FALSE)=0,"",VLOOKUP($A183,parlvotes_lh!$A$11:$ZZ$200,206,FALSE)))</f>
        <v/>
      </c>
      <c r="U183" s="195" t="str">
        <f>IF(ISERROR(VLOOKUP($A183,parlvotes_lh!$A$11:$ZZ$200,226,FALSE))=TRUE,"",IF(VLOOKUP($A183,parlvotes_lh!$A$11:$ZZ$200,226,FALSE)=0,"",VLOOKUP($A183,parlvotes_lh!$A$11:$ZZ$200,226,FALSE)))</f>
        <v/>
      </c>
      <c r="V183" s="195" t="str">
        <f>IF(ISERROR(VLOOKUP($A183,parlvotes_lh!$A$11:$ZZ$200,246,FALSE))=TRUE,"",IF(VLOOKUP($A183,parlvotes_lh!$A$11:$ZZ$200,246,FALSE)=0,"",VLOOKUP($A183,parlvotes_lh!$A$11:$ZZ$200,246,FALSE)))</f>
        <v/>
      </c>
      <c r="W183" s="195" t="str">
        <f>IF(ISERROR(VLOOKUP($A183,parlvotes_lh!$A$11:$ZZ$200,266,FALSE))=TRUE,"",IF(VLOOKUP($A183,parlvotes_lh!$A$11:$ZZ$200,266,FALSE)=0,"",VLOOKUP($A183,parlvotes_lh!$A$11:$ZZ$200,266,FALSE)))</f>
        <v/>
      </c>
      <c r="X183" s="195" t="str">
        <f>IF(ISERROR(VLOOKUP($A183,parlvotes_lh!$A$11:$ZZ$200,286,FALSE))=TRUE,"",IF(VLOOKUP($A183,parlvotes_lh!$A$11:$ZZ$200,286,FALSE)=0,"",VLOOKUP($A183,parlvotes_lh!$A$11:$ZZ$200,286,FALSE)))</f>
        <v/>
      </c>
      <c r="Y183" s="195" t="str">
        <f>IF(ISERROR(VLOOKUP($A183,parlvotes_lh!$A$11:$ZZ$200,306,FALSE))=TRUE,"",IF(VLOOKUP($A183,parlvotes_lh!$A$11:$ZZ$200,306,FALSE)=0,"",VLOOKUP($A183,parlvotes_lh!$A$11:$ZZ$200,306,FALSE)))</f>
        <v/>
      </c>
      <c r="Z183" s="195" t="str">
        <f>IF(ISERROR(VLOOKUP($A183,parlvotes_lh!$A$11:$ZZ$200,326,FALSE))=TRUE,"",IF(VLOOKUP($A183,parlvotes_lh!$A$11:$ZZ$200,326,FALSE)=0,"",VLOOKUP($A183,parlvotes_lh!$A$11:$ZZ$200,326,FALSE)))</f>
        <v/>
      </c>
      <c r="AA183" s="195" t="str">
        <f>IF(ISERROR(VLOOKUP($A183,parlvotes_lh!$A$11:$ZZ$200,346,FALSE))=TRUE,"",IF(VLOOKUP($A183,parlvotes_lh!$A$11:$ZZ$200,346,FALSE)=0,"",VLOOKUP($A183,parlvotes_lh!$A$11:$ZZ$200,346,FALSE)))</f>
        <v/>
      </c>
      <c r="AB183" s="195" t="str">
        <f>IF(ISERROR(VLOOKUP($A183,parlvotes_lh!$A$11:$ZZ$200,366,FALSE))=TRUE,"",IF(VLOOKUP($A183,parlvotes_lh!$A$11:$ZZ$200,366,FALSE)=0,"",VLOOKUP($A183,parlvotes_lh!$A$11:$ZZ$200,366,FALSE)))</f>
        <v/>
      </c>
      <c r="AC183" s="195" t="str">
        <f>IF(ISERROR(VLOOKUP($A183,parlvotes_lh!$A$11:$ZZ$200,386,FALSE))=TRUE,"",IF(VLOOKUP($A183,parlvotes_lh!$A$11:$ZZ$200,386,FALSE)=0,"",VLOOKUP($A183,parlvotes_lh!$A$11:$ZZ$200,386,FALSE)))</f>
        <v/>
      </c>
    </row>
    <row r="184" spans="1:29" ht="13.5" customHeight="1">
      <c r="A184" s="189"/>
      <c r="B184" s="101" t="str">
        <f>IF(A184="","",MID(info_weblinks!$C$3,32,3))</f>
        <v/>
      </c>
      <c r="C184" s="101" t="str">
        <f>IF(info_parties!G184="","",info_parties!G184)</f>
        <v/>
      </c>
      <c r="D184" s="101" t="str">
        <f>IF(info_parties!K184="","",info_parties!K184)</f>
        <v/>
      </c>
      <c r="E184" s="101" t="str">
        <f>IF(info_parties!H184="","",info_parties!H184)</f>
        <v/>
      </c>
      <c r="F184" s="190" t="str">
        <f t="shared" si="20"/>
        <v/>
      </c>
      <c r="G184" s="191" t="str">
        <f t="shared" si="21"/>
        <v/>
      </c>
      <c r="H184" s="192" t="str">
        <f t="shared" si="22"/>
        <v/>
      </c>
      <c r="I184" s="193" t="str">
        <f t="shared" si="23"/>
        <v/>
      </c>
      <c r="J184" s="194" t="str">
        <f>IF(ISERROR(VLOOKUP($A184,parlvotes_lh!$A$11:$ZZ$200,6,FALSE))=TRUE,"",IF(VLOOKUP($A184,parlvotes_lh!$A$11:$ZZ$200,6,FALSE)=0,"",VLOOKUP($A184,parlvotes_lh!$A$11:$ZZ$200,6,FALSE)))</f>
        <v/>
      </c>
      <c r="K184" s="194" t="str">
        <f>IF(ISERROR(VLOOKUP($A184,parlvotes_lh!$A$11:$ZZ$200,26,FALSE))=TRUE,"",IF(VLOOKUP($A184,parlvotes_lh!$A$11:$ZZ$200,26,FALSE)=0,"",VLOOKUP($A184,parlvotes_lh!$A$11:$ZZ$200,26,FALSE)))</f>
        <v/>
      </c>
      <c r="L184" s="194" t="str">
        <f>IF(ISERROR(VLOOKUP($A184,parlvotes_lh!$A$11:$ZZ$200,46,FALSE))=TRUE,"",IF(VLOOKUP($A184,parlvotes_lh!$A$11:$ZZ$200,46,FALSE)=0,"",VLOOKUP($A184,parlvotes_lh!$A$11:$ZZ$200,46,FALSE)))</f>
        <v/>
      </c>
      <c r="M184" s="194" t="str">
        <f>IF(ISERROR(VLOOKUP($A184,parlvotes_lh!$A$11:$ZZ$200,66,FALSE))=TRUE,"",IF(VLOOKUP($A184,parlvotes_lh!$A$11:$ZZ$200,66,FALSE)=0,"",VLOOKUP($A184,parlvotes_lh!$A$11:$ZZ$200,66,FALSE)))</f>
        <v/>
      </c>
      <c r="N184" s="194" t="str">
        <f>IF(ISERROR(VLOOKUP($A184,parlvotes_lh!$A$11:$ZZ$200,86,FALSE))=TRUE,"",IF(VLOOKUP($A184,parlvotes_lh!$A$11:$ZZ$200,86,FALSE)=0,"",VLOOKUP($A184,parlvotes_lh!$A$11:$ZZ$200,86,FALSE)))</f>
        <v/>
      </c>
      <c r="O184" s="194" t="str">
        <f>IF(ISERROR(VLOOKUP($A184,parlvotes_lh!$A$11:$ZZ$200,106,FALSE))=TRUE,"",IF(VLOOKUP($A184,parlvotes_lh!$A$11:$ZZ$200,106,FALSE)=0,"",VLOOKUP($A184,parlvotes_lh!$A$11:$ZZ$200,106,FALSE)))</f>
        <v/>
      </c>
      <c r="P184" s="194" t="str">
        <f>IF(ISERROR(VLOOKUP($A184,parlvotes_lh!$A$11:$ZZ$200,126,FALSE))=TRUE,"",IF(VLOOKUP($A184,parlvotes_lh!$A$11:$ZZ$200,126,FALSE)=0,"",VLOOKUP($A184,parlvotes_lh!$A$11:$ZZ$200,126,FALSE)))</f>
        <v/>
      </c>
      <c r="Q184" s="195" t="str">
        <f>IF(ISERROR(VLOOKUP($A184,parlvotes_lh!$A$11:$ZZ$200,146,FALSE))=TRUE,"",IF(VLOOKUP($A184,parlvotes_lh!$A$11:$ZZ$200,146,FALSE)=0,"",VLOOKUP($A184,parlvotes_lh!$A$11:$ZZ$200,146,FALSE)))</f>
        <v/>
      </c>
      <c r="R184" s="195" t="str">
        <f>IF(ISERROR(VLOOKUP($A184,parlvotes_lh!$A$11:$ZZ$200,166,FALSE))=TRUE,"",IF(VLOOKUP($A184,parlvotes_lh!$A$11:$ZZ$200,166,FALSE)=0,"",VLOOKUP($A184,parlvotes_lh!$A$11:$ZZ$200,166,FALSE)))</f>
        <v/>
      </c>
      <c r="S184" s="195" t="str">
        <f>IF(ISERROR(VLOOKUP($A184,parlvotes_lh!$A$11:$ZZ$200,186,FALSE))=TRUE,"",IF(VLOOKUP($A184,parlvotes_lh!$A$11:$ZZ$200,186,FALSE)=0,"",VLOOKUP($A184,parlvotes_lh!$A$11:$ZZ$200,186,FALSE)))</f>
        <v/>
      </c>
      <c r="T184" s="195" t="str">
        <f>IF(ISERROR(VLOOKUP($A184,parlvotes_lh!$A$11:$ZZ$200,206,FALSE))=TRUE,"",IF(VLOOKUP($A184,parlvotes_lh!$A$11:$ZZ$200,206,FALSE)=0,"",VLOOKUP($A184,parlvotes_lh!$A$11:$ZZ$200,206,FALSE)))</f>
        <v/>
      </c>
      <c r="U184" s="195" t="str">
        <f>IF(ISERROR(VLOOKUP($A184,parlvotes_lh!$A$11:$ZZ$200,226,FALSE))=TRUE,"",IF(VLOOKUP($A184,parlvotes_lh!$A$11:$ZZ$200,226,FALSE)=0,"",VLOOKUP($A184,parlvotes_lh!$A$11:$ZZ$200,226,FALSE)))</f>
        <v/>
      </c>
      <c r="V184" s="195" t="str">
        <f>IF(ISERROR(VLOOKUP($A184,parlvotes_lh!$A$11:$ZZ$200,246,FALSE))=TRUE,"",IF(VLOOKUP($A184,parlvotes_lh!$A$11:$ZZ$200,246,FALSE)=0,"",VLOOKUP($A184,parlvotes_lh!$A$11:$ZZ$200,246,FALSE)))</f>
        <v/>
      </c>
      <c r="W184" s="195" t="str">
        <f>IF(ISERROR(VLOOKUP($A184,parlvotes_lh!$A$11:$ZZ$200,266,FALSE))=TRUE,"",IF(VLOOKUP($A184,parlvotes_lh!$A$11:$ZZ$200,266,FALSE)=0,"",VLOOKUP($A184,parlvotes_lh!$A$11:$ZZ$200,266,FALSE)))</f>
        <v/>
      </c>
      <c r="X184" s="195" t="str">
        <f>IF(ISERROR(VLOOKUP($A184,parlvotes_lh!$A$11:$ZZ$200,286,FALSE))=TRUE,"",IF(VLOOKUP($A184,parlvotes_lh!$A$11:$ZZ$200,286,FALSE)=0,"",VLOOKUP($A184,parlvotes_lh!$A$11:$ZZ$200,286,FALSE)))</f>
        <v/>
      </c>
      <c r="Y184" s="195" t="str">
        <f>IF(ISERROR(VLOOKUP($A184,parlvotes_lh!$A$11:$ZZ$200,306,FALSE))=TRUE,"",IF(VLOOKUP($A184,parlvotes_lh!$A$11:$ZZ$200,306,FALSE)=0,"",VLOOKUP($A184,parlvotes_lh!$A$11:$ZZ$200,306,FALSE)))</f>
        <v/>
      </c>
      <c r="Z184" s="195" t="str">
        <f>IF(ISERROR(VLOOKUP($A184,parlvotes_lh!$A$11:$ZZ$200,326,FALSE))=TRUE,"",IF(VLOOKUP($A184,parlvotes_lh!$A$11:$ZZ$200,326,FALSE)=0,"",VLOOKUP($A184,parlvotes_lh!$A$11:$ZZ$200,326,FALSE)))</f>
        <v/>
      </c>
      <c r="AA184" s="195" t="str">
        <f>IF(ISERROR(VLOOKUP($A184,parlvotes_lh!$A$11:$ZZ$200,346,FALSE))=TRUE,"",IF(VLOOKUP($A184,parlvotes_lh!$A$11:$ZZ$200,346,FALSE)=0,"",VLOOKUP($A184,parlvotes_lh!$A$11:$ZZ$200,346,FALSE)))</f>
        <v/>
      </c>
      <c r="AB184" s="195" t="str">
        <f>IF(ISERROR(VLOOKUP($A184,parlvotes_lh!$A$11:$ZZ$200,366,FALSE))=TRUE,"",IF(VLOOKUP($A184,parlvotes_lh!$A$11:$ZZ$200,366,FALSE)=0,"",VLOOKUP($A184,parlvotes_lh!$A$11:$ZZ$200,366,FALSE)))</f>
        <v/>
      </c>
      <c r="AC184" s="195" t="str">
        <f>IF(ISERROR(VLOOKUP($A184,parlvotes_lh!$A$11:$ZZ$200,386,FALSE))=TRUE,"",IF(VLOOKUP($A184,parlvotes_lh!$A$11:$ZZ$200,386,FALSE)=0,"",VLOOKUP($A184,parlvotes_lh!$A$11:$ZZ$200,386,FALSE)))</f>
        <v/>
      </c>
    </row>
    <row r="185" spans="1:29" ht="13.5" customHeight="1">
      <c r="A185" s="189"/>
      <c r="B185" s="101" t="str">
        <f>IF(A185="","",MID(info_weblinks!$C$3,32,3))</f>
        <v/>
      </c>
      <c r="C185" s="101" t="str">
        <f>IF(info_parties!G185="","",info_parties!G185)</f>
        <v/>
      </c>
      <c r="D185" s="101" t="str">
        <f>IF(info_parties!K185="","",info_parties!K185)</f>
        <v/>
      </c>
      <c r="E185" s="101" t="str">
        <f>IF(info_parties!H185="","",info_parties!H185)</f>
        <v/>
      </c>
      <c r="F185" s="190" t="str">
        <f t="shared" si="20"/>
        <v/>
      </c>
      <c r="G185" s="191" t="str">
        <f t="shared" si="21"/>
        <v/>
      </c>
      <c r="H185" s="192" t="str">
        <f t="shared" si="22"/>
        <v/>
      </c>
      <c r="I185" s="193" t="str">
        <f t="shared" si="23"/>
        <v/>
      </c>
      <c r="J185" s="194" t="str">
        <f>IF(ISERROR(VLOOKUP($A185,parlvotes_lh!$A$11:$ZZ$200,6,FALSE))=TRUE,"",IF(VLOOKUP($A185,parlvotes_lh!$A$11:$ZZ$200,6,FALSE)=0,"",VLOOKUP($A185,parlvotes_lh!$A$11:$ZZ$200,6,FALSE)))</f>
        <v/>
      </c>
      <c r="K185" s="194" t="str">
        <f>IF(ISERROR(VLOOKUP($A185,parlvotes_lh!$A$11:$ZZ$200,26,FALSE))=TRUE,"",IF(VLOOKUP($A185,parlvotes_lh!$A$11:$ZZ$200,26,FALSE)=0,"",VLOOKUP($A185,parlvotes_lh!$A$11:$ZZ$200,26,FALSE)))</f>
        <v/>
      </c>
      <c r="L185" s="194" t="str">
        <f>IF(ISERROR(VLOOKUP($A185,parlvotes_lh!$A$11:$ZZ$200,46,FALSE))=TRUE,"",IF(VLOOKUP($A185,parlvotes_lh!$A$11:$ZZ$200,46,FALSE)=0,"",VLOOKUP($A185,parlvotes_lh!$A$11:$ZZ$200,46,FALSE)))</f>
        <v/>
      </c>
      <c r="M185" s="194" t="str">
        <f>IF(ISERROR(VLOOKUP($A185,parlvotes_lh!$A$11:$ZZ$200,66,FALSE))=TRUE,"",IF(VLOOKUP($A185,parlvotes_lh!$A$11:$ZZ$200,66,FALSE)=0,"",VLOOKUP($A185,parlvotes_lh!$A$11:$ZZ$200,66,FALSE)))</f>
        <v/>
      </c>
      <c r="N185" s="194" t="str">
        <f>IF(ISERROR(VLOOKUP($A185,parlvotes_lh!$A$11:$ZZ$200,86,FALSE))=TRUE,"",IF(VLOOKUP($A185,parlvotes_lh!$A$11:$ZZ$200,86,FALSE)=0,"",VLOOKUP($A185,parlvotes_lh!$A$11:$ZZ$200,86,FALSE)))</f>
        <v/>
      </c>
      <c r="O185" s="194" t="str">
        <f>IF(ISERROR(VLOOKUP($A185,parlvotes_lh!$A$11:$ZZ$200,106,FALSE))=TRUE,"",IF(VLOOKUP($A185,parlvotes_lh!$A$11:$ZZ$200,106,FALSE)=0,"",VLOOKUP($A185,parlvotes_lh!$A$11:$ZZ$200,106,FALSE)))</f>
        <v/>
      </c>
      <c r="P185" s="194" t="str">
        <f>IF(ISERROR(VLOOKUP($A185,parlvotes_lh!$A$11:$ZZ$200,126,FALSE))=TRUE,"",IF(VLOOKUP($A185,parlvotes_lh!$A$11:$ZZ$200,126,FALSE)=0,"",VLOOKUP($A185,parlvotes_lh!$A$11:$ZZ$200,126,FALSE)))</f>
        <v/>
      </c>
      <c r="Q185" s="195" t="str">
        <f>IF(ISERROR(VLOOKUP($A185,parlvotes_lh!$A$11:$ZZ$200,146,FALSE))=TRUE,"",IF(VLOOKUP($A185,parlvotes_lh!$A$11:$ZZ$200,146,FALSE)=0,"",VLOOKUP($A185,parlvotes_lh!$A$11:$ZZ$200,146,FALSE)))</f>
        <v/>
      </c>
      <c r="R185" s="195" t="str">
        <f>IF(ISERROR(VLOOKUP($A185,parlvotes_lh!$A$11:$ZZ$200,166,FALSE))=TRUE,"",IF(VLOOKUP($A185,parlvotes_lh!$A$11:$ZZ$200,166,FALSE)=0,"",VLOOKUP($A185,parlvotes_lh!$A$11:$ZZ$200,166,FALSE)))</f>
        <v/>
      </c>
      <c r="S185" s="195" t="str">
        <f>IF(ISERROR(VLOOKUP($A185,parlvotes_lh!$A$11:$ZZ$200,186,FALSE))=TRUE,"",IF(VLOOKUP($A185,parlvotes_lh!$A$11:$ZZ$200,186,FALSE)=0,"",VLOOKUP($A185,parlvotes_lh!$A$11:$ZZ$200,186,FALSE)))</f>
        <v/>
      </c>
      <c r="T185" s="195" t="str">
        <f>IF(ISERROR(VLOOKUP($A185,parlvotes_lh!$A$11:$ZZ$200,206,FALSE))=TRUE,"",IF(VLOOKUP($A185,parlvotes_lh!$A$11:$ZZ$200,206,FALSE)=0,"",VLOOKUP($A185,parlvotes_lh!$A$11:$ZZ$200,206,FALSE)))</f>
        <v/>
      </c>
      <c r="U185" s="195" t="str">
        <f>IF(ISERROR(VLOOKUP($A185,parlvotes_lh!$A$11:$ZZ$200,226,FALSE))=TRUE,"",IF(VLOOKUP($A185,parlvotes_lh!$A$11:$ZZ$200,226,FALSE)=0,"",VLOOKUP($A185,parlvotes_lh!$A$11:$ZZ$200,226,FALSE)))</f>
        <v/>
      </c>
      <c r="V185" s="195" t="str">
        <f>IF(ISERROR(VLOOKUP($A185,parlvotes_lh!$A$11:$ZZ$200,246,FALSE))=TRUE,"",IF(VLOOKUP($A185,parlvotes_lh!$A$11:$ZZ$200,246,FALSE)=0,"",VLOOKUP($A185,parlvotes_lh!$A$11:$ZZ$200,246,FALSE)))</f>
        <v/>
      </c>
      <c r="W185" s="195" t="str">
        <f>IF(ISERROR(VLOOKUP($A185,parlvotes_lh!$A$11:$ZZ$200,266,FALSE))=TRUE,"",IF(VLOOKUP($A185,parlvotes_lh!$A$11:$ZZ$200,266,FALSE)=0,"",VLOOKUP($A185,parlvotes_lh!$A$11:$ZZ$200,266,FALSE)))</f>
        <v/>
      </c>
      <c r="X185" s="195" t="str">
        <f>IF(ISERROR(VLOOKUP($A185,parlvotes_lh!$A$11:$ZZ$200,286,FALSE))=TRUE,"",IF(VLOOKUP($A185,parlvotes_lh!$A$11:$ZZ$200,286,FALSE)=0,"",VLOOKUP($A185,parlvotes_lh!$A$11:$ZZ$200,286,FALSE)))</f>
        <v/>
      </c>
      <c r="Y185" s="195" t="str">
        <f>IF(ISERROR(VLOOKUP($A185,parlvotes_lh!$A$11:$ZZ$200,306,FALSE))=TRUE,"",IF(VLOOKUP($A185,parlvotes_lh!$A$11:$ZZ$200,306,FALSE)=0,"",VLOOKUP($A185,parlvotes_lh!$A$11:$ZZ$200,306,FALSE)))</f>
        <v/>
      </c>
      <c r="Z185" s="195" t="str">
        <f>IF(ISERROR(VLOOKUP($A185,parlvotes_lh!$A$11:$ZZ$200,326,FALSE))=TRUE,"",IF(VLOOKUP($A185,parlvotes_lh!$A$11:$ZZ$200,326,FALSE)=0,"",VLOOKUP($A185,parlvotes_lh!$A$11:$ZZ$200,326,FALSE)))</f>
        <v/>
      </c>
      <c r="AA185" s="195" t="str">
        <f>IF(ISERROR(VLOOKUP($A185,parlvotes_lh!$A$11:$ZZ$200,346,FALSE))=TRUE,"",IF(VLOOKUP($A185,parlvotes_lh!$A$11:$ZZ$200,346,FALSE)=0,"",VLOOKUP($A185,parlvotes_lh!$A$11:$ZZ$200,346,FALSE)))</f>
        <v/>
      </c>
      <c r="AB185" s="195" t="str">
        <f>IF(ISERROR(VLOOKUP($A185,parlvotes_lh!$A$11:$ZZ$200,366,FALSE))=TRUE,"",IF(VLOOKUP($A185,parlvotes_lh!$A$11:$ZZ$200,366,FALSE)=0,"",VLOOKUP($A185,parlvotes_lh!$A$11:$ZZ$200,366,FALSE)))</f>
        <v/>
      </c>
      <c r="AC185" s="195" t="str">
        <f>IF(ISERROR(VLOOKUP($A185,parlvotes_lh!$A$11:$ZZ$200,386,FALSE))=TRUE,"",IF(VLOOKUP($A185,parlvotes_lh!$A$11:$ZZ$200,386,FALSE)=0,"",VLOOKUP($A185,parlvotes_lh!$A$11:$ZZ$200,386,FALSE)))</f>
        <v/>
      </c>
    </row>
    <row r="186" spans="1:29" ht="13.5" customHeight="1">
      <c r="A186" s="189"/>
      <c r="B186" s="101" t="str">
        <f>IF(A186="","",MID(info_weblinks!$C$3,32,3))</f>
        <v/>
      </c>
      <c r="C186" s="101" t="str">
        <f>IF(info_parties!G186="","",info_parties!G186)</f>
        <v/>
      </c>
      <c r="D186" s="101" t="str">
        <f>IF(info_parties!K186="","",info_parties!K186)</f>
        <v/>
      </c>
      <c r="E186" s="101" t="str">
        <f>IF(info_parties!H186="","",info_parties!H186)</f>
        <v/>
      </c>
      <c r="F186" s="190" t="str">
        <f t="shared" si="20"/>
        <v/>
      </c>
      <c r="G186" s="191" t="str">
        <f t="shared" si="21"/>
        <v/>
      </c>
      <c r="H186" s="192" t="str">
        <f t="shared" si="22"/>
        <v/>
      </c>
      <c r="I186" s="193" t="str">
        <f t="shared" si="23"/>
        <v/>
      </c>
      <c r="J186" s="194" t="str">
        <f>IF(ISERROR(VLOOKUP($A186,parlvotes_lh!$A$11:$ZZ$200,6,FALSE))=TRUE,"",IF(VLOOKUP($A186,parlvotes_lh!$A$11:$ZZ$200,6,FALSE)=0,"",VLOOKUP($A186,parlvotes_lh!$A$11:$ZZ$200,6,FALSE)))</f>
        <v/>
      </c>
      <c r="K186" s="194" t="str">
        <f>IF(ISERROR(VLOOKUP($A186,parlvotes_lh!$A$11:$ZZ$200,26,FALSE))=TRUE,"",IF(VLOOKUP($A186,parlvotes_lh!$A$11:$ZZ$200,26,FALSE)=0,"",VLOOKUP($A186,parlvotes_lh!$A$11:$ZZ$200,26,FALSE)))</f>
        <v/>
      </c>
      <c r="L186" s="194" t="str">
        <f>IF(ISERROR(VLOOKUP($A186,parlvotes_lh!$A$11:$ZZ$200,46,FALSE))=TRUE,"",IF(VLOOKUP($A186,parlvotes_lh!$A$11:$ZZ$200,46,FALSE)=0,"",VLOOKUP($A186,parlvotes_lh!$A$11:$ZZ$200,46,FALSE)))</f>
        <v/>
      </c>
      <c r="M186" s="194" t="str">
        <f>IF(ISERROR(VLOOKUP($A186,parlvotes_lh!$A$11:$ZZ$200,66,FALSE))=TRUE,"",IF(VLOOKUP($A186,parlvotes_lh!$A$11:$ZZ$200,66,FALSE)=0,"",VLOOKUP($A186,parlvotes_lh!$A$11:$ZZ$200,66,FALSE)))</f>
        <v/>
      </c>
      <c r="N186" s="194" t="str">
        <f>IF(ISERROR(VLOOKUP($A186,parlvotes_lh!$A$11:$ZZ$200,86,FALSE))=TRUE,"",IF(VLOOKUP($A186,parlvotes_lh!$A$11:$ZZ$200,86,FALSE)=0,"",VLOOKUP($A186,parlvotes_lh!$A$11:$ZZ$200,86,FALSE)))</f>
        <v/>
      </c>
      <c r="O186" s="194" t="str">
        <f>IF(ISERROR(VLOOKUP($A186,parlvotes_lh!$A$11:$ZZ$200,106,FALSE))=TRUE,"",IF(VLOOKUP($A186,parlvotes_lh!$A$11:$ZZ$200,106,FALSE)=0,"",VLOOKUP($A186,parlvotes_lh!$A$11:$ZZ$200,106,FALSE)))</f>
        <v/>
      </c>
      <c r="P186" s="194" t="str">
        <f>IF(ISERROR(VLOOKUP($A186,parlvotes_lh!$A$11:$ZZ$200,126,FALSE))=TRUE,"",IF(VLOOKUP($A186,parlvotes_lh!$A$11:$ZZ$200,126,FALSE)=0,"",VLOOKUP($A186,parlvotes_lh!$A$11:$ZZ$200,126,FALSE)))</f>
        <v/>
      </c>
      <c r="Q186" s="195" t="str">
        <f>IF(ISERROR(VLOOKUP($A186,parlvotes_lh!$A$11:$ZZ$200,146,FALSE))=TRUE,"",IF(VLOOKUP($A186,parlvotes_lh!$A$11:$ZZ$200,146,FALSE)=0,"",VLOOKUP($A186,parlvotes_lh!$A$11:$ZZ$200,146,FALSE)))</f>
        <v/>
      </c>
      <c r="R186" s="195" t="str">
        <f>IF(ISERROR(VLOOKUP($A186,parlvotes_lh!$A$11:$ZZ$200,166,FALSE))=TRUE,"",IF(VLOOKUP($A186,parlvotes_lh!$A$11:$ZZ$200,166,FALSE)=0,"",VLOOKUP($A186,parlvotes_lh!$A$11:$ZZ$200,166,FALSE)))</f>
        <v/>
      </c>
      <c r="S186" s="195" t="str">
        <f>IF(ISERROR(VLOOKUP($A186,parlvotes_lh!$A$11:$ZZ$200,186,FALSE))=TRUE,"",IF(VLOOKUP($A186,parlvotes_lh!$A$11:$ZZ$200,186,FALSE)=0,"",VLOOKUP($A186,parlvotes_lh!$A$11:$ZZ$200,186,FALSE)))</f>
        <v/>
      </c>
      <c r="T186" s="195" t="str">
        <f>IF(ISERROR(VLOOKUP($A186,parlvotes_lh!$A$11:$ZZ$200,206,FALSE))=TRUE,"",IF(VLOOKUP($A186,parlvotes_lh!$A$11:$ZZ$200,206,FALSE)=0,"",VLOOKUP($A186,parlvotes_lh!$A$11:$ZZ$200,206,FALSE)))</f>
        <v/>
      </c>
      <c r="U186" s="195" t="str">
        <f>IF(ISERROR(VLOOKUP($A186,parlvotes_lh!$A$11:$ZZ$200,226,FALSE))=TRUE,"",IF(VLOOKUP($A186,parlvotes_lh!$A$11:$ZZ$200,226,FALSE)=0,"",VLOOKUP($A186,parlvotes_lh!$A$11:$ZZ$200,226,FALSE)))</f>
        <v/>
      </c>
      <c r="V186" s="195" t="str">
        <f>IF(ISERROR(VLOOKUP($A186,parlvotes_lh!$A$11:$ZZ$200,246,FALSE))=TRUE,"",IF(VLOOKUP($A186,parlvotes_lh!$A$11:$ZZ$200,246,FALSE)=0,"",VLOOKUP($A186,parlvotes_lh!$A$11:$ZZ$200,246,FALSE)))</f>
        <v/>
      </c>
      <c r="W186" s="195" t="str">
        <f>IF(ISERROR(VLOOKUP($A186,parlvotes_lh!$A$11:$ZZ$200,266,FALSE))=TRUE,"",IF(VLOOKUP($A186,parlvotes_lh!$A$11:$ZZ$200,266,FALSE)=0,"",VLOOKUP($A186,parlvotes_lh!$A$11:$ZZ$200,266,FALSE)))</f>
        <v/>
      </c>
      <c r="X186" s="195" t="str">
        <f>IF(ISERROR(VLOOKUP($A186,parlvotes_lh!$A$11:$ZZ$200,286,FALSE))=TRUE,"",IF(VLOOKUP($A186,parlvotes_lh!$A$11:$ZZ$200,286,FALSE)=0,"",VLOOKUP($A186,parlvotes_lh!$A$11:$ZZ$200,286,FALSE)))</f>
        <v/>
      </c>
      <c r="Y186" s="195" t="str">
        <f>IF(ISERROR(VLOOKUP($A186,parlvotes_lh!$A$11:$ZZ$200,306,FALSE))=TRUE,"",IF(VLOOKUP($A186,parlvotes_lh!$A$11:$ZZ$200,306,FALSE)=0,"",VLOOKUP($A186,parlvotes_lh!$A$11:$ZZ$200,306,FALSE)))</f>
        <v/>
      </c>
      <c r="Z186" s="195" t="str">
        <f>IF(ISERROR(VLOOKUP($A186,parlvotes_lh!$A$11:$ZZ$200,326,FALSE))=TRUE,"",IF(VLOOKUP($A186,parlvotes_lh!$A$11:$ZZ$200,326,FALSE)=0,"",VLOOKUP($A186,parlvotes_lh!$A$11:$ZZ$200,326,FALSE)))</f>
        <v/>
      </c>
      <c r="AA186" s="195" t="str">
        <f>IF(ISERROR(VLOOKUP($A186,parlvotes_lh!$A$11:$ZZ$200,346,FALSE))=TRUE,"",IF(VLOOKUP($A186,parlvotes_lh!$A$11:$ZZ$200,346,FALSE)=0,"",VLOOKUP($A186,parlvotes_lh!$A$11:$ZZ$200,346,FALSE)))</f>
        <v/>
      </c>
      <c r="AB186" s="195" t="str">
        <f>IF(ISERROR(VLOOKUP($A186,parlvotes_lh!$A$11:$ZZ$200,366,FALSE))=TRUE,"",IF(VLOOKUP($A186,parlvotes_lh!$A$11:$ZZ$200,366,FALSE)=0,"",VLOOKUP($A186,parlvotes_lh!$A$11:$ZZ$200,366,FALSE)))</f>
        <v/>
      </c>
      <c r="AC186" s="195" t="str">
        <f>IF(ISERROR(VLOOKUP($A186,parlvotes_lh!$A$11:$ZZ$200,386,FALSE))=TRUE,"",IF(VLOOKUP($A186,parlvotes_lh!$A$11:$ZZ$200,386,FALSE)=0,"",VLOOKUP($A186,parlvotes_lh!$A$11:$ZZ$200,386,FALSE)))</f>
        <v/>
      </c>
    </row>
    <row r="187" spans="1:29" ht="13.5" customHeight="1">
      <c r="A187" s="189"/>
      <c r="B187" s="101" t="str">
        <f>IF(A187="","",MID(info_weblinks!$C$3,32,3))</f>
        <v/>
      </c>
      <c r="C187" s="101" t="str">
        <f>IF(info_parties!G187="","",info_parties!G187)</f>
        <v/>
      </c>
      <c r="D187" s="101" t="str">
        <f>IF(info_parties!K187="","",info_parties!K187)</f>
        <v/>
      </c>
      <c r="E187" s="101" t="str">
        <f>IF(info_parties!H187="","",info_parties!H187)</f>
        <v/>
      </c>
      <c r="F187" s="190" t="str">
        <f t="shared" si="20"/>
        <v/>
      </c>
      <c r="G187" s="191" t="str">
        <f t="shared" si="21"/>
        <v/>
      </c>
      <c r="H187" s="192" t="str">
        <f t="shared" si="22"/>
        <v/>
      </c>
      <c r="I187" s="193" t="str">
        <f t="shared" si="23"/>
        <v/>
      </c>
      <c r="J187" s="194" t="str">
        <f>IF(ISERROR(VLOOKUP($A187,parlvotes_lh!$A$11:$ZZ$200,6,FALSE))=TRUE,"",IF(VLOOKUP($A187,parlvotes_lh!$A$11:$ZZ$200,6,FALSE)=0,"",VLOOKUP($A187,parlvotes_lh!$A$11:$ZZ$200,6,FALSE)))</f>
        <v/>
      </c>
      <c r="K187" s="194" t="str">
        <f>IF(ISERROR(VLOOKUP($A187,parlvotes_lh!$A$11:$ZZ$200,26,FALSE))=TRUE,"",IF(VLOOKUP($A187,parlvotes_lh!$A$11:$ZZ$200,26,FALSE)=0,"",VLOOKUP($A187,parlvotes_lh!$A$11:$ZZ$200,26,FALSE)))</f>
        <v/>
      </c>
      <c r="L187" s="194" t="str">
        <f>IF(ISERROR(VLOOKUP($A187,parlvotes_lh!$A$11:$ZZ$200,46,FALSE))=TRUE,"",IF(VLOOKUP($A187,parlvotes_lh!$A$11:$ZZ$200,46,FALSE)=0,"",VLOOKUP($A187,parlvotes_lh!$A$11:$ZZ$200,46,FALSE)))</f>
        <v/>
      </c>
      <c r="M187" s="194" t="str">
        <f>IF(ISERROR(VLOOKUP($A187,parlvotes_lh!$A$11:$ZZ$200,66,FALSE))=TRUE,"",IF(VLOOKUP($A187,parlvotes_lh!$A$11:$ZZ$200,66,FALSE)=0,"",VLOOKUP($A187,parlvotes_lh!$A$11:$ZZ$200,66,FALSE)))</f>
        <v/>
      </c>
      <c r="N187" s="194" t="str">
        <f>IF(ISERROR(VLOOKUP($A187,parlvotes_lh!$A$11:$ZZ$200,86,FALSE))=TRUE,"",IF(VLOOKUP($A187,parlvotes_lh!$A$11:$ZZ$200,86,FALSE)=0,"",VLOOKUP($A187,parlvotes_lh!$A$11:$ZZ$200,86,FALSE)))</f>
        <v/>
      </c>
      <c r="O187" s="194" t="str">
        <f>IF(ISERROR(VLOOKUP($A187,parlvotes_lh!$A$11:$ZZ$200,106,FALSE))=TRUE,"",IF(VLOOKUP($A187,parlvotes_lh!$A$11:$ZZ$200,106,FALSE)=0,"",VLOOKUP($A187,parlvotes_lh!$A$11:$ZZ$200,106,FALSE)))</f>
        <v/>
      </c>
      <c r="P187" s="194" t="str">
        <f>IF(ISERROR(VLOOKUP($A187,parlvotes_lh!$A$11:$ZZ$200,126,FALSE))=TRUE,"",IF(VLOOKUP($A187,parlvotes_lh!$A$11:$ZZ$200,126,FALSE)=0,"",VLOOKUP($A187,parlvotes_lh!$A$11:$ZZ$200,126,FALSE)))</f>
        <v/>
      </c>
      <c r="Q187" s="195" t="str">
        <f>IF(ISERROR(VLOOKUP($A187,parlvotes_lh!$A$11:$ZZ$200,146,FALSE))=TRUE,"",IF(VLOOKUP($A187,parlvotes_lh!$A$11:$ZZ$200,146,FALSE)=0,"",VLOOKUP($A187,parlvotes_lh!$A$11:$ZZ$200,146,FALSE)))</f>
        <v/>
      </c>
      <c r="R187" s="195" t="str">
        <f>IF(ISERROR(VLOOKUP($A187,parlvotes_lh!$A$11:$ZZ$200,166,FALSE))=TRUE,"",IF(VLOOKUP($A187,parlvotes_lh!$A$11:$ZZ$200,166,FALSE)=0,"",VLOOKUP($A187,parlvotes_lh!$A$11:$ZZ$200,166,FALSE)))</f>
        <v/>
      </c>
      <c r="S187" s="195" t="str">
        <f>IF(ISERROR(VLOOKUP($A187,parlvotes_lh!$A$11:$ZZ$200,186,FALSE))=TRUE,"",IF(VLOOKUP($A187,parlvotes_lh!$A$11:$ZZ$200,186,FALSE)=0,"",VLOOKUP($A187,parlvotes_lh!$A$11:$ZZ$200,186,FALSE)))</f>
        <v/>
      </c>
      <c r="T187" s="195" t="str">
        <f>IF(ISERROR(VLOOKUP($A187,parlvotes_lh!$A$11:$ZZ$200,206,FALSE))=TRUE,"",IF(VLOOKUP($A187,parlvotes_lh!$A$11:$ZZ$200,206,FALSE)=0,"",VLOOKUP($A187,parlvotes_lh!$A$11:$ZZ$200,206,FALSE)))</f>
        <v/>
      </c>
      <c r="U187" s="195" t="str">
        <f>IF(ISERROR(VLOOKUP($A187,parlvotes_lh!$A$11:$ZZ$200,226,FALSE))=TRUE,"",IF(VLOOKUP($A187,parlvotes_lh!$A$11:$ZZ$200,226,FALSE)=0,"",VLOOKUP($A187,parlvotes_lh!$A$11:$ZZ$200,226,FALSE)))</f>
        <v/>
      </c>
      <c r="V187" s="195" t="str">
        <f>IF(ISERROR(VLOOKUP($A187,parlvotes_lh!$A$11:$ZZ$200,246,FALSE))=TRUE,"",IF(VLOOKUP($A187,parlvotes_lh!$A$11:$ZZ$200,246,FALSE)=0,"",VLOOKUP($A187,parlvotes_lh!$A$11:$ZZ$200,246,FALSE)))</f>
        <v/>
      </c>
      <c r="W187" s="195" t="str">
        <f>IF(ISERROR(VLOOKUP($A187,parlvotes_lh!$A$11:$ZZ$200,266,FALSE))=TRUE,"",IF(VLOOKUP($A187,parlvotes_lh!$A$11:$ZZ$200,266,FALSE)=0,"",VLOOKUP($A187,parlvotes_lh!$A$11:$ZZ$200,266,FALSE)))</f>
        <v/>
      </c>
      <c r="X187" s="195" t="str">
        <f>IF(ISERROR(VLOOKUP($A187,parlvotes_lh!$A$11:$ZZ$200,286,FALSE))=TRUE,"",IF(VLOOKUP($A187,parlvotes_lh!$A$11:$ZZ$200,286,FALSE)=0,"",VLOOKUP($A187,parlvotes_lh!$A$11:$ZZ$200,286,FALSE)))</f>
        <v/>
      </c>
      <c r="Y187" s="195" t="str">
        <f>IF(ISERROR(VLOOKUP($A187,parlvotes_lh!$A$11:$ZZ$200,306,FALSE))=TRUE,"",IF(VLOOKUP($A187,parlvotes_lh!$A$11:$ZZ$200,306,FALSE)=0,"",VLOOKUP($A187,parlvotes_lh!$A$11:$ZZ$200,306,FALSE)))</f>
        <v/>
      </c>
      <c r="Z187" s="195" t="str">
        <f>IF(ISERROR(VLOOKUP($A187,parlvotes_lh!$A$11:$ZZ$200,326,FALSE))=TRUE,"",IF(VLOOKUP($A187,parlvotes_lh!$A$11:$ZZ$200,326,FALSE)=0,"",VLOOKUP($A187,parlvotes_lh!$A$11:$ZZ$200,326,FALSE)))</f>
        <v/>
      </c>
      <c r="AA187" s="195" t="str">
        <f>IF(ISERROR(VLOOKUP($A187,parlvotes_lh!$A$11:$ZZ$200,346,FALSE))=TRUE,"",IF(VLOOKUP($A187,parlvotes_lh!$A$11:$ZZ$200,346,FALSE)=0,"",VLOOKUP($A187,parlvotes_lh!$A$11:$ZZ$200,346,FALSE)))</f>
        <v/>
      </c>
      <c r="AB187" s="195" t="str">
        <f>IF(ISERROR(VLOOKUP($A187,parlvotes_lh!$A$11:$ZZ$200,366,FALSE))=TRUE,"",IF(VLOOKUP($A187,parlvotes_lh!$A$11:$ZZ$200,366,FALSE)=0,"",VLOOKUP($A187,parlvotes_lh!$A$11:$ZZ$200,366,FALSE)))</f>
        <v/>
      </c>
      <c r="AC187" s="195" t="str">
        <f>IF(ISERROR(VLOOKUP($A187,parlvotes_lh!$A$11:$ZZ$200,386,FALSE))=TRUE,"",IF(VLOOKUP($A187,parlvotes_lh!$A$11:$ZZ$200,386,FALSE)=0,"",VLOOKUP($A187,parlvotes_lh!$A$11:$ZZ$200,386,FALSE)))</f>
        <v/>
      </c>
    </row>
    <row r="188" spans="1:29" ht="13.5" customHeight="1">
      <c r="A188" s="189"/>
      <c r="B188" s="101" t="str">
        <f>IF(A188="","",MID(info_weblinks!$C$3,32,3))</f>
        <v/>
      </c>
      <c r="C188" s="101" t="str">
        <f>IF(info_parties!G188="","",info_parties!G188)</f>
        <v/>
      </c>
      <c r="D188" s="101" t="str">
        <f>IF(info_parties!K188="","",info_parties!K188)</f>
        <v/>
      </c>
      <c r="E188" s="101" t="str">
        <f>IF(info_parties!H188="","",info_parties!H188)</f>
        <v/>
      </c>
      <c r="F188" s="190" t="str">
        <f t="shared" si="20"/>
        <v/>
      </c>
      <c r="G188" s="191" t="str">
        <f t="shared" si="21"/>
        <v/>
      </c>
      <c r="H188" s="192" t="str">
        <f t="shared" si="22"/>
        <v/>
      </c>
      <c r="I188" s="193" t="str">
        <f t="shared" si="23"/>
        <v/>
      </c>
      <c r="J188" s="194" t="str">
        <f>IF(ISERROR(VLOOKUP($A188,parlvotes_lh!$A$11:$ZZ$200,6,FALSE))=TRUE,"",IF(VLOOKUP($A188,parlvotes_lh!$A$11:$ZZ$200,6,FALSE)=0,"",VLOOKUP($A188,parlvotes_lh!$A$11:$ZZ$200,6,FALSE)))</f>
        <v/>
      </c>
      <c r="K188" s="194" t="str">
        <f>IF(ISERROR(VLOOKUP($A188,parlvotes_lh!$A$11:$ZZ$200,26,FALSE))=TRUE,"",IF(VLOOKUP($A188,parlvotes_lh!$A$11:$ZZ$200,26,FALSE)=0,"",VLOOKUP($A188,parlvotes_lh!$A$11:$ZZ$200,26,FALSE)))</f>
        <v/>
      </c>
      <c r="L188" s="194" t="str">
        <f>IF(ISERROR(VLOOKUP($A188,parlvotes_lh!$A$11:$ZZ$200,46,FALSE))=TRUE,"",IF(VLOOKUP($A188,parlvotes_lh!$A$11:$ZZ$200,46,FALSE)=0,"",VLOOKUP($A188,parlvotes_lh!$A$11:$ZZ$200,46,FALSE)))</f>
        <v/>
      </c>
      <c r="M188" s="194" t="str">
        <f>IF(ISERROR(VLOOKUP($A188,parlvotes_lh!$A$11:$ZZ$200,66,FALSE))=TRUE,"",IF(VLOOKUP($A188,parlvotes_lh!$A$11:$ZZ$200,66,FALSE)=0,"",VLOOKUP($A188,parlvotes_lh!$A$11:$ZZ$200,66,FALSE)))</f>
        <v/>
      </c>
      <c r="N188" s="194" t="str">
        <f>IF(ISERROR(VLOOKUP($A188,parlvotes_lh!$A$11:$ZZ$200,86,FALSE))=TRUE,"",IF(VLOOKUP($A188,parlvotes_lh!$A$11:$ZZ$200,86,FALSE)=0,"",VLOOKUP($A188,parlvotes_lh!$A$11:$ZZ$200,86,FALSE)))</f>
        <v/>
      </c>
      <c r="O188" s="194" t="str">
        <f>IF(ISERROR(VLOOKUP($A188,parlvotes_lh!$A$11:$ZZ$200,106,FALSE))=TRUE,"",IF(VLOOKUP($A188,parlvotes_lh!$A$11:$ZZ$200,106,FALSE)=0,"",VLOOKUP($A188,parlvotes_lh!$A$11:$ZZ$200,106,FALSE)))</f>
        <v/>
      </c>
      <c r="P188" s="194" t="str">
        <f>IF(ISERROR(VLOOKUP($A188,parlvotes_lh!$A$11:$ZZ$200,126,FALSE))=TRUE,"",IF(VLOOKUP($A188,parlvotes_lh!$A$11:$ZZ$200,126,FALSE)=0,"",VLOOKUP($A188,parlvotes_lh!$A$11:$ZZ$200,126,FALSE)))</f>
        <v/>
      </c>
      <c r="Q188" s="195" t="str">
        <f>IF(ISERROR(VLOOKUP($A188,parlvotes_lh!$A$11:$ZZ$200,146,FALSE))=TRUE,"",IF(VLOOKUP($A188,parlvotes_lh!$A$11:$ZZ$200,146,FALSE)=0,"",VLOOKUP($A188,parlvotes_lh!$A$11:$ZZ$200,146,FALSE)))</f>
        <v/>
      </c>
      <c r="R188" s="195" t="str">
        <f>IF(ISERROR(VLOOKUP($A188,parlvotes_lh!$A$11:$ZZ$200,166,FALSE))=TRUE,"",IF(VLOOKUP($A188,parlvotes_lh!$A$11:$ZZ$200,166,FALSE)=0,"",VLOOKUP($A188,parlvotes_lh!$A$11:$ZZ$200,166,FALSE)))</f>
        <v/>
      </c>
      <c r="S188" s="195" t="str">
        <f>IF(ISERROR(VLOOKUP($A188,parlvotes_lh!$A$11:$ZZ$200,186,FALSE))=TRUE,"",IF(VLOOKUP($A188,parlvotes_lh!$A$11:$ZZ$200,186,FALSE)=0,"",VLOOKUP($A188,parlvotes_lh!$A$11:$ZZ$200,186,FALSE)))</f>
        <v/>
      </c>
      <c r="T188" s="195" t="str">
        <f>IF(ISERROR(VLOOKUP($A188,parlvotes_lh!$A$11:$ZZ$200,206,FALSE))=TRUE,"",IF(VLOOKUP($A188,parlvotes_lh!$A$11:$ZZ$200,206,FALSE)=0,"",VLOOKUP($A188,parlvotes_lh!$A$11:$ZZ$200,206,FALSE)))</f>
        <v/>
      </c>
      <c r="U188" s="195" t="str">
        <f>IF(ISERROR(VLOOKUP($A188,parlvotes_lh!$A$11:$ZZ$200,226,FALSE))=TRUE,"",IF(VLOOKUP($A188,parlvotes_lh!$A$11:$ZZ$200,226,FALSE)=0,"",VLOOKUP($A188,parlvotes_lh!$A$11:$ZZ$200,226,FALSE)))</f>
        <v/>
      </c>
      <c r="V188" s="195" t="str">
        <f>IF(ISERROR(VLOOKUP($A188,parlvotes_lh!$A$11:$ZZ$200,246,FALSE))=TRUE,"",IF(VLOOKUP($A188,parlvotes_lh!$A$11:$ZZ$200,246,FALSE)=0,"",VLOOKUP($A188,parlvotes_lh!$A$11:$ZZ$200,246,FALSE)))</f>
        <v/>
      </c>
      <c r="W188" s="195" t="str">
        <f>IF(ISERROR(VLOOKUP($A188,parlvotes_lh!$A$11:$ZZ$200,266,FALSE))=TRUE,"",IF(VLOOKUP($A188,parlvotes_lh!$A$11:$ZZ$200,266,FALSE)=0,"",VLOOKUP($A188,parlvotes_lh!$A$11:$ZZ$200,266,FALSE)))</f>
        <v/>
      </c>
      <c r="X188" s="195" t="str">
        <f>IF(ISERROR(VLOOKUP($A188,parlvotes_lh!$A$11:$ZZ$200,286,FALSE))=TRUE,"",IF(VLOOKUP($A188,parlvotes_lh!$A$11:$ZZ$200,286,FALSE)=0,"",VLOOKUP($A188,parlvotes_lh!$A$11:$ZZ$200,286,FALSE)))</f>
        <v/>
      </c>
      <c r="Y188" s="195" t="str">
        <f>IF(ISERROR(VLOOKUP($A188,parlvotes_lh!$A$11:$ZZ$200,306,FALSE))=TRUE,"",IF(VLOOKUP($A188,parlvotes_lh!$A$11:$ZZ$200,306,FALSE)=0,"",VLOOKUP($A188,parlvotes_lh!$A$11:$ZZ$200,306,FALSE)))</f>
        <v/>
      </c>
      <c r="Z188" s="195" t="str">
        <f>IF(ISERROR(VLOOKUP($A188,parlvotes_lh!$A$11:$ZZ$200,326,FALSE))=TRUE,"",IF(VLOOKUP($A188,parlvotes_lh!$A$11:$ZZ$200,326,FALSE)=0,"",VLOOKUP($A188,parlvotes_lh!$A$11:$ZZ$200,326,FALSE)))</f>
        <v/>
      </c>
      <c r="AA188" s="195" t="str">
        <f>IF(ISERROR(VLOOKUP($A188,parlvotes_lh!$A$11:$ZZ$200,346,FALSE))=TRUE,"",IF(VLOOKUP($A188,parlvotes_lh!$A$11:$ZZ$200,346,FALSE)=0,"",VLOOKUP($A188,parlvotes_lh!$A$11:$ZZ$200,346,FALSE)))</f>
        <v/>
      </c>
      <c r="AB188" s="195" t="str">
        <f>IF(ISERROR(VLOOKUP($A188,parlvotes_lh!$A$11:$ZZ$200,366,FALSE))=TRUE,"",IF(VLOOKUP($A188,parlvotes_lh!$A$11:$ZZ$200,366,FALSE)=0,"",VLOOKUP($A188,parlvotes_lh!$A$11:$ZZ$200,366,FALSE)))</f>
        <v/>
      </c>
      <c r="AC188" s="195" t="str">
        <f>IF(ISERROR(VLOOKUP($A188,parlvotes_lh!$A$11:$ZZ$200,386,FALSE))=TRUE,"",IF(VLOOKUP($A188,parlvotes_lh!$A$11:$ZZ$200,386,FALSE)=0,"",VLOOKUP($A188,parlvotes_lh!$A$11:$ZZ$200,386,FALSE)))</f>
        <v/>
      </c>
    </row>
    <row r="189" spans="1:29" ht="13.5" customHeight="1">
      <c r="A189" s="189"/>
      <c r="B189" s="101" t="str">
        <f>IF(A189="","",MID(info_weblinks!$C$3,32,3))</f>
        <v/>
      </c>
      <c r="C189" s="101" t="str">
        <f>IF(info_parties!G189="","",info_parties!G189)</f>
        <v/>
      </c>
      <c r="D189" s="101" t="str">
        <f>IF(info_parties!K189="","",info_parties!K189)</f>
        <v/>
      </c>
      <c r="E189" s="101" t="str">
        <f>IF(info_parties!H189="","",info_parties!H189)</f>
        <v/>
      </c>
      <c r="F189" s="190" t="str">
        <f t="shared" si="20"/>
        <v/>
      </c>
      <c r="G189" s="191" t="str">
        <f t="shared" si="21"/>
        <v/>
      </c>
      <c r="H189" s="192" t="str">
        <f t="shared" si="22"/>
        <v/>
      </c>
      <c r="I189" s="193" t="str">
        <f t="shared" si="23"/>
        <v/>
      </c>
      <c r="J189" s="194" t="str">
        <f>IF(ISERROR(VLOOKUP($A189,parlvotes_lh!$A$11:$ZZ$200,6,FALSE))=TRUE,"",IF(VLOOKUP($A189,parlvotes_lh!$A$11:$ZZ$200,6,FALSE)=0,"",VLOOKUP($A189,parlvotes_lh!$A$11:$ZZ$200,6,FALSE)))</f>
        <v/>
      </c>
      <c r="K189" s="194" t="str">
        <f>IF(ISERROR(VLOOKUP($A189,parlvotes_lh!$A$11:$ZZ$200,26,FALSE))=TRUE,"",IF(VLOOKUP($A189,parlvotes_lh!$A$11:$ZZ$200,26,FALSE)=0,"",VLOOKUP($A189,parlvotes_lh!$A$11:$ZZ$200,26,FALSE)))</f>
        <v/>
      </c>
      <c r="L189" s="194" t="str">
        <f>IF(ISERROR(VLOOKUP($A189,parlvotes_lh!$A$11:$ZZ$200,46,FALSE))=TRUE,"",IF(VLOOKUP($A189,parlvotes_lh!$A$11:$ZZ$200,46,FALSE)=0,"",VLOOKUP($A189,parlvotes_lh!$A$11:$ZZ$200,46,FALSE)))</f>
        <v/>
      </c>
      <c r="M189" s="194" t="str">
        <f>IF(ISERROR(VLOOKUP($A189,parlvotes_lh!$A$11:$ZZ$200,66,FALSE))=TRUE,"",IF(VLOOKUP($A189,parlvotes_lh!$A$11:$ZZ$200,66,FALSE)=0,"",VLOOKUP($A189,parlvotes_lh!$A$11:$ZZ$200,66,FALSE)))</f>
        <v/>
      </c>
      <c r="N189" s="194" t="str">
        <f>IF(ISERROR(VLOOKUP($A189,parlvotes_lh!$A$11:$ZZ$200,86,FALSE))=TRUE,"",IF(VLOOKUP($A189,parlvotes_lh!$A$11:$ZZ$200,86,FALSE)=0,"",VLOOKUP($A189,parlvotes_lh!$A$11:$ZZ$200,86,FALSE)))</f>
        <v/>
      </c>
      <c r="O189" s="194" t="str">
        <f>IF(ISERROR(VLOOKUP($A189,parlvotes_lh!$A$11:$ZZ$200,106,FALSE))=TRUE,"",IF(VLOOKUP($A189,parlvotes_lh!$A$11:$ZZ$200,106,FALSE)=0,"",VLOOKUP($A189,parlvotes_lh!$A$11:$ZZ$200,106,FALSE)))</f>
        <v/>
      </c>
      <c r="P189" s="194" t="str">
        <f>IF(ISERROR(VLOOKUP($A189,parlvotes_lh!$A$11:$ZZ$200,126,FALSE))=TRUE,"",IF(VLOOKUP($A189,parlvotes_lh!$A$11:$ZZ$200,126,FALSE)=0,"",VLOOKUP($A189,parlvotes_lh!$A$11:$ZZ$200,126,FALSE)))</f>
        <v/>
      </c>
      <c r="Q189" s="195" t="str">
        <f>IF(ISERROR(VLOOKUP($A189,parlvotes_lh!$A$11:$ZZ$200,146,FALSE))=TRUE,"",IF(VLOOKUP($A189,parlvotes_lh!$A$11:$ZZ$200,146,FALSE)=0,"",VLOOKUP($A189,parlvotes_lh!$A$11:$ZZ$200,146,FALSE)))</f>
        <v/>
      </c>
      <c r="R189" s="195" t="str">
        <f>IF(ISERROR(VLOOKUP($A189,parlvotes_lh!$A$11:$ZZ$200,166,FALSE))=TRUE,"",IF(VLOOKUP($A189,parlvotes_lh!$A$11:$ZZ$200,166,FALSE)=0,"",VLOOKUP($A189,parlvotes_lh!$A$11:$ZZ$200,166,FALSE)))</f>
        <v/>
      </c>
      <c r="S189" s="195" t="str">
        <f>IF(ISERROR(VLOOKUP($A189,parlvotes_lh!$A$11:$ZZ$200,186,FALSE))=TRUE,"",IF(VLOOKUP($A189,parlvotes_lh!$A$11:$ZZ$200,186,FALSE)=0,"",VLOOKUP($A189,parlvotes_lh!$A$11:$ZZ$200,186,FALSE)))</f>
        <v/>
      </c>
      <c r="T189" s="195" t="str">
        <f>IF(ISERROR(VLOOKUP($A189,parlvotes_lh!$A$11:$ZZ$200,206,FALSE))=TRUE,"",IF(VLOOKUP($A189,parlvotes_lh!$A$11:$ZZ$200,206,FALSE)=0,"",VLOOKUP($A189,parlvotes_lh!$A$11:$ZZ$200,206,FALSE)))</f>
        <v/>
      </c>
      <c r="U189" s="195" t="str">
        <f>IF(ISERROR(VLOOKUP($A189,parlvotes_lh!$A$11:$ZZ$200,226,FALSE))=TRUE,"",IF(VLOOKUP($A189,parlvotes_lh!$A$11:$ZZ$200,226,FALSE)=0,"",VLOOKUP($A189,parlvotes_lh!$A$11:$ZZ$200,226,FALSE)))</f>
        <v/>
      </c>
      <c r="V189" s="195" t="str">
        <f>IF(ISERROR(VLOOKUP($A189,parlvotes_lh!$A$11:$ZZ$200,246,FALSE))=TRUE,"",IF(VLOOKUP($A189,parlvotes_lh!$A$11:$ZZ$200,246,FALSE)=0,"",VLOOKUP($A189,parlvotes_lh!$A$11:$ZZ$200,246,FALSE)))</f>
        <v/>
      </c>
      <c r="W189" s="195" t="str">
        <f>IF(ISERROR(VLOOKUP($A189,parlvotes_lh!$A$11:$ZZ$200,266,FALSE))=TRUE,"",IF(VLOOKUP($A189,parlvotes_lh!$A$11:$ZZ$200,266,FALSE)=0,"",VLOOKUP($A189,parlvotes_lh!$A$11:$ZZ$200,266,FALSE)))</f>
        <v/>
      </c>
      <c r="X189" s="195" t="str">
        <f>IF(ISERROR(VLOOKUP($A189,parlvotes_lh!$A$11:$ZZ$200,286,FALSE))=TRUE,"",IF(VLOOKUP($A189,parlvotes_lh!$A$11:$ZZ$200,286,FALSE)=0,"",VLOOKUP($A189,parlvotes_lh!$A$11:$ZZ$200,286,FALSE)))</f>
        <v/>
      </c>
      <c r="Y189" s="195" t="str">
        <f>IF(ISERROR(VLOOKUP($A189,parlvotes_lh!$A$11:$ZZ$200,306,FALSE))=TRUE,"",IF(VLOOKUP($A189,parlvotes_lh!$A$11:$ZZ$200,306,FALSE)=0,"",VLOOKUP($A189,parlvotes_lh!$A$11:$ZZ$200,306,FALSE)))</f>
        <v/>
      </c>
      <c r="Z189" s="195" t="str">
        <f>IF(ISERROR(VLOOKUP($A189,parlvotes_lh!$A$11:$ZZ$200,326,FALSE))=TRUE,"",IF(VLOOKUP($A189,parlvotes_lh!$A$11:$ZZ$200,326,FALSE)=0,"",VLOOKUP($A189,parlvotes_lh!$A$11:$ZZ$200,326,FALSE)))</f>
        <v/>
      </c>
      <c r="AA189" s="195" t="str">
        <f>IF(ISERROR(VLOOKUP($A189,parlvotes_lh!$A$11:$ZZ$200,346,FALSE))=TRUE,"",IF(VLOOKUP($A189,parlvotes_lh!$A$11:$ZZ$200,346,FALSE)=0,"",VLOOKUP($A189,parlvotes_lh!$A$11:$ZZ$200,346,FALSE)))</f>
        <v/>
      </c>
      <c r="AB189" s="195" t="str">
        <f>IF(ISERROR(VLOOKUP($A189,parlvotes_lh!$A$11:$ZZ$200,366,FALSE))=TRUE,"",IF(VLOOKUP($A189,parlvotes_lh!$A$11:$ZZ$200,366,FALSE)=0,"",VLOOKUP($A189,parlvotes_lh!$A$11:$ZZ$200,366,FALSE)))</f>
        <v/>
      </c>
      <c r="AC189" s="195" t="str">
        <f>IF(ISERROR(VLOOKUP($A189,parlvotes_lh!$A$11:$ZZ$200,386,FALSE))=TRUE,"",IF(VLOOKUP($A189,parlvotes_lh!$A$11:$ZZ$200,386,FALSE)=0,"",VLOOKUP($A189,parlvotes_lh!$A$11:$ZZ$200,386,FALSE)))</f>
        <v/>
      </c>
    </row>
    <row r="190" spans="1:29" ht="13.5" customHeight="1">
      <c r="A190" s="189"/>
      <c r="B190" s="101" t="str">
        <f>IF(A190="","",MID(info_weblinks!$C$3,32,3))</f>
        <v/>
      </c>
      <c r="C190" s="101" t="str">
        <f>IF(info_parties!G190="","",info_parties!G190)</f>
        <v/>
      </c>
      <c r="D190" s="101" t="str">
        <f>IF(info_parties!K190="","",info_parties!K190)</f>
        <v/>
      </c>
      <c r="E190" s="101" t="str">
        <f>IF(info_parties!H190="","",info_parties!H190)</f>
        <v/>
      </c>
      <c r="F190" s="190" t="str">
        <f t="shared" si="20"/>
        <v/>
      </c>
      <c r="G190" s="191" t="str">
        <f t="shared" si="21"/>
        <v/>
      </c>
      <c r="H190" s="192" t="str">
        <f t="shared" si="22"/>
        <v/>
      </c>
      <c r="I190" s="193" t="str">
        <f t="shared" si="23"/>
        <v/>
      </c>
      <c r="J190" s="194" t="str">
        <f>IF(ISERROR(VLOOKUP($A190,parlvotes_lh!$A$11:$ZZ$200,6,FALSE))=TRUE,"",IF(VLOOKUP($A190,parlvotes_lh!$A$11:$ZZ$200,6,FALSE)=0,"",VLOOKUP($A190,parlvotes_lh!$A$11:$ZZ$200,6,FALSE)))</f>
        <v/>
      </c>
      <c r="K190" s="194" t="str">
        <f>IF(ISERROR(VLOOKUP($A190,parlvotes_lh!$A$11:$ZZ$200,26,FALSE))=TRUE,"",IF(VLOOKUP($A190,parlvotes_lh!$A$11:$ZZ$200,26,FALSE)=0,"",VLOOKUP($A190,parlvotes_lh!$A$11:$ZZ$200,26,FALSE)))</f>
        <v/>
      </c>
      <c r="L190" s="194" t="str">
        <f>IF(ISERROR(VLOOKUP($A190,parlvotes_lh!$A$11:$ZZ$200,46,FALSE))=TRUE,"",IF(VLOOKUP($A190,parlvotes_lh!$A$11:$ZZ$200,46,FALSE)=0,"",VLOOKUP($A190,parlvotes_lh!$A$11:$ZZ$200,46,FALSE)))</f>
        <v/>
      </c>
      <c r="M190" s="194" t="str">
        <f>IF(ISERROR(VLOOKUP($A190,parlvotes_lh!$A$11:$ZZ$200,66,FALSE))=TRUE,"",IF(VLOOKUP($A190,parlvotes_lh!$A$11:$ZZ$200,66,FALSE)=0,"",VLOOKUP($A190,parlvotes_lh!$A$11:$ZZ$200,66,FALSE)))</f>
        <v/>
      </c>
      <c r="N190" s="194" t="str">
        <f>IF(ISERROR(VLOOKUP($A190,parlvotes_lh!$A$11:$ZZ$200,86,FALSE))=TRUE,"",IF(VLOOKUP($A190,parlvotes_lh!$A$11:$ZZ$200,86,FALSE)=0,"",VLOOKUP($A190,parlvotes_lh!$A$11:$ZZ$200,86,FALSE)))</f>
        <v/>
      </c>
      <c r="O190" s="194" t="str">
        <f>IF(ISERROR(VLOOKUP($A190,parlvotes_lh!$A$11:$ZZ$200,106,FALSE))=TRUE,"",IF(VLOOKUP($A190,parlvotes_lh!$A$11:$ZZ$200,106,FALSE)=0,"",VLOOKUP($A190,parlvotes_lh!$A$11:$ZZ$200,106,FALSE)))</f>
        <v/>
      </c>
      <c r="P190" s="194" t="str">
        <f>IF(ISERROR(VLOOKUP($A190,parlvotes_lh!$A$11:$ZZ$200,126,FALSE))=TRUE,"",IF(VLOOKUP($A190,parlvotes_lh!$A$11:$ZZ$200,126,FALSE)=0,"",VLOOKUP($A190,parlvotes_lh!$A$11:$ZZ$200,126,FALSE)))</f>
        <v/>
      </c>
      <c r="Q190" s="195" t="str">
        <f>IF(ISERROR(VLOOKUP($A190,parlvotes_lh!$A$11:$ZZ$200,146,FALSE))=TRUE,"",IF(VLOOKUP($A190,parlvotes_lh!$A$11:$ZZ$200,146,FALSE)=0,"",VLOOKUP($A190,parlvotes_lh!$A$11:$ZZ$200,146,FALSE)))</f>
        <v/>
      </c>
      <c r="R190" s="195" t="str">
        <f>IF(ISERROR(VLOOKUP($A190,parlvotes_lh!$A$11:$ZZ$200,166,FALSE))=TRUE,"",IF(VLOOKUP($A190,parlvotes_lh!$A$11:$ZZ$200,166,FALSE)=0,"",VLOOKUP($A190,parlvotes_lh!$A$11:$ZZ$200,166,FALSE)))</f>
        <v/>
      </c>
      <c r="S190" s="195" t="str">
        <f>IF(ISERROR(VLOOKUP($A190,parlvotes_lh!$A$11:$ZZ$200,186,FALSE))=TRUE,"",IF(VLOOKUP($A190,parlvotes_lh!$A$11:$ZZ$200,186,FALSE)=0,"",VLOOKUP($A190,parlvotes_lh!$A$11:$ZZ$200,186,FALSE)))</f>
        <v/>
      </c>
      <c r="T190" s="195" t="str">
        <f>IF(ISERROR(VLOOKUP($A190,parlvotes_lh!$A$11:$ZZ$200,206,FALSE))=TRUE,"",IF(VLOOKUP($A190,parlvotes_lh!$A$11:$ZZ$200,206,FALSE)=0,"",VLOOKUP($A190,parlvotes_lh!$A$11:$ZZ$200,206,FALSE)))</f>
        <v/>
      </c>
      <c r="U190" s="195" t="str">
        <f>IF(ISERROR(VLOOKUP($A190,parlvotes_lh!$A$11:$ZZ$200,226,FALSE))=TRUE,"",IF(VLOOKUP($A190,parlvotes_lh!$A$11:$ZZ$200,226,FALSE)=0,"",VLOOKUP($A190,parlvotes_lh!$A$11:$ZZ$200,226,FALSE)))</f>
        <v/>
      </c>
      <c r="V190" s="195" t="str">
        <f>IF(ISERROR(VLOOKUP($A190,parlvotes_lh!$A$11:$ZZ$200,246,FALSE))=TRUE,"",IF(VLOOKUP($A190,parlvotes_lh!$A$11:$ZZ$200,246,FALSE)=0,"",VLOOKUP($A190,parlvotes_lh!$A$11:$ZZ$200,246,FALSE)))</f>
        <v/>
      </c>
      <c r="W190" s="195" t="str">
        <f>IF(ISERROR(VLOOKUP($A190,parlvotes_lh!$A$11:$ZZ$200,266,FALSE))=TRUE,"",IF(VLOOKUP($A190,parlvotes_lh!$A$11:$ZZ$200,266,FALSE)=0,"",VLOOKUP($A190,parlvotes_lh!$A$11:$ZZ$200,266,FALSE)))</f>
        <v/>
      </c>
      <c r="X190" s="195" t="str">
        <f>IF(ISERROR(VLOOKUP($A190,parlvotes_lh!$A$11:$ZZ$200,286,FALSE))=TRUE,"",IF(VLOOKUP($A190,parlvotes_lh!$A$11:$ZZ$200,286,FALSE)=0,"",VLOOKUP($A190,parlvotes_lh!$A$11:$ZZ$200,286,FALSE)))</f>
        <v/>
      </c>
      <c r="Y190" s="195" t="str">
        <f>IF(ISERROR(VLOOKUP($A190,parlvotes_lh!$A$11:$ZZ$200,306,FALSE))=TRUE,"",IF(VLOOKUP($A190,parlvotes_lh!$A$11:$ZZ$200,306,FALSE)=0,"",VLOOKUP($A190,parlvotes_lh!$A$11:$ZZ$200,306,FALSE)))</f>
        <v/>
      </c>
      <c r="Z190" s="195" t="str">
        <f>IF(ISERROR(VLOOKUP($A190,parlvotes_lh!$A$11:$ZZ$200,326,FALSE))=TRUE,"",IF(VLOOKUP($A190,parlvotes_lh!$A$11:$ZZ$200,326,FALSE)=0,"",VLOOKUP($A190,parlvotes_lh!$A$11:$ZZ$200,326,FALSE)))</f>
        <v/>
      </c>
      <c r="AA190" s="195" t="str">
        <f>IF(ISERROR(VLOOKUP($A190,parlvotes_lh!$A$11:$ZZ$200,346,FALSE))=TRUE,"",IF(VLOOKUP($A190,parlvotes_lh!$A$11:$ZZ$200,346,FALSE)=0,"",VLOOKUP($A190,parlvotes_lh!$A$11:$ZZ$200,346,FALSE)))</f>
        <v/>
      </c>
      <c r="AB190" s="195" t="str">
        <f>IF(ISERROR(VLOOKUP($A190,parlvotes_lh!$A$11:$ZZ$200,366,FALSE))=TRUE,"",IF(VLOOKUP($A190,parlvotes_lh!$A$11:$ZZ$200,366,FALSE)=0,"",VLOOKUP($A190,parlvotes_lh!$A$11:$ZZ$200,366,FALSE)))</f>
        <v/>
      </c>
      <c r="AC190" s="195" t="str">
        <f>IF(ISERROR(VLOOKUP($A190,parlvotes_lh!$A$11:$ZZ$200,386,FALSE))=TRUE,"",IF(VLOOKUP($A190,parlvotes_lh!$A$11:$ZZ$200,386,FALSE)=0,"",VLOOKUP($A190,parlvotes_lh!$A$11:$ZZ$200,386,FALSE)))</f>
        <v/>
      </c>
    </row>
    <row r="191" spans="1:29" ht="13.5" customHeight="1">
      <c r="A191" s="189"/>
      <c r="B191" s="101" t="str">
        <f>IF(A191="","",MID(info_weblinks!$C$3,32,3))</f>
        <v/>
      </c>
      <c r="C191" s="101" t="str">
        <f>IF(info_parties!G191="","",info_parties!G191)</f>
        <v/>
      </c>
      <c r="D191" s="101" t="str">
        <f>IF(info_parties!K191="","",info_parties!K191)</f>
        <v/>
      </c>
      <c r="E191" s="101" t="str">
        <f>IF(info_parties!H191="","",info_parties!H191)</f>
        <v/>
      </c>
      <c r="F191" s="190" t="str">
        <f t="shared" si="20"/>
        <v/>
      </c>
      <c r="G191" s="191" t="str">
        <f t="shared" si="21"/>
        <v/>
      </c>
      <c r="H191" s="192" t="str">
        <f t="shared" si="22"/>
        <v/>
      </c>
      <c r="I191" s="193" t="str">
        <f t="shared" si="23"/>
        <v/>
      </c>
      <c r="J191" s="194" t="str">
        <f>IF(ISERROR(VLOOKUP($A191,parlvotes_lh!$A$11:$ZZ$200,6,FALSE))=TRUE,"",IF(VLOOKUP($A191,parlvotes_lh!$A$11:$ZZ$200,6,FALSE)=0,"",VLOOKUP($A191,parlvotes_lh!$A$11:$ZZ$200,6,FALSE)))</f>
        <v/>
      </c>
      <c r="K191" s="194" t="str">
        <f>IF(ISERROR(VLOOKUP($A191,parlvotes_lh!$A$11:$ZZ$200,26,FALSE))=TRUE,"",IF(VLOOKUP($A191,parlvotes_lh!$A$11:$ZZ$200,26,FALSE)=0,"",VLOOKUP($A191,parlvotes_lh!$A$11:$ZZ$200,26,FALSE)))</f>
        <v/>
      </c>
      <c r="L191" s="194" t="str">
        <f>IF(ISERROR(VLOOKUP($A191,parlvotes_lh!$A$11:$ZZ$200,46,FALSE))=TRUE,"",IF(VLOOKUP($A191,parlvotes_lh!$A$11:$ZZ$200,46,FALSE)=0,"",VLOOKUP($A191,parlvotes_lh!$A$11:$ZZ$200,46,FALSE)))</f>
        <v/>
      </c>
      <c r="M191" s="194" t="str">
        <f>IF(ISERROR(VLOOKUP($A191,parlvotes_lh!$A$11:$ZZ$200,66,FALSE))=TRUE,"",IF(VLOOKUP($A191,parlvotes_lh!$A$11:$ZZ$200,66,FALSE)=0,"",VLOOKUP($A191,parlvotes_lh!$A$11:$ZZ$200,66,FALSE)))</f>
        <v/>
      </c>
      <c r="N191" s="194" t="str">
        <f>IF(ISERROR(VLOOKUP($A191,parlvotes_lh!$A$11:$ZZ$200,86,FALSE))=TRUE,"",IF(VLOOKUP($A191,parlvotes_lh!$A$11:$ZZ$200,86,FALSE)=0,"",VLOOKUP($A191,parlvotes_lh!$A$11:$ZZ$200,86,FALSE)))</f>
        <v/>
      </c>
      <c r="O191" s="194" t="str">
        <f>IF(ISERROR(VLOOKUP($A191,parlvotes_lh!$A$11:$ZZ$200,106,FALSE))=TRUE,"",IF(VLOOKUP($A191,parlvotes_lh!$A$11:$ZZ$200,106,FALSE)=0,"",VLOOKUP($A191,parlvotes_lh!$A$11:$ZZ$200,106,FALSE)))</f>
        <v/>
      </c>
      <c r="P191" s="194" t="str">
        <f>IF(ISERROR(VLOOKUP($A191,parlvotes_lh!$A$11:$ZZ$200,126,FALSE))=TRUE,"",IF(VLOOKUP($A191,parlvotes_lh!$A$11:$ZZ$200,126,FALSE)=0,"",VLOOKUP($A191,parlvotes_lh!$A$11:$ZZ$200,126,FALSE)))</f>
        <v/>
      </c>
      <c r="Q191" s="195" t="str">
        <f>IF(ISERROR(VLOOKUP($A191,parlvotes_lh!$A$11:$ZZ$200,146,FALSE))=TRUE,"",IF(VLOOKUP($A191,parlvotes_lh!$A$11:$ZZ$200,146,FALSE)=0,"",VLOOKUP($A191,parlvotes_lh!$A$11:$ZZ$200,146,FALSE)))</f>
        <v/>
      </c>
      <c r="R191" s="195" t="str">
        <f>IF(ISERROR(VLOOKUP($A191,parlvotes_lh!$A$11:$ZZ$200,166,FALSE))=TRUE,"",IF(VLOOKUP($A191,parlvotes_lh!$A$11:$ZZ$200,166,FALSE)=0,"",VLOOKUP($A191,parlvotes_lh!$A$11:$ZZ$200,166,FALSE)))</f>
        <v/>
      </c>
      <c r="S191" s="195" t="str">
        <f>IF(ISERROR(VLOOKUP($A191,parlvotes_lh!$A$11:$ZZ$200,186,FALSE))=TRUE,"",IF(VLOOKUP($A191,parlvotes_lh!$A$11:$ZZ$200,186,FALSE)=0,"",VLOOKUP($A191,parlvotes_lh!$A$11:$ZZ$200,186,FALSE)))</f>
        <v/>
      </c>
      <c r="T191" s="195" t="str">
        <f>IF(ISERROR(VLOOKUP($A191,parlvotes_lh!$A$11:$ZZ$200,206,FALSE))=TRUE,"",IF(VLOOKUP($A191,parlvotes_lh!$A$11:$ZZ$200,206,FALSE)=0,"",VLOOKUP($A191,parlvotes_lh!$A$11:$ZZ$200,206,FALSE)))</f>
        <v/>
      </c>
      <c r="U191" s="195" t="str">
        <f>IF(ISERROR(VLOOKUP($A191,parlvotes_lh!$A$11:$ZZ$200,226,FALSE))=TRUE,"",IF(VLOOKUP($A191,parlvotes_lh!$A$11:$ZZ$200,226,FALSE)=0,"",VLOOKUP($A191,parlvotes_lh!$A$11:$ZZ$200,226,FALSE)))</f>
        <v/>
      </c>
      <c r="V191" s="195" t="str">
        <f>IF(ISERROR(VLOOKUP($A191,parlvotes_lh!$A$11:$ZZ$200,246,FALSE))=TRUE,"",IF(VLOOKUP($A191,parlvotes_lh!$A$11:$ZZ$200,246,FALSE)=0,"",VLOOKUP($A191,parlvotes_lh!$A$11:$ZZ$200,246,FALSE)))</f>
        <v/>
      </c>
      <c r="W191" s="195" t="str">
        <f>IF(ISERROR(VLOOKUP($A191,parlvotes_lh!$A$11:$ZZ$200,266,FALSE))=TRUE,"",IF(VLOOKUP($A191,parlvotes_lh!$A$11:$ZZ$200,266,FALSE)=0,"",VLOOKUP($A191,parlvotes_lh!$A$11:$ZZ$200,266,FALSE)))</f>
        <v/>
      </c>
      <c r="X191" s="195" t="str">
        <f>IF(ISERROR(VLOOKUP($A191,parlvotes_lh!$A$11:$ZZ$200,286,FALSE))=TRUE,"",IF(VLOOKUP($A191,parlvotes_lh!$A$11:$ZZ$200,286,FALSE)=0,"",VLOOKUP($A191,parlvotes_lh!$A$11:$ZZ$200,286,FALSE)))</f>
        <v/>
      </c>
      <c r="Y191" s="195" t="str">
        <f>IF(ISERROR(VLOOKUP($A191,parlvotes_lh!$A$11:$ZZ$200,306,FALSE))=TRUE,"",IF(VLOOKUP($A191,parlvotes_lh!$A$11:$ZZ$200,306,FALSE)=0,"",VLOOKUP($A191,parlvotes_lh!$A$11:$ZZ$200,306,FALSE)))</f>
        <v/>
      </c>
      <c r="Z191" s="195" t="str">
        <f>IF(ISERROR(VLOOKUP($A191,parlvotes_lh!$A$11:$ZZ$200,326,FALSE))=TRUE,"",IF(VLOOKUP($A191,parlvotes_lh!$A$11:$ZZ$200,326,FALSE)=0,"",VLOOKUP($A191,parlvotes_lh!$A$11:$ZZ$200,326,FALSE)))</f>
        <v/>
      </c>
      <c r="AA191" s="195" t="str">
        <f>IF(ISERROR(VLOOKUP($A191,parlvotes_lh!$A$11:$ZZ$200,346,FALSE))=TRUE,"",IF(VLOOKUP($A191,parlvotes_lh!$A$11:$ZZ$200,346,FALSE)=0,"",VLOOKUP($A191,parlvotes_lh!$A$11:$ZZ$200,346,FALSE)))</f>
        <v/>
      </c>
      <c r="AB191" s="195" t="str">
        <f>IF(ISERROR(VLOOKUP($A191,parlvotes_lh!$A$11:$ZZ$200,366,FALSE))=TRUE,"",IF(VLOOKUP($A191,parlvotes_lh!$A$11:$ZZ$200,366,FALSE)=0,"",VLOOKUP($A191,parlvotes_lh!$A$11:$ZZ$200,366,FALSE)))</f>
        <v/>
      </c>
      <c r="AC191" s="195" t="str">
        <f>IF(ISERROR(VLOOKUP($A191,parlvotes_lh!$A$11:$ZZ$200,386,FALSE))=TRUE,"",IF(VLOOKUP($A191,parlvotes_lh!$A$11:$ZZ$200,386,FALSE)=0,"",VLOOKUP($A191,parlvotes_lh!$A$11:$ZZ$200,386,FALSE)))</f>
        <v/>
      </c>
    </row>
    <row r="192" spans="1:29" ht="13.5" customHeight="1">
      <c r="A192" s="189"/>
      <c r="B192" s="101" t="str">
        <f>IF(A192="","",MID(info_weblinks!$C$3,32,3))</f>
        <v/>
      </c>
      <c r="C192" s="101" t="str">
        <f>IF(info_parties!G192="","",info_parties!G192)</f>
        <v/>
      </c>
      <c r="D192" s="101" t="str">
        <f>IF(info_parties!K192="","",info_parties!K192)</f>
        <v/>
      </c>
      <c r="E192" s="101" t="str">
        <f>IF(info_parties!H192="","",info_parties!H192)</f>
        <v/>
      </c>
      <c r="F192" s="190" t="str">
        <f t="shared" si="20"/>
        <v/>
      </c>
      <c r="G192" s="191" t="str">
        <f t="shared" si="21"/>
        <v/>
      </c>
      <c r="H192" s="192" t="str">
        <f t="shared" si="22"/>
        <v/>
      </c>
      <c r="I192" s="193" t="str">
        <f t="shared" si="23"/>
        <v/>
      </c>
      <c r="J192" s="194" t="str">
        <f>IF(ISERROR(VLOOKUP($A192,parlvotes_lh!$A$11:$ZZ$200,6,FALSE))=TRUE,"",IF(VLOOKUP($A192,parlvotes_lh!$A$11:$ZZ$200,6,FALSE)=0,"",VLOOKUP($A192,parlvotes_lh!$A$11:$ZZ$200,6,FALSE)))</f>
        <v/>
      </c>
      <c r="K192" s="194" t="str">
        <f>IF(ISERROR(VLOOKUP($A192,parlvotes_lh!$A$11:$ZZ$200,26,FALSE))=TRUE,"",IF(VLOOKUP($A192,parlvotes_lh!$A$11:$ZZ$200,26,FALSE)=0,"",VLOOKUP($A192,parlvotes_lh!$A$11:$ZZ$200,26,FALSE)))</f>
        <v/>
      </c>
      <c r="L192" s="194" t="str">
        <f>IF(ISERROR(VLOOKUP($A192,parlvotes_lh!$A$11:$ZZ$200,46,FALSE))=TRUE,"",IF(VLOOKUP($A192,parlvotes_lh!$A$11:$ZZ$200,46,FALSE)=0,"",VLOOKUP($A192,parlvotes_lh!$A$11:$ZZ$200,46,FALSE)))</f>
        <v/>
      </c>
      <c r="M192" s="194" t="str">
        <f>IF(ISERROR(VLOOKUP($A192,parlvotes_lh!$A$11:$ZZ$200,66,FALSE))=TRUE,"",IF(VLOOKUP($A192,parlvotes_lh!$A$11:$ZZ$200,66,FALSE)=0,"",VLOOKUP($A192,parlvotes_lh!$A$11:$ZZ$200,66,FALSE)))</f>
        <v/>
      </c>
      <c r="N192" s="194" t="str">
        <f>IF(ISERROR(VLOOKUP($A192,parlvotes_lh!$A$11:$ZZ$200,86,FALSE))=TRUE,"",IF(VLOOKUP($A192,parlvotes_lh!$A$11:$ZZ$200,86,FALSE)=0,"",VLOOKUP($A192,parlvotes_lh!$A$11:$ZZ$200,86,FALSE)))</f>
        <v/>
      </c>
      <c r="O192" s="194" t="str">
        <f>IF(ISERROR(VLOOKUP($A192,parlvotes_lh!$A$11:$ZZ$200,106,FALSE))=TRUE,"",IF(VLOOKUP($A192,parlvotes_lh!$A$11:$ZZ$200,106,FALSE)=0,"",VLOOKUP($A192,parlvotes_lh!$A$11:$ZZ$200,106,FALSE)))</f>
        <v/>
      </c>
      <c r="P192" s="194" t="str">
        <f>IF(ISERROR(VLOOKUP($A192,parlvotes_lh!$A$11:$ZZ$200,126,FALSE))=TRUE,"",IF(VLOOKUP($A192,parlvotes_lh!$A$11:$ZZ$200,126,FALSE)=0,"",VLOOKUP($A192,parlvotes_lh!$A$11:$ZZ$200,126,FALSE)))</f>
        <v/>
      </c>
      <c r="Q192" s="195" t="str">
        <f>IF(ISERROR(VLOOKUP($A192,parlvotes_lh!$A$11:$ZZ$200,146,FALSE))=TRUE,"",IF(VLOOKUP($A192,parlvotes_lh!$A$11:$ZZ$200,146,FALSE)=0,"",VLOOKUP($A192,parlvotes_lh!$A$11:$ZZ$200,146,FALSE)))</f>
        <v/>
      </c>
      <c r="R192" s="195" t="str">
        <f>IF(ISERROR(VLOOKUP($A192,parlvotes_lh!$A$11:$ZZ$200,166,FALSE))=TRUE,"",IF(VLOOKUP($A192,parlvotes_lh!$A$11:$ZZ$200,166,FALSE)=0,"",VLOOKUP($A192,parlvotes_lh!$A$11:$ZZ$200,166,FALSE)))</f>
        <v/>
      </c>
      <c r="S192" s="195" t="str">
        <f>IF(ISERROR(VLOOKUP($A192,parlvotes_lh!$A$11:$ZZ$200,186,FALSE))=TRUE,"",IF(VLOOKUP($A192,parlvotes_lh!$A$11:$ZZ$200,186,FALSE)=0,"",VLOOKUP($A192,parlvotes_lh!$A$11:$ZZ$200,186,FALSE)))</f>
        <v/>
      </c>
      <c r="T192" s="195" t="str">
        <f>IF(ISERROR(VLOOKUP($A192,parlvotes_lh!$A$11:$ZZ$200,206,FALSE))=TRUE,"",IF(VLOOKUP($A192,parlvotes_lh!$A$11:$ZZ$200,206,FALSE)=0,"",VLOOKUP($A192,parlvotes_lh!$A$11:$ZZ$200,206,FALSE)))</f>
        <v/>
      </c>
      <c r="U192" s="195" t="str">
        <f>IF(ISERROR(VLOOKUP($A192,parlvotes_lh!$A$11:$ZZ$200,226,FALSE))=TRUE,"",IF(VLOOKUP($A192,parlvotes_lh!$A$11:$ZZ$200,226,FALSE)=0,"",VLOOKUP($A192,parlvotes_lh!$A$11:$ZZ$200,226,FALSE)))</f>
        <v/>
      </c>
      <c r="V192" s="195" t="str">
        <f>IF(ISERROR(VLOOKUP($A192,parlvotes_lh!$A$11:$ZZ$200,246,FALSE))=TRUE,"",IF(VLOOKUP($A192,parlvotes_lh!$A$11:$ZZ$200,246,FALSE)=0,"",VLOOKUP($A192,parlvotes_lh!$A$11:$ZZ$200,246,FALSE)))</f>
        <v/>
      </c>
      <c r="W192" s="195" t="str">
        <f>IF(ISERROR(VLOOKUP($A192,parlvotes_lh!$A$11:$ZZ$200,266,FALSE))=TRUE,"",IF(VLOOKUP($A192,parlvotes_lh!$A$11:$ZZ$200,266,FALSE)=0,"",VLOOKUP($A192,parlvotes_lh!$A$11:$ZZ$200,266,FALSE)))</f>
        <v/>
      </c>
      <c r="X192" s="195" t="str">
        <f>IF(ISERROR(VLOOKUP($A192,parlvotes_lh!$A$11:$ZZ$200,286,FALSE))=TRUE,"",IF(VLOOKUP($A192,parlvotes_lh!$A$11:$ZZ$200,286,FALSE)=0,"",VLOOKUP($A192,parlvotes_lh!$A$11:$ZZ$200,286,FALSE)))</f>
        <v/>
      </c>
      <c r="Y192" s="195" t="str">
        <f>IF(ISERROR(VLOOKUP($A192,parlvotes_lh!$A$11:$ZZ$200,306,FALSE))=TRUE,"",IF(VLOOKUP($A192,parlvotes_lh!$A$11:$ZZ$200,306,FALSE)=0,"",VLOOKUP($A192,parlvotes_lh!$A$11:$ZZ$200,306,FALSE)))</f>
        <v/>
      </c>
      <c r="Z192" s="195" t="str">
        <f>IF(ISERROR(VLOOKUP($A192,parlvotes_lh!$A$11:$ZZ$200,326,FALSE))=TRUE,"",IF(VLOOKUP($A192,parlvotes_lh!$A$11:$ZZ$200,326,FALSE)=0,"",VLOOKUP($A192,parlvotes_lh!$A$11:$ZZ$200,326,FALSE)))</f>
        <v/>
      </c>
      <c r="AA192" s="195" t="str">
        <f>IF(ISERROR(VLOOKUP($A192,parlvotes_lh!$A$11:$ZZ$200,346,FALSE))=TRUE,"",IF(VLOOKUP($A192,parlvotes_lh!$A$11:$ZZ$200,346,FALSE)=0,"",VLOOKUP($A192,parlvotes_lh!$A$11:$ZZ$200,346,FALSE)))</f>
        <v/>
      </c>
      <c r="AB192" s="195" t="str">
        <f>IF(ISERROR(VLOOKUP($A192,parlvotes_lh!$A$11:$ZZ$200,366,FALSE))=TRUE,"",IF(VLOOKUP($A192,parlvotes_lh!$A$11:$ZZ$200,366,FALSE)=0,"",VLOOKUP($A192,parlvotes_lh!$A$11:$ZZ$200,366,FALSE)))</f>
        <v/>
      </c>
      <c r="AC192" s="195" t="str">
        <f>IF(ISERROR(VLOOKUP($A192,parlvotes_lh!$A$11:$ZZ$200,386,FALSE))=TRUE,"",IF(VLOOKUP($A192,parlvotes_lh!$A$11:$ZZ$200,386,FALSE)=0,"",VLOOKUP($A192,parlvotes_lh!$A$11:$ZZ$200,386,FALSE)))</f>
        <v/>
      </c>
    </row>
    <row r="193" spans="1:29" ht="13.5" customHeight="1">
      <c r="A193" s="189"/>
      <c r="B193" s="101" t="str">
        <f>IF(A193="","",MID(info_weblinks!$C$3,32,3))</f>
        <v/>
      </c>
      <c r="C193" s="101" t="str">
        <f>IF(info_parties!G193="","",info_parties!G193)</f>
        <v/>
      </c>
      <c r="D193" s="101" t="str">
        <f>IF(info_parties!K193="","",info_parties!K193)</f>
        <v/>
      </c>
      <c r="E193" s="101" t="str">
        <f>IF(info_parties!H193="","",info_parties!H193)</f>
        <v/>
      </c>
      <c r="F193" s="190" t="str">
        <f t="shared" si="20"/>
        <v/>
      </c>
      <c r="G193" s="191" t="str">
        <f t="shared" si="21"/>
        <v/>
      </c>
      <c r="H193" s="192" t="str">
        <f t="shared" si="22"/>
        <v/>
      </c>
      <c r="I193" s="193" t="str">
        <f t="shared" si="23"/>
        <v/>
      </c>
      <c r="J193" s="194" t="str">
        <f>IF(ISERROR(VLOOKUP($A193,parlvotes_lh!$A$11:$ZZ$200,6,FALSE))=TRUE,"",IF(VLOOKUP($A193,parlvotes_lh!$A$11:$ZZ$200,6,FALSE)=0,"",VLOOKUP($A193,parlvotes_lh!$A$11:$ZZ$200,6,FALSE)))</f>
        <v/>
      </c>
      <c r="K193" s="194" t="str">
        <f>IF(ISERROR(VLOOKUP($A193,parlvotes_lh!$A$11:$ZZ$200,26,FALSE))=TRUE,"",IF(VLOOKUP($A193,parlvotes_lh!$A$11:$ZZ$200,26,FALSE)=0,"",VLOOKUP($A193,parlvotes_lh!$A$11:$ZZ$200,26,FALSE)))</f>
        <v/>
      </c>
      <c r="L193" s="194" t="str">
        <f>IF(ISERROR(VLOOKUP($A193,parlvotes_lh!$A$11:$ZZ$200,46,FALSE))=TRUE,"",IF(VLOOKUP($A193,parlvotes_lh!$A$11:$ZZ$200,46,FALSE)=0,"",VLOOKUP($A193,parlvotes_lh!$A$11:$ZZ$200,46,FALSE)))</f>
        <v/>
      </c>
      <c r="M193" s="194" t="str">
        <f>IF(ISERROR(VLOOKUP($A193,parlvotes_lh!$A$11:$ZZ$200,66,FALSE))=TRUE,"",IF(VLOOKUP($A193,parlvotes_lh!$A$11:$ZZ$200,66,FALSE)=0,"",VLOOKUP($A193,parlvotes_lh!$A$11:$ZZ$200,66,FALSE)))</f>
        <v/>
      </c>
      <c r="N193" s="194" t="str">
        <f>IF(ISERROR(VLOOKUP($A193,parlvotes_lh!$A$11:$ZZ$200,86,FALSE))=TRUE,"",IF(VLOOKUP($A193,parlvotes_lh!$A$11:$ZZ$200,86,FALSE)=0,"",VLOOKUP($A193,parlvotes_lh!$A$11:$ZZ$200,86,FALSE)))</f>
        <v/>
      </c>
      <c r="O193" s="194" t="str">
        <f>IF(ISERROR(VLOOKUP($A193,parlvotes_lh!$A$11:$ZZ$200,106,FALSE))=TRUE,"",IF(VLOOKUP($A193,parlvotes_lh!$A$11:$ZZ$200,106,FALSE)=0,"",VLOOKUP($A193,parlvotes_lh!$A$11:$ZZ$200,106,FALSE)))</f>
        <v/>
      </c>
      <c r="P193" s="194" t="str">
        <f>IF(ISERROR(VLOOKUP($A193,parlvotes_lh!$A$11:$ZZ$200,126,FALSE))=TRUE,"",IF(VLOOKUP($A193,parlvotes_lh!$A$11:$ZZ$200,126,FALSE)=0,"",VLOOKUP($A193,parlvotes_lh!$A$11:$ZZ$200,126,FALSE)))</f>
        <v/>
      </c>
      <c r="Q193" s="195" t="str">
        <f>IF(ISERROR(VLOOKUP($A193,parlvotes_lh!$A$11:$ZZ$200,146,FALSE))=TRUE,"",IF(VLOOKUP($A193,parlvotes_lh!$A$11:$ZZ$200,146,FALSE)=0,"",VLOOKUP($A193,parlvotes_lh!$A$11:$ZZ$200,146,FALSE)))</f>
        <v/>
      </c>
      <c r="R193" s="195" t="str">
        <f>IF(ISERROR(VLOOKUP($A193,parlvotes_lh!$A$11:$ZZ$200,166,FALSE))=TRUE,"",IF(VLOOKUP($A193,parlvotes_lh!$A$11:$ZZ$200,166,FALSE)=0,"",VLOOKUP($A193,parlvotes_lh!$A$11:$ZZ$200,166,FALSE)))</f>
        <v/>
      </c>
      <c r="S193" s="195" t="str">
        <f>IF(ISERROR(VLOOKUP($A193,parlvotes_lh!$A$11:$ZZ$200,186,FALSE))=TRUE,"",IF(VLOOKUP($A193,parlvotes_lh!$A$11:$ZZ$200,186,FALSE)=0,"",VLOOKUP($A193,parlvotes_lh!$A$11:$ZZ$200,186,FALSE)))</f>
        <v/>
      </c>
      <c r="T193" s="195" t="str">
        <f>IF(ISERROR(VLOOKUP($A193,parlvotes_lh!$A$11:$ZZ$200,206,FALSE))=TRUE,"",IF(VLOOKUP($A193,parlvotes_lh!$A$11:$ZZ$200,206,FALSE)=0,"",VLOOKUP($A193,parlvotes_lh!$A$11:$ZZ$200,206,FALSE)))</f>
        <v/>
      </c>
      <c r="U193" s="195" t="str">
        <f>IF(ISERROR(VLOOKUP($A193,parlvotes_lh!$A$11:$ZZ$200,226,FALSE))=TRUE,"",IF(VLOOKUP($A193,parlvotes_lh!$A$11:$ZZ$200,226,FALSE)=0,"",VLOOKUP($A193,parlvotes_lh!$A$11:$ZZ$200,226,FALSE)))</f>
        <v/>
      </c>
      <c r="V193" s="195" t="str">
        <f>IF(ISERROR(VLOOKUP($A193,parlvotes_lh!$A$11:$ZZ$200,246,FALSE))=TRUE,"",IF(VLOOKUP($A193,parlvotes_lh!$A$11:$ZZ$200,246,FALSE)=0,"",VLOOKUP($A193,parlvotes_lh!$A$11:$ZZ$200,246,FALSE)))</f>
        <v/>
      </c>
      <c r="W193" s="195" t="str">
        <f>IF(ISERROR(VLOOKUP($A193,parlvotes_lh!$A$11:$ZZ$200,266,FALSE))=TRUE,"",IF(VLOOKUP($A193,parlvotes_lh!$A$11:$ZZ$200,266,FALSE)=0,"",VLOOKUP($A193,parlvotes_lh!$A$11:$ZZ$200,266,FALSE)))</f>
        <v/>
      </c>
      <c r="X193" s="195" t="str">
        <f>IF(ISERROR(VLOOKUP($A193,parlvotes_lh!$A$11:$ZZ$200,286,FALSE))=TRUE,"",IF(VLOOKUP($A193,parlvotes_lh!$A$11:$ZZ$200,286,FALSE)=0,"",VLOOKUP($A193,parlvotes_lh!$A$11:$ZZ$200,286,FALSE)))</f>
        <v/>
      </c>
      <c r="Y193" s="195" t="str">
        <f>IF(ISERROR(VLOOKUP($A193,parlvotes_lh!$A$11:$ZZ$200,306,FALSE))=TRUE,"",IF(VLOOKUP($A193,parlvotes_lh!$A$11:$ZZ$200,306,FALSE)=0,"",VLOOKUP($A193,parlvotes_lh!$A$11:$ZZ$200,306,FALSE)))</f>
        <v/>
      </c>
      <c r="Z193" s="195" t="str">
        <f>IF(ISERROR(VLOOKUP($A193,parlvotes_lh!$A$11:$ZZ$200,326,FALSE))=TRUE,"",IF(VLOOKUP($A193,parlvotes_lh!$A$11:$ZZ$200,326,FALSE)=0,"",VLOOKUP($A193,parlvotes_lh!$A$11:$ZZ$200,326,FALSE)))</f>
        <v/>
      </c>
      <c r="AA193" s="195" t="str">
        <f>IF(ISERROR(VLOOKUP($A193,parlvotes_lh!$A$11:$ZZ$200,346,FALSE))=TRUE,"",IF(VLOOKUP($A193,parlvotes_lh!$A$11:$ZZ$200,346,FALSE)=0,"",VLOOKUP($A193,parlvotes_lh!$A$11:$ZZ$200,346,FALSE)))</f>
        <v/>
      </c>
      <c r="AB193" s="195" t="str">
        <f>IF(ISERROR(VLOOKUP($A193,parlvotes_lh!$A$11:$ZZ$200,366,FALSE))=TRUE,"",IF(VLOOKUP($A193,parlvotes_lh!$A$11:$ZZ$200,366,FALSE)=0,"",VLOOKUP($A193,parlvotes_lh!$A$11:$ZZ$200,366,FALSE)))</f>
        <v/>
      </c>
      <c r="AC193" s="195" t="str">
        <f>IF(ISERROR(VLOOKUP($A193,parlvotes_lh!$A$11:$ZZ$200,386,FALSE))=TRUE,"",IF(VLOOKUP($A193,parlvotes_lh!$A$11:$ZZ$200,386,FALSE)=0,"",VLOOKUP($A193,parlvotes_lh!$A$11:$ZZ$200,386,FALSE)))</f>
        <v/>
      </c>
    </row>
    <row r="194" spans="1:29" ht="13.5" customHeight="1">
      <c r="A194" s="189"/>
      <c r="B194" s="101" t="str">
        <f>IF(A194="","",MID(info_weblinks!$C$3,32,3))</f>
        <v/>
      </c>
      <c r="C194" s="101" t="str">
        <f>IF(info_parties!G194="","",info_parties!G194)</f>
        <v/>
      </c>
      <c r="D194" s="101" t="str">
        <f>IF(info_parties!K194="","",info_parties!K194)</f>
        <v/>
      </c>
      <c r="E194" s="101" t="str">
        <f>IF(info_parties!H194="","",info_parties!H194)</f>
        <v/>
      </c>
      <c r="F194" s="190" t="str">
        <f t="shared" ref="F194:F200" si="24">IF(MAX(J194:AC194)=0,"",INDEX(J$1:AC$1,MATCH(TRUE,INDEX((J194:AC194&lt;&gt;""),0),0)))</f>
        <v/>
      </c>
      <c r="G194" s="191" t="str">
        <f t="shared" ref="G194:G200" si="25">IF(MAX(J194:AC194)=0,"",INDEX(J$1:AC$1,1,MATCH(LOOKUP(9.99+307,J194:AC194),J194:AC194,0)))</f>
        <v/>
      </c>
      <c r="H194" s="192" t="str">
        <f t="shared" ref="H194:H200" si="26">IF(MAX(J194:AC194)=0,"",MAX(J194:AC194))</f>
        <v/>
      </c>
      <c r="I194" s="193" t="str">
        <f t="shared" ref="I194:I200" si="27">IF(H194="","",INDEX(J$1:AC$1,1,MATCH(H194,J194:AC194,0)))</f>
        <v/>
      </c>
      <c r="J194" s="194" t="str">
        <f>IF(ISERROR(VLOOKUP($A194,parlvotes_lh!$A$11:$ZZ$200,6,FALSE))=TRUE,"",IF(VLOOKUP($A194,parlvotes_lh!$A$11:$ZZ$200,6,FALSE)=0,"",VLOOKUP($A194,parlvotes_lh!$A$11:$ZZ$200,6,FALSE)))</f>
        <v/>
      </c>
      <c r="K194" s="194" t="str">
        <f>IF(ISERROR(VLOOKUP($A194,parlvotes_lh!$A$11:$ZZ$200,26,FALSE))=TRUE,"",IF(VLOOKUP($A194,parlvotes_lh!$A$11:$ZZ$200,26,FALSE)=0,"",VLOOKUP($A194,parlvotes_lh!$A$11:$ZZ$200,26,FALSE)))</f>
        <v/>
      </c>
      <c r="L194" s="194" t="str">
        <f>IF(ISERROR(VLOOKUP($A194,parlvotes_lh!$A$11:$ZZ$200,46,FALSE))=TRUE,"",IF(VLOOKUP($A194,parlvotes_lh!$A$11:$ZZ$200,46,FALSE)=0,"",VLOOKUP($A194,parlvotes_lh!$A$11:$ZZ$200,46,FALSE)))</f>
        <v/>
      </c>
      <c r="M194" s="194" t="str">
        <f>IF(ISERROR(VLOOKUP($A194,parlvotes_lh!$A$11:$ZZ$200,66,FALSE))=TRUE,"",IF(VLOOKUP($A194,parlvotes_lh!$A$11:$ZZ$200,66,FALSE)=0,"",VLOOKUP($A194,parlvotes_lh!$A$11:$ZZ$200,66,FALSE)))</f>
        <v/>
      </c>
      <c r="N194" s="194" t="str">
        <f>IF(ISERROR(VLOOKUP($A194,parlvotes_lh!$A$11:$ZZ$200,86,FALSE))=TRUE,"",IF(VLOOKUP($A194,parlvotes_lh!$A$11:$ZZ$200,86,FALSE)=0,"",VLOOKUP($A194,parlvotes_lh!$A$11:$ZZ$200,86,FALSE)))</f>
        <v/>
      </c>
      <c r="O194" s="194" t="str">
        <f>IF(ISERROR(VLOOKUP($A194,parlvotes_lh!$A$11:$ZZ$200,106,FALSE))=TRUE,"",IF(VLOOKUP($A194,parlvotes_lh!$A$11:$ZZ$200,106,FALSE)=0,"",VLOOKUP($A194,parlvotes_lh!$A$11:$ZZ$200,106,FALSE)))</f>
        <v/>
      </c>
      <c r="P194" s="194" t="str">
        <f>IF(ISERROR(VLOOKUP($A194,parlvotes_lh!$A$11:$ZZ$200,126,FALSE))=TRUE,"",IF(VLOOKUP($A194,parlvotes_lh!$A$11:$ZZ$200,126,FALSE)=0,"",VLOOKUP($A194,parlvotes_lh!$A$11:$ZZ$200,126,FALSE)))</f>
        <v/>
      </c>
      <c r="Q194" s="195" t="str">
        <f>IF(ISERROR(VLOOKUP($A194,parlvotes_lh!$A$11:$ZZ$200,146,FALSE))=TRUE,"",IF(VLOOKUP($A194,parlvotes_lh!$A$11:$ZZ$200,146,FALSE)=0,"",VLOOKUP($A194,parlvotes_lh!$A$11:$ZZ$200,146,FALSE)))</f>
        <v/>
      </c>
      <c r="R194" s="195" t="str">
        <f>IF(ISERROR(VLOOKUP($A194,parlvotes_lh!$A$11:$ZZ$200,166,FALSE))=TRUE,"",IF(VLOOKUP($A194,parlvotes_lh!$A$11:$ZZ$200,166,FALSE)=0,"",VLOOKUP($A194,parlvotes_lh!$A$11:$ZZ$200,166,FALSE)))</f>
        <v/>
      </c>
      <c r="S194" s="195" t="str">
        <f>IF(ISERROR(VLOOKUP($A194,parlvotes_lh!$A$11:$ZZ$200,186,FALSE))=TRUE,"",IF(VLOOKUP($A194,parlvotes_lh!$A$11:$ZZ$200,186,FALSE)=0,"",VLOOKUP($A194,parlvotes_lh!$A$11:$ZZ$200,186,FALSE)))</f>
        <v/>
      </c>
      <c r="T194" s="195" t="str">
        <f>IF(ISERROR(VLOOKUP($A194,parlvotes_lh!$A$11:$ZZ$200,206,FALSE))=TRUE,"",IF(VLOOKUP($A194,parlvotes_lh!$A$11:$ZZ$200,206,FALSE)=0,"",VLOOKUP($A194,parlvotes_lh!$A$11:$ZZ$200,206,FALSE)))</f>
        <v/>
      </c>
      <c r="U194" s="195" t="str">
        <f>IF(ISERROR(VLOOKUP($A194,parlvotes_lh!$A$11:$ZZ$200,226,FALSE))=TRUE,"",IF(VLOOKUP($A194,parlvotes_lh!$A$11:$ZZ$200,226,FALSE)=0,"",VLOOKUP($A194,parlvotes_lh!$A$11:$ZZ$200,226,FALSE)))</f>
        <v/>
      </c>
      <c r="V194" s="195" t="str">
        <f>IF(ISERROR(VLOOKUP($A194,parlvotes_lh!$A$11:$ZZ$200,246,FALSE))=TRUE,"",IF(VLOOKUP($A194,parlvotes_lh!$A$11:$ZZ$200,246,FALSE)=0,"",VLOOKUP($A194,parlvotes_lh!$A$11:$ZZ$200,246,FALSE)))</f>
        <v/>
      </c>
      <c r="W194" s="195" t="str">
        <f>IF(ISERROR(VLOOKUP($A194,parlvotes_lh!$A$11:$ZZ$200,266,FALSE))=TRUE,"",IF(VLOOKUP($A194,parlvotes_lh!$A$11:$ZZ$200,266,FALSE)=0,"",VLOOKUP($A194,parlvotes_lh!$A$11:$ZZ$200,266,FALSE)))</f>
        <v/>
      </c>
      <c r="X194" s="195" t="str">
        <f>IF(ISERROR(VLOOKUP($A194,parlvotes_lh!$A$11:$ZZ$200,286,FALSE))=TRUE,"",IF(VLOOKUP($A194,parlvotes_lh!$A$11:$ZZ$200,286,FALSE)=0,"",VLOOKUP($A194,parlvotes_lh!$A$11:$ZZ$200,286,FALSE)))</f>
        <v/>
      </c>
      <c r="Y194" s="195" t="str">
        <f>IF(ISERROR(VLOOKUP($A194,parlvotes_lh!$A$11:$ZZ$200,306,FALSE))=TRUE,"",IF(VLOOKUP($A194,parlvotes_lh!$A$11:$ZZ$200,306,FALSE)=0,"",VLOOKUP($A194,parlvotes_lh!$A$11:$ZZ$200,306,FALSE)))</f>
        <v/>
      </c>
      <c r="Z194" s="195" t="str">
        <f>IF(ISERROR(VLOOKUP($A194,parlvotes_lh!$A$11:$ZZ$200,326,FALSE))=TRUE,"",IF(VLOOKUP($A194,parlvotes_lh!$A$11:$ZZ$200,326,FALSE)=0,"",VLOOKUP($A194,parlvotes_lh!$A$11:$ZZ$200,326,FALSE)))</f>
        <v/>
      </c>
      <c r="AA194" s="195" t="str">
        <f>IF(ISERROR(VLOOKUP($A194,parlvotes_lh!$A$11:$ZZ$200,346,FALSE))=TRUE,"",IF(VLOOKUP($A194,parlvotes_lh!$A$11:$ZZ$200,346,FALSE)=0,"",VLOOKUP($A194,parlvotes_lh!$A$11:$ZZ$200,346,FALSE)))</f>
        <v/>
      </c>
      <c r="AB194" s="195" t="str">
        <f>IF(ISERROR(VLOOKUP($A194,parlvotes_lh!$A$11:$ZZ$200,366,FALSE))=TRUE,"",IF(VLOOKUP($A194,parlvotes_lh!$A$11:$ZZ$200,366,FALSE)=0,"",VLOOKUP($A194,parlvotes_lh!$A$11:$ZZ$200,366,FALSE)))</f>
        <v/>
      </c>
      <c r="AC194" s="195" t="str">
        <f>IF(ISERROR(VLOOKUP($A194,parlvotes_lh!$A$11:$ZZ$200,386,FALSE))=TRUE,"",IF(VLOOKUP($A194,parlvotes_lh!$A$11:$ZZ$200,386,FALSE)=0,"",VLOOKUP($A194,parlvotes_lh!$A$11:$ZZ$200,386,FALSE)))</f>
        <v/>
      </c>
    </row>
    <row r="195" spans="1:29" ht="13.5" customHeight="1">
      <c r="A195" s="189"/>
      <c r="B195" s="101" t="str">
        <f>IF(A195="","",MID(info_weblinks!$C$3,32,3))</f>
        <v/>
      </c>
      <c r="C195" s="101" t="str">
        <f>IF(info_parties!G195="","",info_parties!G195)</f>
        <v/>
      </c>
      <c r="D195" s="101" t="str">
        <f>IF(info_parties!K195="","",info_parties!K195)</f>
        <v/>
      </c>
      <c r="E195" s="101" t="str">
        <f>IF(info_parties!H195="","",info_parties!H195)</f>
        <v/>
      </c>
      <c r="F195" s="190" t="str">
        <f t="shared" si="24"/>
        <v/>
      </c>
      <c r="G195" s="191" t="str">
        <f t="shared" si="25"/>
        <v/>
      </c>
      <c r="H195" s="192" t="str">
        <f t="shared" si="26"/>
        <v/>
      </c>
      <c r="I195" s="193" t="str">
        <f t="shared" si="27"/>
        <v/>
      </c>
      <c r="J195" s="194" t="str">
        <f>IF(ISERROR(VLOOKUP($A195,parlvotes_lh!$A$11:$ZZ$200,6,FALSE))=TRUE,"",IF(VLOOKUP($A195,parlvotes_lh!$A$11:$ZZ$200,6,FALSE)=0,"",VLOOKUP($A195,parlvotes_lh!$A$11:$ZZ$200,6,FALSE)))</f>
        <v/>
      </c>
      <c r="K195" s="194" t="str">
        <f>IF(ISERROR(VLOOKUP($A195,parlvotes_lh!$A$11:$ZZ$200,26,FALSE))=TRUE,"",IF(VLOOKUP($A195,parlvotes_lh!$A$11:$ZZ$200,26,FALSE)=0,"",VLOOKUP($A195,parlvotes_lh!$A$11:$ZZ$200,26,FALSE)))</f>
        <v/>
      </c>
      <c r="L195" s="194" t="str">
        <f>IF(ISERROR(VLOOKUP($A195,parlvotes_lh!$A$11:$ZZ$200,46,FALSE))=TRUE,"",IF(VLOOKUP($A195,parlvotes_lh!$A$11:$ZZ$200,46,FALSE)=0,"",VLOOKUP($A195,parlvotes_lh!$A$11:$ZZ$200,46,FALSE)))</f>
        <v/>
      </c>
      <c r="M195" s="194" t="str">
        <f>IF(ISERROR(VLOOKUP($A195,parlvotes_lh!$A$11:$ZZ$200,66,FALSE))=TRUE,"",IF(VLOOKUP($A195,parlvotes_lh!$A$11:$ZZ$200,66,FALSE)=0,"",VLOOKUP($A195,parlvotes_lh!$A$11:$ZZ$200,66,FALSE)))</f>
        <v/>
      </c>
      <c r="N195" s="194" t="str">
        <f>IF(ISERROR(VLOOKUP($A195,parlvotes_lh!$A$11:$ZZ$200,86,FALSE))=TRUE,"",IF(VLOOKUP($A195,parlvotes_lh!$A$11:$ZZ$200,86,FALSE)=0,"",VLOOKUP($A195,parlvotes_lh!$A$11:$ZZ$200,86,FALSE)))</f>
        <v/>
      </c>
      <c r="O195" s="194" t="str">
        <f>IF(ISERROR(VLOOKUP($A195,parlvotes_lh!$A$11:$ZZ$200,106,FALSE))=TRUE,"",IF(VLOOKUP($A195,parlvotes_lh!$A$11:$ZZ$200,106,FALSE)=0,"",VLOOKUP($A195,parlvotes_lh!$A$11:$ZZ$200,106,FALSE)))</f>
        <v/>
      </c>
      <c r="P195" s="194" t="str">
        <f>IF(ISERROR(VLOOKUP($A195,parlvotes_lh!$A$11:$ZZ$200,126,FALSE))=TRUE,"",IF(VLOOKUP($A195,parlvotes_lh!$A$11:$ZZ$200,126,FALSE)=0,"",VLOOKUP($A195,parlvotes_lh!$A$11:$ZZ$200,126,FALSE)))</f>
        <v/>
      </c>
      <c r="Q195" s="195" t="str">
        <f>IF(ISERROR(VLOOKUP($A195,parlvotes_lh!$A$11:$ZZ$200,146,FALSE))=TRUE,"",IF(VLOOKUP($A195,parlvotes_lh!$A$11:$ZZ$200,146,FALSE)=0,"",VLOOKUP($A195,parlvotes_lh!$A$11:$ZZ$200,146,FALSE)))</f>
        <v/>
      </c>
      <c r="R195" s="195" t="str">
        <f>IF(ISERROR(VLOOKUP($A195,parlvotes_lh!$A$11:$ZZ$200,166,FALSE))=TRUE,"",IF(VLOOKUP($A195,parlvotes_lh!$A$11:$ZZ$200,166,FALSE)=0,"",VLOOKUP($A195,parlvotes_lh!$A$11:$ZZ$200,166,FALSE)))</f>
        <v/>
      </c>
      <c r="S195" s="195" t="str">
        <f>IF(ISERROR(VLOOKUP($A195,parlvotes_lh!$A$11:$ZZ$200,186,FALSE))=TRUE,"",IF(VLOOKUP($A195,parlvotes_lh!$A$11:$ZZ$200,186,FALSE)=0,"",VLOOKUP($A195,parlvotes_lh!$A$11:$ZZ$200,186,FALSE)))</f>
        <v/>
      </c>
      <c r="T195" s="195" t="str">
        <f>IF(ISERROR(VLOOKUP($A195,parlvotes_lh!$A$11:$ZZ$200,206,FALSE))=TRUE,"",IF(VLOOKUP($A195,parlvotes_lh!$A$11:$ZZ$200,206,FALSE)=0,"",VLOOKUP($A195,parlvotes_lh!$A$11:$ZZ$200,206,FALSE)))</f>
        <v/>
      </c>
      <c r="U195" s="195" t="str">
        <f>IF(ISERROR(VLOOKUP($A195,parlvotes_lh!$A$11:$ZZ$200,226,FALSE))=TRUE,"",IF(VLOOKUP($A195,parlvotes_lh!$A$11:$ZZ$200,226,FALSE)=0,"",VLOOKUP($A195,parlvotes_lh!$A$11:$ZZ$200,226,FALSE)))</f>
        <v/>
      </c>
      <c r="V195" s="195" t="str">
        <f>IF(ISERROR(VLOOKUP($A195,parlvotes_lh!$A$11:$ZZ$200,246,FALSE))=TRUE,"",IF(VLOOKUP($A195,parlvotes_lh!$A$11:$ZZ$200,246,FALSE)=0,"",VLOOKUP($A195,parlvotes_lh!$A$11:$ZZ$200,246,FALSE)))</f>
        <v/>
      </c>
      <c r="W195" s="195" t="str">
        <f>IF(ISERROR(VLOOKUP($A195,parlvotes_lh!$A$11:$ZZ$200,266,FALSE))=TRUE,"",IF(VLOOKUP($A195,parlvotes_lh!$A$11:$ZZ$200,266,FALSE)=0,"",VLOOKUP($A195,parlvotes_lh!$A$11:$ZZ$200,266,FALSE)))</f>
        <v/>
      </c>
      <c r="X195" s="195" t="str">
        <f>IF(ISERROR(VLOOKUP($A195,parlvotes_lh!$A$11:$ZZ$200,286,FALSE))=TRUE,"",IF(VLOOKUP($A195,parlvotes_lh!$A$11:$ZZ$200,286,FALSE)=0,"",VLOOKUP($A195,parlvotes_lh!$A$11:$ZZ$200,286,FALSE)))</f>
        <v/>
      </c>
      <c r="Y195" s="195" t="str">
        <f>IF(ISERROR(VLOOKUP($A195,parlvotes_lh!$A$11:$ZZ$200,306,FALSE))=TRUE,"",IF(VLOOKUP($A195,parlvotes_lh!$A$11:$ZZ$200,306,FALSE)=0,"",VLOOKUP($A195,parlvotes_lh!$A$11:$ZZ$200,306,FALSE)))</f>
        <v/>
      </c>
      <c r="Z195" s="195" t="str">
        <f>IF(ISERROR(VLOOKUP($A195,parlvotes_lh!$A$11:$ZZ$200,326,FALSE))=TRUE,"",IF(VLOOKUP($A195,parlvotes_lh!$A$11:$ZZ$200,326,FALSE)=0,"",VLOOKUP($A195,parlvotes_lh!$A$11:$ZZ$200,326,FALSE)))</f>
        <v/>
      </c>
      <c r="AA195" s="195" t="str">
        <f>IF(ISERROR(VLOOKUP($A195,parlvotes_lh!$A$11:$ZZ$200,346,FALSE))=TRUE,"",IF(VLOOKUP($A195,parlvotes_lh!$A$11:$ZZ$200,346,FALSE)=0,"",VLOOKUP($A195,parlvotes_lh!$A$11:$ZZ$200,346,FALSE)))</f>
        <v/>
      </c>
      <c r="AB195" s="195" t="str">
        <f>IF(ISERROR(VLOOKUP($A195,parlvotes_lh!$A$11:$ZZ$200,366,FALSE))=TRUE,"",IF(VLOOKUP($A195,parlvotes_lh!$A$11:$ZZ$200,366,FALSE)=0,"",VLOOKUP($A195,parlvotes_lh!$A$11:$ZZ$200,366,FALSE)))</f>
        <v/>
      </c>
      <c r="AC195" s="195" t="str">
        <f>IF(ISERROR(VLOOKUP($A195,parlvotes_lh!$A$11:$ZZ$200,386,FALSE))=TRUE,"",IF(VLOOKUP($A195,parlvotes_lh!$A$11:$ZZ$200,386,FALSE)=0,"",VLOOKUP($A195,parlvotes_lh!$A$11:$ZZ$200,386,FALSE)))</f>
        <v/>
      </c>
    </row>
    <row r="196" spans="1:29" ht="13.5" customHeight="1">
      <c r="A196" s="189"/>
      <c r="B196" s="101" t="str">
        <f>IF(A196="","",MID(info_weblinks!$C$3,32,3))</f>
        <v/>
      </c>
      <c r="C196" s="101" t="str">
        <f>IF(info_parties!G196="","",info_parties!G196)</f>
        <v/>
      </c>
      <c r="D196" s="101" t="str">
        <f>IF(info_parties!K196="","",info_parties!K196)</f>
        <v/>
      </c>
      <c r="E196" s="101" t="str">
        <f>IF(info_parties!H196="","",info_parties!H196)</f>
        <v/>
      </c>
      <c r="F196" s="190" t="str">
        <f t="shared" si="24"/>
        <v/>
      </c>
      <c r="G196" s="191" t="str">
        <f t="shared" si="25"/>
        <v/>
      </c>
      <c r="H196" s="192" t="str">
        <f t="shared" si="26"/>
        <v/>
      </c>
      <c r="I196" s="193" t="str">
        <f t="shared" si="27"/>
        <v/>
      </c>
      <c r="J196" s="194" t="str">
        <f>IF(ISERROR(VLOOKUP($A196,parlvotes_lh!$A$11:$ZZ$200,6,FALSE))=TRUE,"",IF(VLOOKUP($A196,parlvotes_lh!$A$11:$ZZ$200,6,FALSE)=0,"",VLOOKUP($A196,parlvotes_lh!$A$11:$ZZ$200,6,FALSE)))</f>
        <v/>
      </c>
      <c r="K196" s="194" t="str">
        <f>IF(ISERROR(VLOOKUP($A196,parlvotes_lh!$A$11:$ZZ$200,26,FALSE))=TRUE,"",IF(VLOOKUP($A196,parlvotes_lh!$A$11:$ZZ$200,26,FALSE)=0,"",VLOOKUP($A196,parlvotes_lh!$A$11:$ZZ$200,26,FALSE)))</f>
        <v/>
      </c>
      <c r="L196" s="194" t="str">
        <f>IF(ISERROR(VLOOKUP($A196,parlvotes_lh!$A$11:$ZZ$200,46,FALSE))=TRUE,"",IF(VLOOKUP($A196,parlvotes_lh!$A$11:$ZZ$200,46,FALSE)=0,"",VLOOKUP($A196,parlvotes_lh!$A$11:$ZZ$200,46,FALSE)))</f>
        <v/>
      </c>
      <c r="M196" s="194" t="str">
        <f>IF(ISERROR(VLOOKUP($A196,parlvotes_lh!$A$11:$ZZ$200,66,FALSE))=TRUE,"",IF(VLOOKUP($A196,parlvotes_lh!$A$11:$ZZ$200,66,FALSE)=0,"",VLOOKUP($A196,parlvotes_lh!$A$11:$ZZ$200,66,FALSE)))</f>
        <v/>
      </c>
      <c r="N196" s="194" t="str">
        <f>IF(ISERROR(VLOOKUP($A196,parlvotes_lh!$A$11:$ZZ$200,86,FALSE))=TRUE,"",IF(VLOOKUP($A196,parlvotes_lh!$A$11:$ZZ$200,86,FALSE)=0,"",VLOOKUP($A196,parlvotes_lh!$A$11:$ZZ$200,86,FALSE)))</f>
        <v/>
      </c>
      <c r="O196" s="194" t="str">
        <f>IF(ISERROR(VLOOKUP($A196,parlvotes_lh!$A$11:$ZZ$200,106,FALSE))=TRUE,"",IF(VLOOKUP($A196,parlvotes_lh!$A$11:$ZZ$200,106,FALSE)=0,"",VLOOKUP($A196,parlvotes_lh!$A$11:$ZZ$200,106,FALSE)))</f>
        <v/>
      </c>
      <c r="P196" s="194" t="str">
        <f>IF(ISERROR(VLOOKUP($A196,parlvotes_lh!$A$11:$ZZ$200,126,FALSE))=TRUE,"",IF(VLOOKUP($A196,parlvotes_lh!$A$11:$ZZ$200,126,FALSE)=0,"",VLOOKUP($A196,parlvotes_lh!$A$11:$ZZ$200,126,FALSE)))</f>
        <v/>
      </c>
      <c r="Q196" s="195" t="str">
        <f>IF(ISERROR(VLOOKUP($A196,parlvotes_lh!$A$11:$ZZ$200,146,FALSE))=TRUE,"",IF(VLOOKUP($A196,parlvotes_lh!$A$11:$ZZ$200,146,FALSE)=0,"",VLOOKUP($A196,parlvotes_lh!$A$11:$ZZ$200,146,FALSE)))</f>
        <v/>
      </c>
      <c r="R196" s="195" t="str">
        <f>IF(ISERROR(VLOOKUP($A196,parlvotes_lh!$A$11:$ZZ$200,166,FALSE))=TRUE,"",IF(VLOOKUP($A196,parlvotes_lh!$A$11:$ZZ$200,166,FALSE)=0,"",VLOOKUP($A196,parlvotes_lh!$A$11:$ZZ$200,166,FALSE)))</f>
        <v/>
      </c>
      <c r="S196" s="195" t="str">
        <f>IF(ISERROR(VLOOKUP($A196,parlvotes_lh!$A$11:$ZZ$200,186,FALSE))=TRUE,"",IF(VLOOKUP($A196,parlvotes_lh!$A$11:$ZZ$200,186,FALSE)=0,"",VLOOKUP($A196,parlvotes_lh!$A$11:$ZZ$200,186,FALSE)))</f>
        <v/>
      </c>
      <c r="T196" s="195" t="str">
        <f>IF(ISERROR(VLOOKUP($A196,parlvotes_lh!$A$11:$ZZ$200,206,FALSE))=TRUE,"",IF(VLOOKUP($A196,parlvotes_lh!$A$11:$ZZ$200,206,FALSE)=0,"",VLOOKUP($A196,parlvotes_lh!$A$11:$ZZ$200,206,FALSE)))</f>
        <v/>
      </c>
      <c r="U196" s="195" t="str">
        <f>IF(ISERROR(VLOOKUP($A196,parlvotes_lh!$A$11:$ZZ$200,226,FALSE))=TRUE,"",IF(VLOOKUP($A196,parlvotes_lh!$A$11:$ZZ$200,226,FALSE)=0,"",VLOOKUP($A196,parlvotes_lh!$A$11:$ZZ$200,226,FALSE)))</f>
        <v/>
      </c>
      <c r="V196" s="195" t="str">
        <f>IF(ISERROR(VLOOKUP($A196,parlvotes_lh!$A$11:$ZZ$200,246,FALSE))=TRUE,"",IF(VLOOKUP($A196,parlvotes_lh!$A$11:$ZZ$200,246,FALSE)=0,"",VLOOKUP($A196,parlvotes_lh!$A$11:$ZZ$200,246,FALSE)))</f>
        <v/>
      </c>
      <c r="W196" s="195" t="str">
        <f>IF(ISERROR(VLOOKUP($A196,parlvotes_lh!$A$11:$ZZ$200,266,FALSE))=TRUE,"",IF(VLOOKUP($A196,parlvotes_lh!$A$11:$ZZ$200,266,FALSE)=0,"",VLOOKUP($A196,parlvotes_lh!$A$11:$ZZ$200,266,FALSE)))</f>
        <v/>
      </c>
      <c r="X196" s="195" t="str">
        <f>IF(ISERROR(VLOOKUP($A196,parlvotes_lh!$A$11:$ZZ$200,286,FALSE))=TRUE,"",IF(VLOOKUP($A196,parlvotes_lh!$A$11:$ZZ$200,286,FALSE)=0,"",VLOOKUP($A196,parlvotes_lh!$A$11:$ZZ$200,286,FALSE)))</f>
        <v/>
      </c>
      <c r="Y196" s="195" t="str">
        <f>IF(ISERROR(VLOOKUP($A196,parlvotes_lh!$A$11:$ZZ$200,306,FALSE))=TRUE,"",IF(VLOOKUP($A196,parlvotes_lh!$A$11:$ZZ$200,306,FALSE)=0,"",VLOOKUP($A196,parlvotes_lh!$A$11:$ZZ$200,306,FALSE)))</f>
        <v/>
      </c>
      <c r="Z196" s="195" t="str">
        <f>IF(ISERROR(VLOOKUP($A196,parlvotes_lh!$A$11:$ZZ$200,326,FALSE))=TRUE,"",IF(VLOOKUP($A196,parlvotes_lh!$A$11:$ZZ$200,326,FALSE)=0,"",VLOOKUP($A196,parlvotes_lh!$A$11:$ZZ$200,326,FALSE)))</f>
        <v/>
      </c>
      <c r="AA196" s="195" t="str">
        <f>IF(ISERROR(VLOOKUP($A196,parlvotes_lh!$A$11:$ZZ$200,346,FALSE))=TRUE,"",IF(VLOOKUP($A196,parlvotes_lh!$A$11:$ZZ$200,346,FALSE)=0,"",VLOOKUP($A196,parlvotes_lh!$A$11:$ZZ$200,346,FALSE)))</f>
        <v/>
      </c>
      <c r="AB196" s="195" t="str">
        <f>IF(ISERROR(VLOOKUP($A196,parlvotes_lh!$A$11:$ZZ$200,366,FALSE))=TRUE,"",IF(VLOOKUP($A196,parlvotes_lh!$A$11:$ZZ$200,366,FALSE)=0,"",VLOOKUP($A196,parlvotes_lh!$A$11:$ZZ$200,366,FALSE)))</f>
        <v/>
      </c>
      <c r="AC196" s="195" t="str">
        <f>IF(ISERROR(VLOOKUP($A196,parlvotes_lh!$A$11:$ZZ$200,386,FALSE))=TRUE,"",IF(VLOOKUP($A196,parlvotes_lh!$A$11:$ZZ$200,386,FALSE)=0,"",VLOOKUP($A196,parlvotes_lh!$A$11:$ZZ$200,386,FALSE)))</f>
        <v/>
      </c>
    </row>
    <row r="197" spans="1:29" ht="13.5" customHeight="1">
      <c r="A197" s="189"/>
      <c r="B197" s="101" t="str">
        <f>IF(A197="","",MID(info_weblinks!$C$3,32,3))</f>
        <v/>
      </c>
      <c r="C197" s="101" t="str">
        <f>IF(info_parties!G197="","",info_parties!G197)</f>
        <v/>
      </c>
      <c r="D197" s="101" t="str">
        <f>IF(info_parties!K197="","",info_parties!K197)</f>
        <v/>
      </c>
      <c r="E197" s="101" t="str">
        <f>IF(info_parties!H197="","",info_parties!H197)</f>
        <v/>
      </c>
      <c r="F197" s="190" t="str">
        <f t="shared" si="24"/>
        <v/>
      </c>
      <c r="G197" s="191" t="str">
        <f t="shared" si="25"/>
        <v/>
      </c>
      <c r="H197" s="192" t="str">
        <f t="shared" si="26"/>
        <v/>
      </c>
      <c r="I197" s="193" t="str">
        <f t="shared" si="27"/>
        <v/>
      </c>
      <c r="J197" s="194" t="str">
        <f>IF(ISERROR(VLOOKUP($A197,parlvotes_lh!$A$11:$ZZ$200,6,FALSE))=TRUE,"",IF(VLOOKUP($A197,parlvotes_lh!$A$11:$ZZ$200,6,FALSE)=0,"",VLOOKUP($A197,parlvotes_lh!$A$11:$ZZ$200,6,FALSE)))</f>
        <v/>
      </c>
      <c r="K197" s="194" t="str">
        <f>IF(ISERROR(VLOOKUP($A197,parlvotes_lh!$A$11:$ZZ$200,26,FALSE))=TRUE,"",IF(VLOOKUP($A197,parlvotes_lh!$A$11:$ZZ$200,26,FALSE)=0,"",VLOOKUP($A197,parlvotes_lh!$A$11:$ZZ$200,26,FALSE)))</f>
        <v/>
      </c>
      <c r="L197" s="194" t="str">
        <f>IF(ISERROR(VLOOKUP($A197,parlvotes_lh!$A$11:$ZZ$200,46,FALSE))=TRUE,"",IF(VLOOKUP($A197,parlvotes_lh!$A$11:$ZZ$200,46,FALSE)=0,"",VLOOKUP($A197,parlvotes_lh!$A$11:$ZZ$200,46,FALSE)))</f>
        <v/>
      </c>
      <c r="M197" s="194" t="str">
        <f>IF(ISERROR(VLOOKUP($A197,parlvotes_lh!$A$11:$ZZ$200,66,FALSE))=TRUE,"",IF(VLOOKUP($A197,parlvotes_lh!$A$11:$ZZ$200,66,FALSE)=0,"",VLOOKUP($A197,parlvotes_lh!$A$11:$ZZ$200,66,FALSE)))</f>
        <v/>
      </c>
      <c r="N197" s="194" t="str">
        <f>IF(ISERROR(VLOOKUP($A197,parlvotes_lh!$A$11:$ZZ$200,86,FALSE))=TRUE,"",IF(VLOOKUP($A197,parlvotes_lh!$A$11:$ZZ$200,86,FALSE)=0,"",VLOOKUP($A197,parlvotes_lh!$A$11:$ZZ$200,86,FALSE)))</f>
        <v/>
      </c>
      <c r="O197" s="194" t="str">
        <f>IF(ISERROR(VLOOKUP($A197,parlvotes_lh!$A$11:$ZZ$200,106,FALSE))=TRUE,"",IF(VLOOKUP($A197,parlvotes_lh!$A$11:$ZZ$200,106,FALSE)=0,"",VLOOKUP($A197,parlvotes_lh!$A$11:$ZZ$200,106,FALSE)))</f>
        <v/>
      </c>
      <c r="P197" s="194" t="str">
        <f>IF(ISERROR(VLOOKUP($A197,parlvotes_lh!$A$11:$ZZ$200,126,FALSE))=TRUE,"",IF(VLOOKUP($A197,parlvotes_lh!$A$11:$ZZ$200,126,FALSE)=0,"",VLOOKUP($A197,parlvotes_lh!$A$11:$ZZ$200,126,FALSE)))</f>
        <v/>
      </c>
      <c r="Q197" s="195" t="str">
        <f>IF(ISERROR(VLOOKUP($A197,parlvotes_lh!$A$11:$ZZ$200,146,FALSE))=TRUE,"",IF(VLOOKUP($A197,parlvotes_lh!$A$11:$ZZ$200,146,FALSE)=0,"",VLOOKUP($A197,parlvotes_lh!$A$11:$ZZ$200,146,FALSE)))</f>
        <v/>
      </c>
      <c r="R197" s="195" t="str">
        <f>IF(ISERROR(VLOOKUP($A197,parlvotes_lh!$A$11:$ZZ$200,166,FALSE))=TRUE,"",IF(VLOOKUP($A197,parlvotes_lh!$A$11:$ZZ$200,166,FALSE)=0,"",VLOOKUP($A197,parlvotes_lh!$A$11:$ZZ$200,166,FALSE)))</f>
        <v/>
      </c>
      <c r="S197" s="195" t="str">
        <f>IF(ISERROR(VLOOKUP($A197,parlvotes_lh!$A$11:$ZZ$200,186,FALSE))=TRUE,"",IF(VLOOKUP($A197,parlvotes_lh!$A$11:$ZZ$200,186,FALSE)=0,"",VLOOKUP($A197,parlvotes_lh!$A$11:$ZZ$200,186,FALSE)))</f>
        <v/>
      </c>
      <c r="T197" s="195" t="str">
        <f>IF(ISERROR(VLOOKUP($A197,parlvotes_lh!$A$11:$ZZ$200,206,FALSE))=TRUE,"",IF(VLOOKUP($A197,parlvotes_lh!$A$11:$ZZ$200,206,FALSE)=0,"",VLOOKUP($A197,parlvotes_lh!$A$11:$ZZ$200,206,FALSE)))</f>
        <v/>
      </c>
      <c r="U197" s="195" t="str">
        <f>IF(ISERROR(VLOOKUP($A197,parlvotes_lh!$A$11:$ZZ$200,226,FALSE))=TRUE,"",IF(VLOOKUP($A197,parlvotes_lh!$A$11:$ZZ$200,226,FALSE)=0,"",VLOOKUP($A197,parlvotes_lh!$A$11:$ZZ$200,226,FALSE)))</f>
        <v/>
      </c>
      <c r="V197" s="195" t="str">
        <f>IF(ISERROR(VLOOKUP($A197,parlvotes_lh!$A$11:$ZZ$200,246,FALSE))=TRUE,"",IF(VLOOKUP($A197,parlvotes_lh!$A$11:$ZZ$200,246,FALSE)=0,"",VLOOKUP($A197,parlvotes_lh!$A$11:$ZZ$200,246,FALSE)))</f>
        <v/>
      </c>
      <c r="W197" s="195" t="str">
        <f>IF(ISERROR(VLOOKUP($A197,parlvotes_lh!$A$11:$ZZ$200,266,FALSE))=TRUE,"",IF(VLOOKUP($A197,parlvotes_lh!$A$11:$ZZ$200,266,FALSE)=0,"",VLOOKUP($A197,parlvotes_lh!$A$11:$ZZ$200,266,FALSE)))</f>
        <v/>
      </c>
      <c r="X197" s="195" t="str">
        <f>IF(ISERROR(VLOOKUP($A197,parlvotes_lh!$A$11:$ZZ$200,286,FALSE))=TRUE,"",IF(VLOOKUP($A197,parlvotes_lh!$A$11:$ZZ$200,286,FALSE)=0,"",VLOOKUP($A197,parlvotes_lh!$A$11:$ZZ$200,286,FALSE)))</f>
        <v/>
      </c>
      <c r="Y197" s="195" t="str">
        <f>IF(ISERROR(VLOOKUP($A197,parlvotes_lh!$A$11:$ZZ$200,306,FALSE))=TRUE,"",IF(VLOOKUP($A197,parlvotes_lh!$A$11:$ZZ$200,306,FALSE)=0,"",VLOOKUP($A197,parlvotes_lh!$A$11:$ZZ$200,306,FALSE)))</f>
        <v/>
      </c>
      <c r="Z197" s="195" t="str">
        <f>IF(ISERROR(VLOOKUP($A197,parlvotes_lh!$A$11:$ZZ$200,326,FALSE))=TRUE,"",IF(VLOOKUP($A197,parlvotes_lh!$A$11:$ZZ$200,326,FALSE)=0,"",VLOOKUP($A197,parlvotes_lh!$A$11:$ZZ$200,326,FALSE)))</f>
        <v/>
      </c>
      <c r="AA197" s="195" t="str">
        <f>IF(ISERROR(VLOOKUP($A197,parlvotes_lh!$A$11:$ZZ$200,346,FALSE))=TRUE,"",IF(VLOOKUP($A197,parlvotes_lh!$A$11:$ZZ$200,346,FALSE)=0,"",VLOOKUP($A197,parlvotes_lh!$A$11:$ZZ$200,346,FALSE)))</f>
        <v/>
      </c>
      <c r="AB197" s="195" t="str">
        <f>IF(ISERROR(VLOOKUP($A197,parlvotes_lh!$A$11:$ZZ$200,366,FALSE))=TRUE,"",IF(VLOOKUP($A197,parlvotes_lh!$A$11:$ZZ$200,366,FALSE)=0,"",VLOOKUP($A197,parlvotes_lh!$A$11:$ZZ$200,366,FALSE)))</f>
        <v/>
      </c>
      <c r="AC197" s="195" t="str">
        <f>IF(ISERROR(VLOOKUP($A197,parlvotes_lh!$A$11:$ZZ$200,386,FALSE))=TRUE,"",IF(VLOOKUP($A197,parlvotes_lh!$A$11:$ZZ$200,386,FALSE)=0,"",VLOOKUP($A197,parlvotes_lh!$A$11:$ZZ$200,386,FALSE)))</f>
        <v/>
      </c>
    </row>
    <row r="198" spans="1:29" ht="13.5" customHeight="1">
      <c r="A198" s="189"/>
      <c r="B198" s="101" t="str">
        <f>IF(A198="","",MID(info_weblinks!$C$3,32,3))</f>
        <v/>
      </c>
      <c r="C198" s="101" t="str">
        <f>IF(info_parties!G198="","",info_parties!G198)</f>
        <v/>
      </c>
      <c r="D198" s="101" t="str">
        <f>IF(info_parties!K198="","",info_parties!K198)</f>
        <v/>
      </c>
      <c r="E198" s="101" t="str">
        <f>IF(info_parties!H198="","",info_parties!H198)</f>
        <v/>
      </c>
      <c r="F198" s="190" t="str">
        <f t="shared" si="24"/>
        <v/>
      </c>
      <c r="G198" s="191" t="str">
        <f t="shared" si="25"/>
        <v/>
      </c>
      <c r="H198" s="192" t="str">
        <f t="shared" si="26"/>
        <v/>
      </c>
      <c r="I198" s="193" t="str">
        <f t="shared" si="27"/>
        <v/>
      </c>
      <c r="J198" s="194" t="str">
        <f>IF(ISERROR(VLOOKUP($A198,parlvotes_lh!$A$11:$ZZ$200,6,FALSE))=TRUE,"",IF(VLOOKUP($A198,parlvotes_lh!$A$11:$ZZ$200,6,FALSE)=0,"",VLOOKUP($A198,parlvotes_lh!$A$11:$ZZ$200,6,FALSE)))</f>
        <v/>
      </c>
      <c r="K198" s="194" t="str">
        <f>IF(ISERROR(VLOOKUP($A198,parlvotes_lh!$A$11:$ZZ$200,26,FALSE))=TRUE,"",IF(VLOOKUP($A198,parlvotes_lh!$A$11:$ZZ$200,26,FALSE)=0,"",VLOOKUP($A198,parlvotes_lh!$A$11:$ZZ$200,26,FALSE)))</f>
        <v/>
      </c>
      <c r="L198" s="194" t="str">
        <f>IF(ISERROR(VLOOKUP($A198,parlvotes_lh!$A$11:$ZZ$200,46,FALSE))=TRUE,"",IF(VLOOKUP($A198,parlvotes_lh!$A$11:$ZZ$200,46,FALSE)=0,"",VLOOKUP($A198,parlvotes_lh!$A$11:$ZZ$200,46,FALSE)))</f>
        <v/>
      </c>
      <c r="M198" s="194" t="str">
        <f>IF(ISERROR(VLOOKUP($A198,parlvotes_lh!$A$11:$ZZ$200,66,FALSE))=TRUE,"",IF(VLOOKUP($A198,parlvotes_lh!$A$11:$ZZ$200,66,FALSE)=0,"",VLOOKUP($A198,parlvotes_lh!$A$11:$ZZ$200,66,FALSE)))</f>
        <v/>
      </c>
      <c r="N198" s="194" t="str">
        <f>IF(ISERROR(VLOOKUP($A198,parlvotes_lh!$A$11:$ZZ$200,86,FALSE))=TRUE,"",IF(VLOOKUP($A198,parlvotes_lh!$A$11:$ZZ$200,86,FALSE)=0,"",VLOOKUP($A198,parlvotes_lh!$A$11:$ZZ$200,86,FALSE)))</f>
        <v/>
      </c>
      <c r="O198" s="194" t="str">
        <f>IF(ISERROR(VLOOKUP($A198,parlvotes_lh!$A$11:$ZZ$200,106,FALSE))=TRUE,"",IF(VLOOKUP($A198,parlvotes_lh!$A$11:$ZZ$200,106,FALSE)=0,"",VLOOKUP($A198,parlvotes_lh!$A$11:$ZZ$200,106,FALSE)))</f>
        <v/>
      </c>
      <c r="P198" s="194" t="str">
        <f>IF(ISERROR(VLOOKUP($A198,parlvotes_lh!$A$11:$ZZ$200,126,FALSE))=TRUE,"",IF(VLOOKUP($A198,parlvotes_lh!$A$11:$ZZ$200,126,FALSE)=0,"",VLOOKUP($A198,parlvotes_lh!$A$11:$ZZ$200,126,FALSE)))</f>
        <v/>
      </c>
      <c r="Q198" s="195" t="str">
        <f>IF(ISERROR(VLOOKUP($A198,parlvotes_lh!$A$11:$ZZ$200,146,FALSE))=TRUE,"",IF(VLOOKUP($A198,parlvotes_lh!$A$11:$ZZ$200,146,FALSE)=0,"",VLOOKUP($A198,parlvotes_lh!$A$11:$ZZ$200,146,FALSE)))</f>
        <v/>
      </c>
      <c r="R198" s="195" t="str">
        <f>IF(ISERROR(VLOOKUP($A198,parlvotes_lh!$A$11:$ZZ$200,166,FALSE))=TRUE,"",IF(VLOOKUP($A198,parlvotes_lh!$A$11:$ZZ$200,166,FALSE)=0,"",VLOOKUP($A198,parlvotes_lh!$A$11:$ZZ$200,166,FALSE)))</f>
        <v/>
      </c>
      <c r="S198" s="195" t="str">
        <f>IF(ISERROR(VLOOKUP($A198,parlvotes_lh!$A$11:$ZZ$200,186,FALSE))=TRUE,"",IF(VLOOKUP($A198,parlvotes_lh!$A$11:$ZZ$200,186,FALSE)=0,"",VLOOKUP($A198,parlvotes_lh!$A$11:$ZZ$200,186,FALSE)))</f>
        <v/>
      </c>
      <c r="T198" s="195" t="str">
        <f>IF(ISERROR(VLOOKUP($A198,parlvotes_lh!$A$11:$ZZ$200,206,FALSE))=TRUE,"",IF(VLOOKUP($A198,parlvotes_lh!$A$11:$ZZ$200,206,FALSE)=0,"",VLOOKUP($A198,parlvotes_lh!$A$11:$ZZ$200,206,FALSE)))</f>
        <v/>
      </c>
      <c r="U198" s="195" t="str">
        <f>IF(ISERROR(VLOOKUP($A198,parlvotes_lh!$A$11:$ZZ$200,226,FALSE))=TRUE,"",IF(VLOOKUP($A198,parlvotes_lh!$A$11:$ZZ$200,226,FALSE)=0,"",VLOOKUP($A198,parlvotes_lh!$A$11:$ZZ$200,226,FALSE)))</f>
        <v/>
      </c>
      <c r="V198" s="195" t="str">
        <f>IF(ISERROR(VLOOKUP($A198,parlvotes_lh!$A$11:$ZZ$200,246,FALSE))=TRUE,"",IF(VLOOKUP($A198,parlvotes_lh!$A$11:$ZZ$200,246,FALSE)=0,"",VLOOKUP($A198,parlvotes_lh!$A$11:$ZZ$200,246,FALSE)))</f>
        <v/>
      </c>
      <c r="W198" s="195" t="str">
        <f>IF(ISERROR(VLOOKUP($A198,parlvotes_lh!$A$11:$ZZ$200,266,FALSE))=TRUE,"",IF(VLOOKUP($A198,parlvotes_lh!$A$11:$ZZ$200,266,FALSE)=0,"",VLOOKUP($A198,parlvotes_lh!$A$11:$ZZ$200,266,FALSE)))</f>
        <v/>
      </c>
      <c r="X198" s="195" t="str">
        <f>IF(ISERROR(VLOOKUP($A198,parlvotes_lh!$A$11:$ZZ$200,286,FALSE))=TRUE,"",IF(VLOOKUP($A198,parlvotes_lh!$A$11:$ZZ$200,286,FALSE)=0,"",VLOOKUP($A198,parlvotes_lh!$A$11:$ZZ$200,286,FALSE)))</f>
        <v/>
      </c>
      <c r="Y198" s="195" t="str">
        <f>IF(ISERROR(VLOOKUP($A198,parlvotes_lh!$A$11:$ZZ$200,306,FALSE))=TRUE,"",IF(VLOOKUP($A198,parlvotes_lh!$A$11:$ZZ$200,306,FALSE)=0,"",VLOOKUP($A198,parlvotes_lh!$A$11:$ZZ$200,306,FALSE)))</f>
        <v/>
      </c>
      <c r="Z198" s="195" t="str">
        <f>IF(ISERROR(VLOOKUP($A198,parlvotes_lh!$A$11:$ZZ$200,326,FALSE))=TRUE,"",IF(VLOOKUP($A198,parlvotes_lh!$A$11:$ZZ$200,326,FALSE)=0,"",VLOOKUP($A198,parlvotes_lh!$A$11:$ZZ$200,326,FALSE)))</f>
        <v/>
      </c>
      <c r="AA198" s="195" t="str">
        <f>IF(ISERROR(VLOOKUP($A198,parlvotes_lh!$A$11:$ZZ$200,346,FALSE))=TRUE,"",IF(VLOOKUP($A198,parlvotes_lh!$A$11:$ZZ$200,346,FALSE)=0,"",VLOOKUP($A198,parlvotes_lh!$A$11:$ZZ$200,346,FALSE)))</f>
        <v/>
      </c>
      <c r="AB198" s="195" t="str">
        <f>IF(ISERROR(VLOOKUP($A198,parlvotes_lh!$A$11:$ZZ$200,366,FALSE))=TRUE,"",IF(VLOOKUP($A198,parlvotes_lh!$A$11:$ZZ$200,366,FALSE)=0,"",VLOOKUP($A198,parlvotes_lh!$A$11:$ZZ$200,366,FALSE)))</f>
        <v/>
      </c>
      <c r="AC198" s="195" t="str">
        <f>IF(ISERROR(VLOOKUP($A198,parlvotes_lh!$A$11:$ZZ$200,386,FALSE))=TRUE,"",IF(VLOOKUP($A198,parlvotes_lh!$A$11:$ZZ$200,386,FALSE)=0,"",VLOOKUP($A198,parlvotes_lh!$A$11:$ZZ$200,386,FALSE)))</f>
        <v/>
      </c>
    </row>
    <row r="199" spans="1:29" ht="13.5" customHeight="1">
      <c r="A199" s="189"/>
      <c r="B199" s="101" t="str">
        <f>IF(A199="","",MID(info_weblinks!$C$3,32,3))</f>
        <v/>
      </c>
      <c r="C199" s="101" t="str">
        <f>IF(info_parties!G199="","",info_parties!G199)</f>
        <v/>
      </c>
      <c r="D199" s="101" t="str">
        <f>IF(info_parties!K199="","",info_parties!K199)</f>
        <v/>
      </c>
      <c r="E199" s="101" t="str">
        <f>IF(info_parties!H199="","",info_parties!H199)</f>
        <v/>
      </c>
      <c r="F199" s="190" t="str">
        <f t="shared" si="24"/>
        <v/>
      </c>
      <c r="G199" s="191" t="str">
        <f t="shared" si="25"/>
        <v/>
      </c>
      <c r="H199" s="192" t="str">
        <f t="shared" si="26"/>
        <v/>
      </c>
      <c r="I199" s="193" t="str">
        <f t="shared" si="27"/>
        <v/>
      </c>
      <c r="J199" s="194" t="str">
        <f>IF(ISERROR(VLOOKUP($A199,parlvotes_lh!$A$11:$ZZ$200,6,FALSE))=TRUE,"",IF(VLOOKUP($A199,parlvotes_lh!$A$11:$ZZ$200,6,FALSE)=0,"",VLOOKUP($A199,parlvotes_lh!$A$11:$ZZ$200,6,FALSE)))</f>
        <v/>
      </c>
      <c r="K199" s="194" t="str">
        <f>IF(ISERROR(VLOOKUP($A199,parlvotes_lh!$A$11:$ZZ$200,26,FALSE))=TRUE,"",IF(VLOOKUP($A199,parlvotes_lh!$A$11:$ZZ$200,26,FALSE)=0,"",VLOOKUP($A199,parlvotes_lh!$A$11:$ZZ$200,26,FALSE)))</f>
        <v/>
      </c>
      <c r="L199" s="194" t="str">
        <f>IF(ISERROR(VLOOKUP($A199,parlvotes_lh!$A$11:$ZZ$200,46,FALSE))=TRUE,"",IF(VLOOKUP($A199,parlvotes_lh!$A$11:$ZZ$200,46,FALSE)=0,"",VLOOKUP($A199,parlvotes_lh!$A$11:$ZZ$200,46,FALSE)))</f>
        <v/>
      </c>
      <c r="M199" s="194" t="str">
        <f>IF(ISERROR(VLOOKUP($A199,parlvotes_lh!$A$11:$ZZ$200,66,FALSE))=TRUE,"",IF(VLOOKUP($A199,parlvotes_lh!$A$11:$ZZ$200,66,FALSE)=0,"",VLOOKUP($A199,parlvotes_lh!$A$11:$ZZ$200,66,FALSE)))</f>
        <v/>
      </c>
      <c r="N199" s="194" t="str">
        <f>IF(ISERROR(VLOOKUP($A199,parlvotes_lh!$A$11:$ZZ$200,86,FALSE))=TRUE,"",IF(VLOOKUP($A199,parlvotes_lh!$A$11:$ZZ$200,86,FALSE)=0,"",VLOOKUP($A199,parlvotes_lh!$A$11:$ZZ$200,86,FALSE)))</f>
        <v/>
      </c>
      <c r="O199" s="194" t="str">
        <f>IF(ISERROR(VLOOKUP($A199,parlvotes_lh!$A$11:$ZZ$200,106,FALSE))=TRUE,"",IF(VLOOKUP($A199,parlvotes_lh!$A$11:$ZZ$200,106,FALSE)=0,"",VLOOKUP($A199,parlvotes_lh!$A$11:$ZZ$200,106,FALSE)))</f>
        <v/>
      </c>
      <c r="P199" s="194" t="str">
        <f>IF(ISERROR(VLOOKUP($A199,parlvotes_lh!$A$11:$ZZ$200,126,FALSE))=TRUE,"",IF(VLOOKUP($A199,parlvotes_lh!$A$11:$ZZ$200,126,FALSE)=0,"",VLOOKUP($A199,parlvotes_lh!$A$11:$ZZ$200,126,FALSE)))</f>
        <v/>
      </c>
      <c r="Q199" s="195" t="str">
        <f>IF(ISERROR(VLOOKUP($A199,parlvotes_lh!$A$11:$ZZ$200,146,FALSE))=TRUE,"",IF(VLOOKUP($A199,parlvotes_lh!$A$11:$ZZ$200,146,FALSE)=0,"",VLOOKUP($A199,parlvotes_lh!$A$11:$ZZ$200,146,FALSE)))</f>
        <v/>
      </c>
      <c r="R199" s="195" t="str">
        <f>IF(ISERROR(VLOOKUP($A199,parlvotes_lh!$A$11:$ZZ$200,166,FALSE))=TRUE,"",IF(VLOOKUP($A199,parlvotes_lh!$A$11:$ZZ$200,166,FALSE)=0,"",VLOOKUP($A199,parlvotes_lh!$A$11:$ZZ$200,166,FALSE)))</f>
        <v/>
      </c>
      <c r="S199" s="195" t="str">
        <f>IF(ISERROR(VLOOKUP($A199,parlvotes_lh!$A$11:$ZZ$200,186,FALSE))=TRUE,"",IF(VLOOKUP($A199,parlvotes_lh!$A$11:$ZZ$200,186,FALSE)=0,"",VLOOKUP($A199,parlvotes_lh!$A$11:$ZZ$200,186,FALSE)))</f>
        <v/>
      </c>
      <c r="T199" s="195" t="str">
        <f>IF(ISERROR(VLOOKUP($A199,parlvotes_lh!$A$11:$ZZ$200,206,FALSE))=TRUE,"",IF(VLOOKUP($A199,parlvotes_lh!$A$11:$ZZ$200,206,FALSE)=0,"",VLOOKUP($A199,parlvotes_lh!$A$11:$ZZ$200,206,FALSE)))</f>
        <v/>
      </c>
      <c r="U199" s="195" t="str">
        <f>IF(ISERROR(VLOOKUP($A199,parlvotes_lh!$A$11:$ZZ$200,226,FALSE))=TRUE,"",IF(VLOOKUP($A199,parlvotes_lh!$A$11:$ZZ$200,226,FALSE)=0,"",VLOOKUP($A199,parlvotes_lh!$A$11:$ZZ$200,226,FALSE)))</f>
        <v/>
      </c>
      <c r="V199" s="195" t="str">
        <f>IF(ISERROR(VLOOKUP($A199,parlvotes_lh!$A$11:$ZZ$200,246,FALSE))=TRUE,"",IF(VLOOKUP($A199,parlvotes_lh!$A$11:$ZZ$200,246,FALSE)=0,"",VLOOKUP($A199,parlvotes_lh!$A$11:$ZZ$200,246,FALSE)))</f>
        <v/>
      </c>
      <c r="W199" s="195" t="str">
        <f>IF(ISERROR(VLOOKUP($A199,parlvotes_lh!$A$11:$ZZ$200,266,FALSE))=TRUE,"",IF(VLOOKUP($A199,parlvotes_lh!$A$11:$ZZ$200,266,FALSE)=0,"",VLOOKUP($A199,parlvotes_lh!$A$11:$ZZ$200,266,FALSE)))</f>
        <v/>
      </c>
      <c r="X199" s="195" t="str">
        <f>IF(ISERROR(VLOOKUP($A199,parlvotes_lh!$A$11:$ZZ$200,286,FALSE))=TRUE,"",IF(VLOOKUP($A199,parlvotes_lh!$A$11:$ZZ$200,286,FALSE)=0,"",VLOOKUP($A199,parlvotes_lh!$A$11:$ZZ$200,286,FALSE)))</f>
        <v/>
      </c>
      <c r="Y199" s="195" t="str">
        <f>IF(ISERROR(VLOOKUP($A199,parlvotes_lh!$A$11:$ZZ$200,306,FALSE))=TRUE,"",IF(VLOOKUP($A199,parlvotes_lh!$A$11:$ZZ$200,306,FALSE)=0,"",VLOOKUP($A199,parlvotes_lh!$A$11:$ZZ$200,306,FALSE)))</f>
        <v/>
      </c>
      <c r="Z199" s="195" t="str">
        <f>IF(ISERROR(VLOOKUP($A199,parlvotes_lh!$A$11:$ZZ$200,326,FALSE))=TRUE,"",IF(VLOOKUP($A199,parlvotes_lh!$A$11:$ZZ$200,326,FALSE)=0,"",VLOOKUP($A199,parlvotes_lh!$A$11:$ZZ$200,326,FALSE)))</f>
        <v/>
      </c>
      <c r="AA199" s="195" t="str">
        <f>IF(ISERROR(VLOOKUP($A199,parlvotes_lh!$A$11:$ZZ$200,346,FALSE))=TRUE,"",IF(VLOOKUP($A199,parlvotes_lh!$A$11:$ZZ$200,346,FALSE)=0,"",VLOOKUP($A199,parlvotes_lh!$A$11:$ZZ$200,346,FALSE)))</f>
        <v/>
      </c>
      <c r="AB199" s="195" t="str">
        <f>IF(ISERROR(VLOOKUP($A199,parlvotes_lh!$A$11:$ZZ$200,366,FALSE))=TRUE,"",IF(VLOOKUP($A199,parlvotes_lh!$A$11:$ZZ$200,366,FALSE)=0,"",VLOOKUP($A199,parlvotes_lh!$A$11:$ZZ$200,366,FALSE)))</f>
        <v/>
      </c>
      <c r="AC199" s="195" t="str">
        <f>IF(ISERROR(VLOOKUP($A199,parlvotes_lh!$A$11:$ZZ$200,386,FALSE))=TRUE,"",IF(VLOOKUP($A199,parlvotes_lh!$A$11:$ZZ$200,386,FALSE)=0,"",VLOOKUP($A199,parlvotes_lh!$A$11:$ZZ$200,386,FALSE)))</f>
        <v/>
      </c>
    </row>
    <row r="200" spans="1:29" ht="13.5" customHeight="1">
      <c r="A200" s="189"/>
      <c r="B200" s="101" t="str">
        <f>IF(A200="","",MID(info_weblinks!$C$3,32,3))</f>
        <v/>
      </c>
      <c r="C200" s="101" t="str">
        <f>IF(info_parties!G200="","",info_parties!G200)</f>
        <v/>
      </c>
      <c r="D200" s="101" t="str">
        <f>IF(info_parties!K200="","",info_parties!K200)</f>
        <v/>
      </c>
      <c r="E200" s="101" t="str">
        <f>IF(info_parties!H200="","",info_parties!H200)</f>
        <v/>
      </c>
      <c r="F200" s="190" t="str">
        <f t="shared" si="24"/>
        <v/>
      </c>
      <c r="G200" s="191" t="str">
        <f t="shared" si="25"/>
        <v/>
      </c>
      <c r="H200" s="192" t="str">
        <f t="shared" si="26"/>
        <v/>
      </c>
      <c r="I200" s="193" t="str">
        <f t="shared" si="27"/>
        <v/>
      </c>
      <c r="J200" s="194" t="str">
        <f>IF(ISERROR(VLOOKUP($A200,parlvotes_lh!$A$11:$ZZ$200,6,FALSE))=TRUE,"",IF(VLOOKUP($A200,parlvotes_lh!$A$11:$ZZ$200,6,FALSE)=0,"",VLOOKUP($A200,parlvotes_lh!$A$11:$ZZ$200,6,FALSE)))</f>
        <v/>
      </c>
      <c r="K200" s="194" t="str">
        <f>IF(ISERROR(VLOOKUP($A200,parlvotes_lh!$A$11:$ZZ$200,26,FALSE))=TRUE,"",IF(VLOOKUP($A200,parlvotes_lh!$A$11:$ZZ$200,26,FALSE)=0,"",VLOOKUP($A200,parlvotes_lh!$A$11:$ZZ$200,26,FALSE)))</f>
        <v/>
      </c>
      <c r="L200" s="194" t="str">
        <f>IF(ISERROR(VLOOKUP($A200,parlvotes_lh!$A$11:$ZZ$200,46,FALSE))=TRUE,"",IF(VLOOKUP($A200,parlvotes_lh!$A$11:$ZZ$200,46,FALSE)=0,"",VLOOKUP($A200,parlvotes_lh!$A$11:$ZZ$200,46,FALSE)))</f>
        <v/>
      </c>
      <c r="M200" s="194" t="str">
        <f>IF(ISERROR(VLOOKUP($A200,parlvotes_lh!$A$11:$ZZ$200,66,FALSE))=TRUE,"",IF(VLOOKUP($A200,parlvotes_lh!$A$11:$ZZ$200,66,FALSE)=0,"",VLOOKUP($A200,parlvotes_lh!$A$11:$ZZ$200,66,FALSE)))</f>
        <v/>
      </c>
      <c r="N200" s="194" t="str">
        <f>IF(ISERROR(VLOOKUP($A200,parlvotes_lh!$A$11:$ZZ$200,86,FALSE))=TRUE,"",IF(VLOOKUP($A200,parlvotes_lh!$A$11:$ZZ$200,86,FALSE)=0,"",VLOOKUP($A200,parlvotes_lh!$A$11:$ZZ$200,86,FALSE)))</f>
        <v/>
      </c>
      <c r="O200" s="194" t="str">
        <f>IF(ISERROR(VLOOKUP($A200,parlvotes_lh!$A$11:$ZZ$200,106,FALSE))=TRUE,"",IF(VLOOKUP($A200,parlvotes_lh!$A$11:$ZZ$200,106,FALSE)=0,"",VLOOKUP($A200,parlvotes_lh!$A$11:$ZZ$200,106,FALSE)))</f>
        <v/>
      </c>
      <c r="P200" s="194" t="str">
        <f>IF(ISERROR(VLOOKUP($A200,parlvotes_lh!$A$11:$ZZ$200,126,FALSE))=TRUE,"",IF(VLOOKUP($A200,parlvotes_lh!$A$11:$ZZ$200,126,FALSE)=0,"",VLOOKUP($A200,parlvotes_lh!$A$11:$ZZ$200,126,FALSE)))</f>
        <v/>
      </c>
      <c r="Q200" s="195" t="str">
        <f>IF(ISERROR(VLOOKUP($A200,parlvotes_lh!$A$11:$ZZ$200,146,FALSE))=TRUE,"",IF(VLOOKUP($A200,parlvotes_lh!$A$11:$ZZ$200,146,FALSE)=0,"",VLOOKUP($A200,parlvotes_lh!$A$11:$ZZ$200,146,FALSE)))</f>
        <v/>
      </c>
      <c r="R200" s="195" t="str">
        <f>IF(ISERROR(VLOOKUP($A200,parlvotes_lh!$A$11:$ZZ$200,166,FALSE))=TRUE,"",IF(VLOOKUP($A200,parlvotes_lh!$A$11:$ZZ$200,166,FALSE)=0,"",VLOOKUP($A200,parlvotes_lh!$A$11:$ZZ$200,166,FALSE)))</f>
        <v/>
      </c>
      <c r="S200" s="195" t="str">
        <f>IF(ISERROR(VLOOKUP($A200,parlvotes_lh!$A$11:$ZZ$200,186,FALSE))=TRUE,"",IF(VLOOKUP($A200,parlvotes_lh!$A$11:$ZZ$200,186,FALSE)=0,"",VLOOKUP($A200,parlvotes_lh!$A$11:$ZZ$200,186,FALSE)))</f>
        <v/>
      </c>
      <c r="T200" s="195" t="str">
        <f>IF(ISERROR(VLOOKUP($A200,parlvotes_lh!$A$11:$ZZ$200,206,FALSE))=TRUE,"",IF(VLOOKUP($A200,parlvotes_lh!$A$11:$ZZ$200,206,FALSE)=0,"",VLOOKUP($A200,parlvotes_lh!$A$11:$ZZ$200,206,FALSE)))</f>
        <v/>
      </c>
      <c r="U200" s="195" t="str">
        <f>IF(ISERROR(VLOOKUP($A200,parlvotes_lh!$A$11:$ZZ$200,226,FALSE))=TRUE,"",IF(VLOOKUP($A200,parlvotes_lh!$A$11:$ZZ$200,226,FALSE)=0,"",VLOOKUP($A200,parlvotes_lh!$A$11:$ZZ$200,226,FALSE)))</f>
        <v/>
      </c>
      <c r="V200" s="195" t="str">
        <f>IF(ISERROR(VLOOKUP($A200,parlvotes_lh!$A$11:$ZZ$200,246,FALSE))=TRUE,"",IF(VLOOKUP($A200,parlvotes_lh!$A$11:$ZZ$200,246,FALSE)=0,"",VLOOKUP($A200,parlvotes_lh!$A$11:$ZZ$200,246,FALSE)))</f>
        <v/>
      </c>
      <c r="W200" s="195" t="str">
        <f>IF(ISERROR(VLOOKUP($A200,parlvotes_lh!$A$11:$ZZ$200,266,FALSE))=TRUE,"",IF(VLOOKUP($A200,parlvotes_lh!$A$11:$ZZ$200,266,FALSE)=0,"",VLOOKUP($A200,parlvotes_lh!$A$11:$ZZ$200,266,FALSE)))</f>
        <v/>
      </c>
      <c r="X200" s="195" t="str">
        <f>IF(ISERROR(VLOOKUP($A200,parlvotes_lh!$A$11:$ZZ$200,286,FALSE))=TRUE,"",IF(VLOOKUP($A200,parlvotes_lh!$A$11:$ZZ$200,286,FALSE)=0,"",VLOOKUP($A200,parlvotes_lh!$A$11:$ZZ$200,286,FALSE)))</f>
        <v/>
      </c>
      <c r="Y200" s="195" t="str">
        <f>IF(ISERROR(VLOOKUP($A200,parlvotes_lh!$A$11:$ZZ$200,306,FALSE))=TRUE,"",IF(VLOOKUP($A200,parlvotes_lh!$A$11:$ZZ$200,306,FALSE)=0,"",VLOOKUP($A200,parlvotes_lh!$A$11:$ZZ$200,306,FALSE)))</f>
        <v/>
      </c>
      <c r="Z200" s="195" t="str">
        <f>IF(ISERROR(VLOOKUP($A200,parlvotes_lh!$A$11:$ZZ$200,326,FALSE))=TRUE,"",IF(VLOOKUP($A200,parlvotes_lh!$A$11:$ZZ$200,326,FALSE)=0,"",VLOOKUP($A200,parlvotes_lh!$A$11:$ZZ$200,326,FALSE)))</f>
        <v/>
      </c>
      <c r="AA200" s="195" t="str">
        <f>IF(ISERROR(VLOOKUP($A200,parlvotes_lh!$A$11:$ZZ$200,346,FALSE))=TRUE,"",IF(VLOOKUP($A200,parlvotes_lh!$A$11:$ZZ$200,346,FALSE)=0,"",VLOOKUP($A200,parlvotes_lh!$A$11:$ZZ$200,346,FALSE)))</f>
        <v/>
      </c>
      <c r="AB200" s="195" t="str">
        <f>IF(ISERROR(VLOOKUP($A200,parlvotes_lh!$A$11:$ZZ$200,366,FALSE))=TRUE,"",IF(VLOOKUP($A200,parlvotes_lh!$A$11:$ZZ$200,366,FALSE)=0,"",VLOOKUP($A200,parlvotes_lh!$A$11:$ZZ$200,366,FALSE)))</f>
        <v/>
      </c>
      <c r="AC200" s="195" t="str">
        <f>IF(ISERROR(VLOOKUP($A200,parlvotes_lh!$A$11:$ZZ$200,386,FALSE))=TRUE,"",IF(VLOOKUP($A200,parlvotes_lh!$A$11:$ZZ$200,386,FALSE)=0,"",VLOOKUP($A200,parlvotes_lh!$A$11:$ZZ$200,386,FALSE)))</f>
        <v/>
      </c>
    </row>
    <row r="201" spans="1:29" ht="13.5" customHeight="1">
      <c r="J201" s="196"/>
      <c r="K201" s="196"/>
      <c r="L201" s="196"/>
      <c r="M201" s="196"/>
      <c r="N201" s="196"/>
      <c r="O201" s="196"/>
      <c r="P201" s="196"/>
      <c r="Q201" s="196"/>
      <c r="R201" s="196"/>
      <c r="S201" s="196"/>
      <c r="T201" s="196"/>
      <c r="U201" s="196"/>
      <c r="V201" s="196"/>
      <c r="W201" s="196"/>
      <c r="X201" s="196"/>
      <c r="Y201" s="196"/>
      <c r="Z201" s="196"/>
      <c r="AA201" s="196"/>
      <c r="AB201" s="196">
        <f>IF(ISERROR(VLOOKUP("Election Start Date:",parlvotes_lh!$A$1:$ZZ$1,23,FALSE))=TRUE,0,IF(VLOOKUP("Election Start Date:",parlvotes_lh!$A$1:$ZZ$1,23,FALSE)=0,0,VLOOKUP("Election Start Date:",parlvotes_lh!$A$1:$ZZ$1,23,FALSE)))</f>
        <v>35921</v>
      </c>
      <c r="AC201" s="196">
        <f>IF(ISERROR(VLOOKUP("Election Start Date:",parlvotes_lh!$A$1:$ZZ$1,23,FALSE))=TRUE,0,IF(VLOOKUP("Election Start Date:",parlvotes_lh!$A$1:$ZZ$1,23,FALSE)=0,0,VLOOKUP("Election Start Date:",parlvotes_lh!$A$1:$ZZ$1,23,FALSE)))</f>
        <v>35921</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heetViews>
  <sheetFormatPr defaultRowHeight="13.5" customHeight="1"/>
  <sheetData>
    <row r="1" spans="1:8" ht="13.5" customHeight="1">
      <c r="A1" s="145" t="s">
        <v>224</v>
      </c>
      <c r="B1" s="1"/>
      <c r="C1" s="1"/>
      <c r="D1" s="1"/>
      <c r="E1" s="1"/>
      <c r="F1" s="1"/>
      <c r="G1" s="1"/>
      <c r="H1" s="1"/>
    </row>
    <row r="2" spans="1:8" ht="13.5" customHeight="1">
      <c r="A2" s="1"/>
      <c r="B2" s="1"/>
      <c r="C2" s="1"/>
      <c r="D2" s="1"/>
      <c r="E2" s="1"/>
      <c r="F2" s="1"/>
      <c r="G2" s="1"/>
      <c r="H2" s="1"/>
    </row>
    <row r="3" spans="1:8" ht="13.5" customHeight="1">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68"/>
  <sheetViews>
    <sheetView zoomScaleNormal="100" workbookViewId="0">
      <pane xSplit="1" ySplit="1" topLeftCell="B17" activePane="bottomRight" state="frozen"/>
      <selection activeCell="A9" sqref="A9"/>
      <selection pane="topRight" activeCell="A9" sqref="A9"/>
      <selection pane="bottomLeft" activeCell="A9" sqref="A9"/>
      <selection pane="bottomRight" activeCell="G33" sqref="G33"/>
    </sheetView>
  </sheetViews>
  <sheetFormatPr defaultColWidth="9.08984375" defaultRowHeight="13.5" customHeight="1"/>
  <cols>
    <col min="1" max="1" width="21.453125" style="2" customWidth="1"/>
    <col min="2" max="2" width="12.36328125" style="2" customWidth="1"/>
    <col min="3" max="3" width="11" style="2" customWidth="1"/>
    <col min="4" max="4" width="0.6328125" style="2" customWidth="1"/>
    <col min="5" max="5" width="16.6328125" style="2" customWidth="1"/>
    <col min="6" max="6" width="16.9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c r="A1" s="71" t="s">
        <v>127</v>
      </c>
      <c r="B1" s="40" t="s">
        <v>115</v>
      </c>
      <c r="C1" s="40" t="s">
        <v>116</v>
      </c>
      <c r="D1" s="157" t="s">
        <v>117</v>
      </c>
      <c r="E1" s="128" t="s">
        <v>169</v>
      </c>
      <c r="F1" s="128" t="s">
        <v>170</v>
      </c>
      <c r="G1" s="40" t="s">
        <v>293</v>
      </c>
      <c r="H1" s="135" t="s">
        <v>294</v>
      </c>
      <c r="I1" s="157" t="s">
        <v>171</v>
      </c>
      <c r="J1" s="157" t="s">
        <v>171</v>
      </c>
      <c r="K1" s="18" t="s">
        <v>172</v>
      </c>
      <c r="L1" s="18" t="s">
        <v>173</v>
      </c>
      <c r="M1" s="129" t="s">
        <v>174</v>
      </c>
      <c r="N1" s="129" t="s">
        <v>175</v>
      </c>
      <c r="O1" s="129" t="s">
        <v>176</v>
      </c>
      <c r="P1" s="129" t="s">
        <v>177</v>
      </c>
      <c r="Q1" s="129" t="s">
        <v>178</v>
      </c>
      <c r="R1" s="129" t="s">
        <v>179</v>
      </c>
      <c r="S1" s="40" t="s">
        <v>180</v>
      </c>
      <c r="T1" s="40" t="s">
        <v>181</v>
      </c>
      <c r="U1" s="40" t="s">
        <v>182</v>
      </c>
      <c r="V1" s="40" t="s">
        <v>183</v>
      </c>
      <c r="W1" s="40" t="s">
        <v>184</v>
      </c>
      <c r="X1" s="40" t="s">
        <v>185</v>
      </c>
      <c r="Y1" s="129" t="s">
        <v>186</v>
      </c>
      <c r="Z1" s="129" t="s">
        <v>187</v>
      </c>
      <c r="AA1" s="129" t="s">
        <v>188</v>
      </c>
      <c r="AB1" s="129" t="s">
        <v>189</v>
      </c>
      <c r="AC1" s="129" t="s">
        <v>190</v>
      </c>
      <c r="AD1" s="129" t="s">
        <v>191</v>
      </c>
      <c r="AE1" s="40" t="s">
        <v>192</v>
      </c>
      <c r="AF1" s="40" t="s">
        <v>193</v>
      </c>
      <c r="AG1" s="40" t="s">
        <v>194</v>
      </c>
      <c r="AH1" s="40" t="s">
        <v>195</v>
      </c>
      <c r="AI1" s="40" t="s">
        <v>196</v>
      </c>
      <c r="AJ1" s="40" t="s">
        <v>197</v>
      </c>
      <c r="AK1" s="129" t="s">
        <v>198</v>
      </c>
      <c r="AL1" s="129" t="s">
        <v>199</v>
      </c>
      <c r="AM1" s="129" t="s">
        <v>200</v>
      </c>
      <c r="AN1" s="129" t="s">
        <v>201</v>
      </c>
      <c r="AO1" s="129" t="s">
        <v>202</v>
      </c>
      <c r="AP1" s="129" t="s">
        <v>203</v>
      </c>
      <c r="AQ1" s="40" t="s">
        <v>204</v>
      </c>
      <c r="AR1" s="40" t="s">
        <v>205</v>
      </c>
      <c r="AS1" s="40" t="s">
        <v>206</v>
      </c>
      <c r="AT1" s="40" t="s">
        <v>207</v>
      </c>
      <c r="AU1" s="40" t="s">
        <v>208</v>
      </c>
      <c r="AV1" s="40" t="s">
        <v>209</v>
      </c>
    </row>
    <row r="2" spans="1:48" ht="13.5" customHeight="1">
      <c r="A2" s="130" t="s">
        <v>297</v>
      </c>
      <c r="B2" s="2" t="s">
        <v>298</v>
      </c>
      <c r="D2" s="158"/>
      <c r="E2" s="78" t="str">
        <f t="shared" ref="E2:E26" si="0">G2&amp;" "&amp;F2</f>
        <v>Christian Democratic Appeal (Christen Democratisch Appèl, CDA)</v>
      </c>
      <c r="F2" s="128" t="str">
        <f t="shared" ref="F2:F26"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(Christen Democratisch Appèl, CDA)</v>
      </c>
      <c r="G2" s="2" t="s">
        <v>340</v>
      </c>
      <c r="H2" s="2" t="s">
        <v>366</v>
      </c>
      <c r="I2" s="158"/>
      <c r="J2" s="158"/>
      <c r="K2" s="160" t="s">
        <v>394</v>
      </c>
      <c r="M2" s="131"/>
      <c r="O2" s="132"/>
      <c r="P2" s="131"/>
    </row>
    <row r="3" spans="1:48" ht="13.5" customHeight="1">
      <c r="A3" s="130" t="s">
        <v>299</v>
      </c>
      <c r="B3" s="2" t="s">
        <v>300</v>
      </c>
      <c r="D3" s="158"/>
      <c r="E3" s="78" t="str">
        <f t="shared" si="0"/>
        <v>Labour Party (Partij van de Arbeid, PvdA)</v>
      </c>
      <c r="F3" s="128" t="str">
        <f t="shared" si="1"/>
        <v>(Partij van de Arbeid, PvdA)</v>
      </c>
      <c r="G3" s="2" t="s">
        <v>341</v>
      </c>
      <c r="H3" s="2" t="s">
        <v>367</v>
      </c>
      <c r="I3" s="158"/>
      <c r="J3" s="158"/>
      <c r="K3" s="161" t="s">
        <v>395</v>
      </c>
      <c r="M3" s="131"/>
      <c r="O3" s="131"/>
      <c r="P3" s="131"/>
    </row>
    <row r="4" spans="1:48" ht="13.5" customHeight="1">
      <c r="A4" s="130" t="s">
        <v>301</v>
      </c>
      <c r="B4" s="2" t="s">
        <v>302</v>
      </c>
      <c r="C4" s="2" t="s">
        <v>303</v>
      </c>
      <c r="D4" s="158"/>
      <c r="E4" s="78" t="str">
        <f t="shared" si="0"/>
        <v>People’s Party for Freedom and Democracy (Volkspartij voor Vrijheid en Democratie, VVD)</v>
      </c>
      <c r="F4" s="128" t="str">
        <f t="shared" si="1"/>
        <v>(Volkspartij voor Vrijheid en Democratie, VVD)</v>
      </c>
      <c r="G4" s="2" t="s">
        <v>342</v>
      </c>
      <c r="H4" s="2" t="s">
        <v>368</v>
      </c>
      <c r="I4" s="158"/>
      <c r="J4" s="158"/>
      <c r="K4" s="161" t="s">
        <v>396</v>
      </c>
      <c r="M4" s="131"/>
      <c r="O4" s="131"/>
      <c r="P4" s="131"/>
    </row>
    <row r="5" spans="1:48" ht="13.5" customHeight="1">
      <c r="A5" s="130" t="s">
        <v>304</v>
      </c>
      <c r="B5" s="2" t="s">
        <v>305</v>
      </c>
      <c r="D5" s="158"/>
      <c r="E5" s="78" t="str">
        <f t="shared" ref="E5" si="2">G5&amp;" "&amp;F5</f>
        <v>Democrats 66 (Democraten 66, D66)</v>
      </c>
      <c r="F5" s="128" t="str">
        <f t="shared" ref="F5" si="3">"("&amp;K5&amp;", "&amp;H5&amp;")"&amp;IF(M5="","",", known until "&amp;R5&amp;" as "&amp;M5&amp;" ("&amp;N5&amp;", "&amp;O5&amp;IF(P5="","","/ "&amp;P5)&amp;")"&amp;IF(S5="","",", known from "&amp;R5&amp;" until "&amp;X5&amp;" as "&amp;S5&amp;" ("&amp;T5&amp;", "&amp;U5&amp;IF(V5="","","/ "&amp;V5)&amp;")"))&amp;IF(AD5="","",", known from "&amp;X5&amp;" until "&amp;AD5&amp;" as "&amp;Y5&amp;" ("&amp;Z5&amp;", "&amp;AA5&amp;")"&amp;IF(AB5="","","/ "&amp;AB5)&amp;")")&amp;IF(AE5="","",", known from "&amp;AD5&amp;" until "&amp;AJ5&amp;" as "&amp;AE5&amp;" ("&amp;AF5&amp;", "&amp;AG5&amp;IF(AH5="","","/ "&amp;AH5)&amp;")")&amp;IF(AK5="","",", known from "&amp;AJ5&amp;" until "&amp;AP5&amp;" as "&amp;AK5&amp;" ("&amp;AL5&amp;", "&amp;AM5&amp;IF(AN5="","","/ "&amp;AN5)&amp;")")&amp;IF(AQ5="","",", known from "&amp;AP5&amp;" until "&amp;AV5&amp;" as "&amp;AQ5&amp;" ("&amp;AR5&amp;", "&amp;AS5&amp;IF(AT5="","","/ "&amp;AT5)&amp;")")</f>
        <v>(Democraten 66, D66)</v>
      </c>
      <c r="G5" s="2" t="s">
        <v>343</v>
      </c>
      <c r="H5" s="2" t="s">
        <v>369</v>
      </c>
      <c r="I5" s="158"/>
      <c r="J5" s="158"/>
      <c r="K5" s="161" t="s">
        <v>397</v>
      </c>
      <c r="M5" s="131"/>
      <c r="O5" s="131"/>
      <c r="P5" s="131"/>
    </row>
    <row r="6" spans="1:48" ht="13.5" customHeight="1">
      <c r="A6" s="130" t="s">
        <v>306</v>
      </c>
      <c r="B6" s="2" t="s">
        <v>307</v>
      </c>
      <c r="C6" s="2" t="s">
        <v>308</v>
      </c>
      <c r="D6" s="158"/>
      <c r="E6" s="78" t="str">
        <f t="shared" si="0"/>
        <v>Lijst Pim Fortuyn (List Pim Fortuyn, LPF)</v>
      </c>
      <c r="F6" s="128" t="str">
        <f t="shared" si="1"/>
        <v>(List Pim Fortuyn, LPF)</v>
      </c>
      <c r="G6" s="2" t="s">
        <v>344</v>
      </c>
      <c r="H6" s="2" t="s">
        <v>370</v>
      </c>
      <c r="I6" s="158"/>
      <c r="J6" s="158"/>
      <c r="K6" s="161" t="s">
        <v>398</v>
      </c>
      <c r="M6" s="131"/>
      <c r="O6" s="53"/>
      <c r="P6" s="131"/>
    </row>
    <row r="7" spans="1:48" ht="13.5" customHeight="1">
      <c r="A7" s="130" t="s">
        <v>309</v>
      </c>
      <c r="B7" s="2" t="s">
        <v>310</v>
      </c>
      <c r="D7" s="158"/>
      <c r="E7" s="78" t="str">
        <f t="shared" si="0"/>
        <v>ChristianUnion (ChristenUnie, CU)</v>
      </c>
      <c r="F7" s="128" t="str">
        <f t="shared" si="1"/>
        <v>(ChristenUnie, CU)</v>
      </c>
      <c r="G7" s="2" t="s">
        <v>1023</v>
      </c>
      <c r="H7" s="2" t="s">
        <v>371</v>
      </c>
      <c r="I7" s="158"/>
      <c r="J7" s="158"/>
      <c r="K7" s="161" t="s">
        <v>399</v>
      </c>
      <c r="M7" s="131"/>
      <c r="O7" s="131"/>
      <c r="P7" s="131"/>
    </row>
    <row r="8" spans="1:48" ht="13.5" customHeight="1">
      <c r="A8" s="130" t="s">
        <v>311</v>
      </c>
      <c r="B8" s="2" t="s">
        <v>312</v>
      </c>
      <c r="D8" s="158"/>
      <c r="E8" s="78" t="str">
        <f t="shared" si="0"/>
        <v>GreenLeft (GroenLinks, GL)</v>
      </c>
      <c r="F8" s="128" t="str">
        <f t="shared" si="1"/>
        <v>(GroenLinks, GL)</v>
      </c>
      <c r="G8" s="2" t="s">
        <v>1024</v>
      </c>
      <c r="H8" s="2" t="s">
        <v>372</v>
      </c>
      <c r="I8" s="158"/>
      <c r="J8" s="158"/>
      <c r="K8" s="161" t="s">
        <v>1025</v>
      </c>
      <c r="M8" s="131"/>
      <c r="O8" s="131"/>
      <c r="P8" s="131"/>
    </row>
    <row r="9" spans="1:48" ht="13.5" customHeight="1">
      <c r="A9" s="130" t="s">
        <v>313</v>
      </c>
      <c r="B9" s="2" t="s">
        <v>303</v>
      </c>
      <c r="C9" s="2" t="s">
        <v>302</v>
      </c>
      <c r="D9" s="158"/>
      <c r="E9" s="78" t="str">
        <f t="shared" si="0"/>
        <v>Political Reformed Party ( Staatkundig Gereformeerde Partij, SGP)</v>
      </c>
      <c r="F9" s="128" t="str">
        <f t="shared" si="1"/>
        <v>( Staatkundig Gereformeerde Partij, SGP)</v>
      </c>
      <c r="G9" s="2" t="s">
        <v>345</v>
      </c>
      <c r="H9" s="2" t="s">
        <v>373</v>
      </c>
      <c r="I9" s="158"/>
      <c r="J9" s="158"/>
      <c r="K9" s="161" t="s">
        <v>400</v>
      </c>
      <c r="M9" s="131"/>
      <c r="O9" s="131"/>
      <c r="P9" s="131"/>
    </row>
    <row r="10" spans="1:48" ht="13.5" customHeight="1">
      <c r="A10" s="73" t="s">
        <v>314</v>
      </c>
      <c r="D10" s="158"/>
      <c r="E10" s="78" t="str">
        <f t="shared" si="0"/>
        <v>Reformed Political Union ( Gereformeerd Politiek Verbond, GPB)</v>
      </c>
      <c r="F10" s="128" t="str">
        <f t="shared" si="1"/>
        <v>( Gereformeerd Politiek Verbond, GPB)</v>
      </c>
      <c r="G10" s="2" t="s">
        <v>346</v>
      </c>
      <c r="H10" s="2" t="s">
        <v>374</v>
      </c>
      <c r="I10" s="158"/>
      <c r="J10" s="158"/>
      <c r="K10" s="161" t="s">
        <v>401</v>
      </c>
      <c r="M10" s="131"/>
      <c r="O10" s="131"/>
      <c r="P10" s="131"/>
    </row>
    <row r="11" spans="1:48" ht="13.5" customHeight="1">
      <c r="A11" s="130" t="s">
        <v>315</v>
      </c>
      <c r="D11" s="158"/>
      <c r="E11" s="78" t="str">
        <f t="shared" si="0"/>
        <v>Reformed Political Federation ( Gereformeerde Politieke Federatie, RPF)</v>
      </c>
      <c r="F11" s="128" t="str">
        <f t="shared" si="1"/>
        <v>( Gereformeerde Politieke Federatie, RPF)</v>
      </c>
      <c r="G11" s="2" t="s">
        <v>347</v>
      </c>
      <c r="H11" s="2" t="s">
        <v>375</v>
      </c>
      <c r="I11" s="158"/>
      <c r="J11" s="158"/>
      <c r="K11" s="161" t="s">
        <v>402</v>
      </c>
      <c r="M11" s="131"/>
      <c r="O11" s="131"/>
      <c r="P11" s="131"/>
    </row>
    <row r="12" spans="1:48" ht="13.5" customHeight="1">
      <c r="A12" s="130" t="s">
        <v>316</v>
      </c>
      <c r="D12" s="158"/>
      <c r="E12" s="78" t="str">
        <f t="shared" si="0"/>
        <v>General Seniors' League (Algemeen Ouderen Verbond, AOV)</v>
      </c>
      <c r="F12" s="128" t="str">
        <f t="shared" si="1"/>
        <v>(Algemeen Ouderen Verbond, AOV)</v>
      </c>
      <c r="G12" s="2" t="s">
        <v>1021</v>
      </c>
      <c r="H12" s="2" t="s">
        <v>376</v>
      </c>
      <c r="I12" s="158"/>
      <c r="J12" s="158"/>
      <c r="K12" s="161" t="s">
        <v>403</v>
      </c>
      <c r="M12" s="131"/>
      <c r="O12" s="131"/>
      <c r="P12" s="131"/>
    </row>
    <row r="13" spans="1:48" ht="13.5" customHeight="1">
      <c r="A13" s="130" t="s">
        <v>317</v>
      </c>
      <c r="B13" s="2" t="s">
        <v>318</v>
      </c>
      <c r="D13" s="158"/>
      <c r="E13" s="78" t="str">
        <f t="shared" si="0"/>
        <v>Socialist Party ( Socialistische Partij, SP)</v>
      </c>
      <c r="F13" s="128" t="str">
        <f t="shared" si="1"/>
        <v>( Socialistische Partij, SP)</v>
      </c>
      <c r="G13" s="2" t="s">
        <v>348</v>
      </c>
      <c r="H13" s="2" t="s">
        <v>78</v>
      </c>
      <c r="I13" s="158"/>
      <c r="J13" s="158"/>
      <c r="K13" s="161" t="s">
        <v>404</v>
      </c>
      <c r="M13" s="131"/>
      <c r="O13" s="131"/>
      <c r="P13" s="131"/>
    </row>
    <row r="14" spans="1:48" ht="13.5" customHeight="1">
      <c r="A14" s="130" t="s">
        <v>319</v>
      </c>
      <c r="D14" s="158"/>
      <c r="E14" s="78" t="str">
        <f t="shared" si="0"/>
        <v>Union 55+ ( Unie 55+, U55+)</v>
      </c>
      <c r="F14" s="128" t="str">
        <f t="shared" si="1"/>
        <v>( Unie 55+, U55+)</v>
      </c>
      <c r="G14" s="2" t="s">
        <v>349</v>
      </c>
      <c r="H14" s="2" t="s">
        <v>377</v>
      </c>
      <c r="I14" s="158"/>
      <c r="J14" s="158"/>
      <c r="K14" s="161" t="s">
        <v>405</v>
      </c>
      <c r="M14" s="131"/>
      <c r="O14" s="131"/>
      <c r="P14" s="131"/>
    </row>
    <row r="15" spans="1:48" ht="13.5" customHeight="1">
      <c r="A15" s="130" t="s">
        <v>320</v>
      </c>
      <c r="B15" s="2" t="s">
        <v>321</v>
      </c>
      <c r="D15" s="158"/>
      <c r="E15" s="78" t="str">
        <f t="shared" si="0"/>
        <v>50+ (50+, 50+)</v>
      </c>
      <c r="F15" s="128" t="str">
        <f t="shared" si="1"/>
        <v>(50+, 50+)</v>
      </c>
      <c r="G15" s="2" t="s">
        <v>350</v>
      </c>
      <c r="H15" s="2" t="s">
        <v>350</v>
      </c>
      <c r="I15" s="158"/>
      <c r="J15" s="158"/>
      <c r="K15" s="161" t="s">
        <v>350</v>
      </c>
      <c r="M15" s="131"/>
      <c r="O15" s="131"/>
      <c r="P15" s="131"/>
    </row>
    <row r="16" spans="1:48" ht="13.5" customHeight="1">
      <c r="A16" s="130" t="s">
        <v>322</v>
      </c>
      <c r="D16" s="158"/>
      <c r="E16" s="78" t="str">
        <f t="shared" si="0"/>
        <v>General Seniors' League &amp; Union 55+ (Algemeen Ouderenverbond &amp; Unie 55+, AOV-U55+)</v>
      </c>
      <c r="F16" s="128" t="str">
        <f t="shared" si="1"/>
        <v>(Algemeen Ouderenverbond &amp; Unie 55+, AOV-U55+)</v>
      </c>
      <c r="G16" s="2" t="s">
        <v>1022</v>
      </c>
      <c r="H16" s="2" t="s">
        <v>378</v>
      </c>
      <c r="I16" s="158"/>
      <c r="J16" s="158"/>
      <c r="K16" s="161" t="s">
        <v>406</v>
      </c>
    </row>
    <row r="17" spans="1:20" ht="13.5" customHeight="1">
      <c r="A17" s="130" t="s">
        <v>323</v>
      </c>
      <c r="D17" s="158"/>
      <c r="E17" s="78" t="str">
        <f t="shared" si="0"/>
        <v>Livable Netherlands (Leefbaar Nederlands, LN)</v>
      </c>
      <c r="F17" s="128" t="str">
        <f t="shared" si="1"/>
        <v>(Leefbaar Nederlands, LN)</v>
      </c>
      <c r="G17" s="2" t="s">
        <v>351</v>
      </c>
      <c r="H17" s="2" t="s">
        <v>379</v>
      </c>
      <c r="I17" s="158"/>
      <c r="J17" s="158"/>
      <c r="K17" s="161" t="s">
        <v>407</v>
      </c>
      <c r="M17" s="131"/>
      <c r="O17" s="131"/>
      <c r="P17" s="131"/>
    </row>
    <row r="18" spans="1:20" ht="13.5" customHeight="1">
      <c r="A18" s="130" t="s">
        <v>324</v>
      </c>
      <c r="B18" s="2" t="s">
        <v>308</v>
      </c>
      <c r="C18" s="2" t="s">
        <v>300</v>
      </c>
      <c r="D18" s="158"/>
      <c r="E18" s="78" t="str">
        <f t="shared" si="0"/>
        <v>Freedom Party/Group Wilders (Partij voor de Vrijheid, PVV)</v>
      </c>
      <c r="F18" s="128" t="str">
        <f t="shared" si="1"/>
        <v>(Partij voor de Vrijheid, PVV)</v>
      </c>
      <c r="G18" s="2" t="s">
        <v>352</v>
      </c>
      <c r="H18" s="2" t="s">
        <v>1029</v>
      </c>
      <c r="I18" s="158"/>
      <c r="J18" s="158"/>
      <c r="K18" s="161" t="s">
        <v>408</v>
      </c>
    </row>
    <row r="19" spans="1:20" ht="13.5" customHeight="1">
      <c r="A19" s="130" t="s">
        <v>325</v>
      </c>
      <c r="B19" s="2" t="s">
        <v>326</v>
      </c>
      <c r="C19" s="2" t="s">
        <v>298</v>
      </c>
      <c r="D19" s="158"/>
      <c r="E19" s="78" t="str">
        <f t="shared" si="0"/>
        <v>Party for the Animals (Partij voor de Dieren, PvdD)</v>
      </c>
      <c r="F19" s="128" t="str">
        <f t="shared" si="1"/>
        <v>(Partij voor de Dieren, PvdD)</v>
      </c>
      <c r="G19" s="2" t="s">
        <v>1028</v>
      </c>
      <c r="H19" s="2" t="s">
        <v>380</v>
      </c>
      <c r="I19" s="158"/>
      <c r="J19" s="158"/>
      <c r="K19" s="161" t="s">
        <v>409</v>
      </c>
      <c r="P19" s="131"/>
    </row>
    <row r="20" spans="1:20" ht="13.5" customHeight="1">
      <c r="A20" s="130" t="s">
        <v>327</v>
      </c>
      <c r="D20" s="158"/>
      <c r="E20" s="78" t="str">
        <f t="shared" si="0"/>
        <v>Reformed Political League (Gereformeerd Politiek Verbond, GPV)</v>
      </c>
      <c r="F20" s="128" t="str">
        <f t="shared" si="1"/>
        <v>(Gereformeerd Politiek Verbond, GPV)</v>
      </c>
      <c r="G20" s="2" t="s">
        <v>1026</v>
      </c>
      <c r="H20" s="2" t="s">
        <v>381</v>
      </c>
      <c r="I20" s="158"/>
      <c r="J20" s="158"/>
      <c r="K20" s="161" t="s">
        <v>1027</v>
      </c>
      <c r="M20" s="131"/>
      <c r="S20" s="131"/>
      <c r="T20" s="53"/>
    </row>
    <row r="21" spans="1:20" ht="13.5" customHeight="1">
      <c r="A21" s="130" t="s">
        <v>328</v>
      </c>
      <c r="D21" s="158"/>
      <c r="E21" s="78" t="str">
        <f t="shared" si="0"/>
        <v>Centre Democrats (Centre Democrats, CD)</v>
      </c>
      <c r="F21" s="128" t="str">
        <f t="shared" si="1"/>
        <v>(Centre Democrats, CD)</v>
      </c>
      <c r="G21" s="2" t="s">
        <v>353</v>
      </c>
      <c r="H21" s="2" t="s">
        <v>382</v>
      </c>
      <c r="I21" s="158"/>
      <c r="J21" s="158"/>
      <c r="K21" s="161" t="s">
        <v>353</v>
      </c>
    </row>
    <row r="22" spans="1:20" ht="13.5" customHeight="1">
      <c r="A22" s="130" t="s">
        <v>963</v>
      </c>
      <c r="D22" s="158"/>
      <c r="E22" s="78" t="str">
        <f t="shared" si="0"/>
        <v>Other (, Other)</v>
      </c>
      <c r="F22" s="128" t="str">
        <f t="shared" si="1"/>
        <v>(, Other)</v>
      </c>
      <c r="G22" s="2" t="s">
        <v>354</v>
      </c>
      <c r="H22" s="2" t="s">
        <v>354</v>
      </c>
      <c r="I22" s="158"/>
      <c r="J22" s="158"/>
      <c r="K22" s="161" t="s">
        <v>292</v>
      </c>
    </row>
    <row r="23" spans="1:20" ht="13.5" customHeight="1">
      <c r="A23" s="130" t="s">
        <v>329</v>
      </c>
      <c r="D23" s="158"/>
      <c r="E23" s="78" t="str">
        <f t="shared" si="0"/>
        <v>Platform Independent Groups-The Greens (Platform Onafhankelijke Groeperingen-De Groenen, POG-G)</v>
      </c>
      <c r="F23" s="128" t="str">
        <f t="shared" si="1"/>
        <v>(Platform Onafhankelijke Groeperingen-De Groenen, POG-G)</v>
      </c>
      <c r="G23" s="2" t="s">
        <v>355</v>
      </c>
      <c r="H23" s="2" t="s">
        <v>383</v>
      </c>
      <c r="I23" s="158"/>
      <c r="J23" s="158"/>
      <c r="K23" s="161" t="s">
        <v>410</v>
      </c>
    </row>
    <row r="24" spans="1:20" ht="13.5" customHeight="1">
      <c r="A24" s="130" t="s">
        <v>330</v>
      </c>
      <c r="D24" s="158"/>
      <c r="E24" s="78" t="str">
        <f t="shared" si="0"/>
        <v>Reformed Political Union-Reformed Political Federation (Gereformeerd Politiek Verbond &amp; Reformatorische Politieke Federatie, GPV-RPF)</v>
      </c>
      <c r="F24" s="128" t="str">
        <f t="shared" si="1"/>
        <v>(Gereformeerd Politiek Verbond &amp; Reformatorische Politieke Federatie, GPV-RPF)</v>
      </c>
      <c r="G24" s="2" t="s">
        <v>356</v>
      </c>
      <c r="H24" s="2" t="s">
        <v>384</v>
      </c>
      <c r="I24" s="158"/>
      <c r="J24" s="158"/>
      <c r="K24" s="161" t="s">
        <v>411</v>
      </c>
    </row>
    <row r="25" spans="1:20" ht="13.5" customHeight="1">
      <c r="A25" s="130" t="s">
        <v>331</v>
      </c>
      <c r="D25" s="158"/>
      <c r="E25" s="78" t="str">
        <f t="shared" si="0"/>
        <v>Independent Senate Group (Onafhankelijke Senaats Fractie, OSF)</v>
      </c>
      <c r="F25" s="128" t="str">
        <f t="shared" si="1"/>
        <v>(Onafhankelijke Senaats Fractie, OSF)</v>
      </c>
      <c r="G25" s="2" t="s">
        <v>357</v>
      </c>
      <c r="H25" s="2" t="s">
        <v>385</v>
      </c>
      <c r="I25" s="158"/>
      <c r="J25" s="158"/>
      <c r="K25" s="161" t="s">
        <v>412</v>
      </c>
    </row>
    <row r="26" spans="1:20" ht="13.5" customHeight="1">
      <c r="A26" s="130" t="s">
        <v>332</v>
      </c>
      <c r="D26" s="158"/>
      <c r="E26" s="78" t="str">
        <f t="shared" si="0"/>
        <v>Political Reformed Party-Reformed Political Union-Reformed Political Federation (/Staatkundig Gereformeerde Partij- Gereformeerd Politiek Verbond-Gereformeerde Politieke Federatie,  SGP-GPV-RPF)</v>
      </c>
      <c r="F26" s="128" t="str">
        <f t="shared" si="1"/>
        <v>(/Staatkundig Gereformeerde Partij- Gereformeerd Politiek Verbond-Gereformeerde Politieke Federatie,  SGP-GPV-RPF)</v>
      </c>
      <c r="G26" s="2" t="s">
        <v>358</v>
      </c>
      <c r="H26" s="2" t="s">
        <v>386</v>
      </c>
      <c r="I26" s="158"/>
      <c r="J26" s="158"/>
      <c r="K26" s="161" t="s">
        <v>413</v>
      </c>
    </row>
    <row r="27" spans="1:20" ht="13.5" customHeight="1">
      <c r="A27" s="130" t="s">
        <v>333</v>
      </c>
      <c r="D27" s="158"/>
      <c r="E27" s="78" t="str">
        <f t="shared" ref="E27" si="4">G27&amp;" "&amp;F27</f>
        <v>A better future (Een betere toekomst, EBT)</v>
      </c>
      <c r="F27" s="128" t="str">
        <f t="shared" ref="F27" si="5">"("&amp;K27&amp;", "&amp;H27&amp;")"&amp;IF(M27="","",", known until "&amp;R27&amp;" as "&amp;M27&amp;" ("&amp;N27&amp;", "&amp;O27&amp;IF(P27="","","/ "&amp;P27)&amp;")"&amp;IF(S27="","",", known from "&amp;R27&amp;" until "&amp;X27&amp;" as "&amp;S27&amp;" ("&amp;T27&amp;", "&amp;U27&amp;IF(V27="","","/ "&amp;V27)&amp;")"))&amp;IF(AD27="","",", known from "&amp;X27&amp;" until "&amp;AD27&amp;" as "&amp;Y27&amp;" ("&amp;Z27&amp;", "&amp;AA27&amp;")"&amp;IF(AB27="","","/ "&amp;AB27)&amp;")")&amp;IF(AE27="","",", known from "&amp;AD27&amp;" until "&amp;AJ27&amp;" as "&amp;AE27&amp;" ("&amp;AF27&amp;", "&amp;AG27&amp;IF(AH27="","","/ "&amp;AH27)&amp;")")&amp;IF(AK27="","",", known from "&amp;AJ27&amp;" until "&amp;AP27&amp;" as "&amp;AK27&amp;" ("&amp;AL27&amp;", "&amp;AM27&amp;IF(AN27="","","/ "&amp;AN27)&amp;")")&amp;IF(AQ27="","",", known from "&amp;AP27&amp;" until "&amp;AV27&amp;" as "&amp;AQ27&amp;" ("&amp;AR27&amp;", "&amp;AS27&amp;IF(AT27="","","/ "&amp;AT27)&amp;")")</f>
        <v>(Een betere toekomst, EBT)</v>
      </c>
      <c r="G27" s="2" t="s">
        <v>359</v>
      </c>
      <c r="H27" s="2" t="s">
        <v>387</v>
      </c>
      <c r="I27" s="158"/>
      <c r="J27" s="158"/>
      <c r="K27" s="161" t="s">
        <v>414</v>
      </c>
    </row>
    <row r="28" spans="1:20" ht="13.5" customHeight="1">
      <c r="A28" s="130" t="s">
        <v>334</v>
      </c>
      <c r="D28" s="158"/>
      <c r="E28" s="78" t="str">
        <f t="shared" ref="E28:E33" si="6">G28&amp;" "&amp;F28</f>
        <v>List of the Greens (Lijst de Groen, LdG)</v>
      </c>
      <c r="F28" s="128" t="str">
        <f t="shared" ref="F28:F33" si="7">"("&amp;K28&amp;", "&amp;H28&amp;")"&amp;IF(M28="","",", known until "&amp;R28&amp;" as "&amp;M28&amp;" ("&amp;N28&amp;", "&amp;O28&amp;IF(P28="","","/ "&amp;P28)&amp;")"&amp;IF(S28="","",", known from "&amp;R28&amp;" until "&amp;X28&amp;" as "&amp;S28&amp;" ("&amp;T28&amp;", "&amp;U28&amp;IF(V28="","","/ "&amp;V28)&amp;")"))&amp;IF(AD28="","",", known from "&amp;X28&amp;" until "&amp;AD28&amp;" as "&amp;Y28&amp;" ("&amp;Z28&amp;", "&amp;AA28&amp;")"&amp;IF(AB28="","","/ "&amp;AB28)&amp;")")&amp;IF(AE28="","",", known from "&amp;AD28&amp;" until "&amp;AJ28&amp;" as "&amp;AE28&amp;" ("&amp;AF28&amp;", "&amp;AG28&amp;IF(AH28="","","/ "&amp;AH28)&amp;")")&amp;IF(AK28="","",", known from "&amp;AJ28&amp;" until "&amp;AP28&amp;" as "&amp;AK28&amp;" ("&amp;AL28&amp;", "&amp;AM28&amp;IF(AN28="","","/ "&amp;AN28)&amp;")")&amp;IF(AQ28="","",", known from "&amp;AP28&amp;" until "&amp;AV28&amp;" as "&amp;AQ28&amp;" ("&amp;AR28&amp;", "&amp;AS28&amp;IF(AT28="","","/ "&amp;AT28)&amp;")")</f>
        <v>(Lijst de Groen, LdG)</v>
      </c>
      <c r="G28" s="2" t="s">
        <v>360</v>
      </c>
      <c r="H28" s="2" t="s">
        <v>388</v>
      </c>
      <c r="I28" s="158"/>
      <c r="J28" s="159"/>
      <c r="K28" s="161" t="s">
        <v>415</v>
      </c>
    </row>
    <row r="29" spans="1:20" ht="13.5" customHeight="1">
      <c r="A29" s="130" t="s">
        <v>335</v>
      </c>
      <c r="D29" s="158"/>
      <c r="E29" s="78" t="str">
        <f t="shared" si="6"/>
        <v>The European Party (De Europese Partij, DEP)</v>
      </c>
      <c r="F29" s="128" t="str">
        <f t="shared" si="7"/>
        <v>(De Europese Partij, DEP)</v>
      </c>
      <c r="G29" s="2" t="s">
        <v>361</v>
      </c>
      <c r="H29" s="2" t="s">
        <v>389</v>
      </c>
      <c r="I29" s="158"/>
      <c r="J29" s="159"/>
      <c r="K29" s="161" t="s">
        <v>416</v>
      </c>
    </row>
    <row r="30" spans="1:20" ht="13.5" customHeight="1">
      <c r="A30" s="130" t="s">
        <v>336</v>
      </c>
      <c r="D30" s="158"/>
      <c r="E30" s="78" t="str">
        <f t="shared" si="6"/>
        <v>European Voters Platform of the Netherlands (Europees Verkiezers Platform Nederland , EVPN)</v>
      </c>
      <c r="F30" s="128" t="str">
        <f t="shared" si="7"/>
        <v>(Europees Verkiezers Platform Nederland , EVPN)</v>
      </c>
      <c r="G30" s="2" t="s">
        <v>362</v>
      </c>
      <c r="H30" s="2" t="s">
        <v>390</v>
      </c>
      <c r="I30" s="158"/>
      <c r="J30" s="158"/>
      <c r="K30" s="161" t="s">
        <v>417</v>
      </c>
    </row>
    <row r="31" spans="1:20" ht="13.5" customHeight="1">
      <c r="A31" s="130" t="s">
        <v>337</v>
      </c>
      <c r="D31" s="158"/>
      <c r="E31" s="78" t="str">
        <f t="shared" si="6"/>
        <v>List Sala (Lijst Sala, LS)</v>
      </c>
      <c r="F31" s="128" t="str">
        <f t="shared" si="7"/>
        <v>(Lijst Sala, LS)</v>
      </c>
      <c r="G31" s="2" t="s">
        <v>363</v>
      </c>
      <c r="H31" s="2" t="s">
        <v>391</v>
      </c>
      <c r="I31" s="158"/>
      <c r="J31" s="158"/>
      <c r="K31" s="161" t="s">
        <v>418</v>
      </c>
    </row>
    <row r="32" spans="1:20" ht="13.5" customHeight="1">
      <c r="A32" s="130" t="s">
        <v>338</v>
      </c>
      <c r="D32" s="159"/>
      <c r="E32" s="78" t="str">
        <f t="shared" si="6"/>
        <v>Transparent Europe (ET) (Europa Transparant, ET)</v>
      </c>
      <c r="F32" s="128" t="str">
        <f t="shared" si="7"/>
        <v>(Europa Transparant, ET)</v>
      </c>
      <c r="G32" s="2" t="s">
        <v>364</v>
      </c>
      <c r="H32" s="2" t="s">
        <v>392</v>
      </c>
      <c r="I32" s="159"/>
      <c r="J32" s="158"/>
      <c r="K32" s="161" t="s">
        <v>419</v>
      </c>
    </row>
    <row r="33" spans="1:20" ht="13.5" customHeight="1">
      <c r="A33" s="130" t="s">
        <v>339</v>
      </c>
      <c r="D33" s="158"/>
      <c r="E33" s="78" t="str">
        <f t="shared" si="6"/>
        <v xml:space="preserve"> Christian Union-Political Reformed Party (Christen Unie-Staatkundig Gereformeerde Partij, CU-SGP)</v>
      </c>
      <c r="F33" s="128" t="str">
        <f t="shared" si="7"/>
        <v>(Christen Unie-Staatkundig Gereformeerde Partij, CU-SGP)</v>
      </c>
      <c r="G33" s="217" t="s">
        <v>420</v>
      </c>
      <c r="H33" s="2" t="s">
        <v>393</v>
      </c>
      <c r="I33" s="158"/>
      <c r="J33" s="158"/>
      <c r="K33" s="2" t="s">
        <v>365</v>
      </c>
    </row>
    <row r="34" spans="1:20" ht="13.5" customHeight="1">
      <c r="A34" s="130" t="s">
        <v>982</v>
      </c>
      <c r="B34" s="2" t="s">
        <v>973</v>
      </c>
      <c r="C34" s="2" t="s">
        <v>974</v>
      </c>
      <c r="D34" s="158"/>
      <c r="E34" s="78" t="str">
        <f t="shared" ref="E34:E35" si="8">G34&amp;" "&amp;F34</f>
        <v>Pirate Party (Piratenpartij, PPNL)</v>
      </c>
      <c r="F34" s="128" t="str">
        <f t="shared" ref="F34:F35" si="9">"("&amp;K34&amp;", "&amp;H34&amp;")"&amp;IF(M34="","",", known until "&amp;R34&amp;" as "&amp;M34&amp;" ("&amp;N34&amp;", "&amp;O34&amp;IF(P34="","","/ "&amp;P34)&amp;")"&amp;IF(S34="","",", known from "&amp;R34&amp;" until "&amp;X34&amp;" as "&amp;S34&amp;" ("&amp;T34&amp;", "&amp;U34&amp;IF(V34="","","/ "&amp;V34)&amp;")"))&amp;IF(AD34="","",", known from "&amp;X34&amp;" until "&amp;AD34&amp;" as "&amp;Y34&amp;" ("&amp;Z34&amp;", "&amp;AA34&amp;")"&amp;IF(AB34="","","/ "&amp;AB34)&amp;")")&amp;IF(AE34="","",", known from "&amp;AD34&amp;" until "&amp;AJ34&amp;" as "&amp;AE34&amp;" ("&amp;AF34&amp;", "&amp;AG34&amp;IF(AH34="","","/ "&amp;AH34)&amp;")")&amp;IF(AK34="","",", known from "&amp;AJ34&amp;" until "&amp;AP34&amp;" as "&amp;AK34&amp;" ("&amp;AL34&amp;", "&amp;AM34&amp;IF(AN34="","","/ "&amp;AN34)&amp;")")&amp;IF(AQ34="","",", known from "&amp;AP34&amp;" until "&amp;AV34&amp;" as "&amp;AQ34&amp;" ("&amp;AR34&amp;", "&amp;AS34&amp;IF(AT34="","","/ "&amp;AT34)&amp;")")</f>
        <v>(Piratenpartij, PPNL)</v>
      </c>
      <c r="G34" s="2" t="s">
        <v>975</v>
      </c>
      <c r="H34" s="2" t="s">
        <v>976</v>
      </c>
      <c r="I34" s="158"/>
      <c r="J34" s="158"/>
      <c r="K34" s="2" t="s">
        <v>977</v>
      </c>
      <c r="N34" s="53"/>
      <c r="O34" s="132"/>
      <c r="T34" s="53"/>
    </row>
    <row r="35" spans="1:20" ht="13.5" customHeight="1">
      <c r="A35" s="130" t="s">
        <v>983</v>
      </c>
      <c r="B35" s="2" t="s">
        <v>981</v>
      </c>
      <c r="C35" s="2" t="s">
        <v>974</v>
      </c>
      <c r="D35" s="158"/>
      <c r="E35" s="78" t="str">
        <f t="shared" si="8"/>
        <v>Article 50 (Artikel 50, a50)</v>
      </c>
      <c r="F35" s="128" t="str">
        <f t="shared" si="9"/>
        <v>(Artikel 50, a50)</v>
      </c>
      <c r="G35" s="2" t="s">
        <v>978</v>
      </c>
      <c r="H35" s="2" t="s">
        <v>979</v>
      </c>
      <c r="I35" s="158"/>
      <c r="J35" s="158"/>
      <c r="K35" s="2" t="s">
        <v>980</v>
      </c>
    </row>
    <row r="36" spans="1:20" ht="13.5" customHeight="1">
      <c r="A36" s="130" t="s">
        <v>1011</v>
      </c>
      <c r="B36" s="2" t="s">
        <v>279</v>
      </c>
      <c r="D36" s="158"/>
      <c r="E36" s="78" t="str">
        <f t="shared" ref="E36:E41" si="10">G36&amp;" "&amp;F36</f>
        <v>Think (Denk, Denk)</v>
      </c>
      <c r="F36" s="128" t="str">
        <f t="shared" ref="F36:F41" si="11">"("&amp;K36&amp;", "&amp;H36&amp;")"&amp;IF(M36="","",", known until "&amp;R36&amp;" as "&amp;M36&amp;" ("&amp;N36&amp;", "&amp;O36&amp;IF(P36="","","/ "&amp;P36)&amp;")"&amp;IF(S36="","",", known from "&amp;R36&amp;" until "&amp;X36&amp;" as "&amp;S36&amp;" ("&amp;T36&amp;", "&amp;U36&amp;IF(V36="","","/ "&amp;V36)&amp;")"))&amp;IF(AD36="","",", known from "&amp;X36&amp;" until "&amp;AD36&amp;" as "&amp;Y36&amp;" ("&amp;Z36&amp;", "&amp;AA36&amp;")"&amp;IF(AB36="","","/ "&amp;AB36)&amp;")")&amp;IF(AE36="","",", known from "&amp;AD36&amp;" until "&amp;AJ36&amp;" as "&amp;AE36&amp;" ("&amp;AF36&amp;", "&amp;AG36&amp;IF(AH36="","","/ "&amp;AH36)&amp;")")&amp;IF(AK36="","",", known from "&amp;AJ36&amp;" until "&amp;AP36&amp;" as "&amp;AK36&amp;" ("&amp;AL36&amp;", "&amp;AM36&amp;IF(AN36="","","/ "&amp;AN36)&amp;")")&amp;IF(AQ36="","",", known from "&amp;AP36&amp;" until "&amp;AV36&amp;" as "&amp;AQ36&amp;" ("&amp;AR36&amp;", "&amp;AS36&amp;IF(AT36="","","/ "&amp;AT36)&amp;")")</f>
        <v>(Denk, Denk)</v>
      </c>
      <c r="G36" s="2" t="s">
        <v>1015</v>
      </c>
      <c r="H36" s="2" t="s">
        <v>1013</v>
      </c>
      <c r="I36" s="158"/>
      <c r="J36" s="158"/>
      <c r="K36" s="2" t="s">
        <v>1013</v>
      </c>
    </row>
    <row r="37" spans="1:20" ht="13.5" customHeight="1">
      <c r="A37" s="130" t="s">
        <v>1012</v>
      </c>
      <c r="B37" s="2" t="s">
        <v>1019</v>
      </c>
      <c r="D37" s="158"/>
      <c r="E37" s="78" t="str">
        <f t="shared" si="10"/>
        <v>Forum for Democracy (Forum voor Democratie, FvD)</v>
      </c>
      <c r="F37" s="128" t="str">
        <f t="shared" si="11"/>
        <v>(Forum voor Democratie, FvD)</v>
      </c>
      <c r="G37" s="2" t="s">
        <v>1020</v>
      </c>
      <c r="H37" s="2" t="s">
        <v>1014</v>
      </c>
      <c r="I37" s="158"/>
      <c r="J37" s="158"/>
      <c r="K37" s="202" t="s">
        <v>1016</v>
      </c>
    </row>
    <row r="38" spans="1:20" ht="13.5" customHeight="1">
      <c r="A38" s="130" t="s">
        <v>1078</v>
      </c>
      <c r="D38" s="158"/>
      <c r="E38" s="78" t="str">
        <f t="shared" si="10"/>
        <v>Volt (Volt , V )</v>
      </c>
      <c r="F38" s="128" t="str">
        <f t="shared" si="11"/>
        <v>(Volt , V )</v>
      </c>
      <c r="G38" s="2" t="s">
        <v>1079</v>
      </c>
      <c r="H38" s="2" t="s">
        <v>1080</v>
      </c>
      <c r="I38" s="158"/>
      <c r="J38" s="158"/>
      <c r="K38" s="2" t="s">
        <v>1081</v>
      </c>
    </row>
    <row r="39" spans="1:20" ht="13.5" customHeight="1">
      <c r="A39" s="130" t="s">
        <v>1082</v>
      </c>
      <c r="D39" s="158"/>
      <c r="E39" s="78" t="str">
        <f t="shared" si="10"/>
        <v>Yes 21 (Ja 21, J)</v>
      </c>
      <c r="F39" s="128" t="str">
        <f t="shared" si="11"/>
        <v>(Ja 21, J)</v>
      </c>
      <c r="G39" s="2" t="s">
        <v>1083</v>
      </c>
      <c r="H39" s="2" t="s">
        <v>1085</v>
      </c>
      <c r="I39" s="158"/>
      <c r="J39" s="158"/>
      <c r="K39" s="2" t="s">
        <v>1084</v>
      </c>
    </row>
    <row r="40" spans="1:20" ht="13.5" customHeight="1">
      <c r="A40" s="130" t="s">
        <v>1087</v>
      </c>
      <c r="D40" s="158"/>
      <c r="E40" s="78" t="str">
        <f t="shared" si="10"/>
        <v>Farmer Citizen Movement (BoerBurgerBeweging, BBB)</v>
      </c>
      <c r="F40" s="128" t="str">
        <f t="shared" si="11"/>
        <v>(BoerBurgerBeweging, BBB)</v>
      </c>
      <c r="G40" s="2" t="s">
        <v>1088</v>
      </c>
      <c r="H40" s="11" t="s">
        <v>1089</v>
      </c>
      <c r="I40" s="158"/>
      <c r="J40" s="158"/>
      <c r="K40" s="2" t="s">
        <v>1090</v>
      </c>
    </row>
    <row r="41" spans="1:20" ht="13.5" customHeight="1">
      <c r="A41" s="130" t="s">
        <v>1091</v>
      </c>
      <c r="D41" s="158"/>
      <c r="E41" s="78" t="str">
        <f t="shared" si="10"/>
        <v>AsOne (B1J1, B1J1)</v>
      </c>
      <c r="F41" s="128" t="str">
        <f t="shared" si="11"/>
        <v>(B1J1, B1J1)</v>
      </c>
      <c r="G41" s="2" t="s">
        <v>1092</v>
      </c>
      <c r="H41" s="2" t="s">
        <v>1093</v>
      </c>
      <c r="I41" s="158"/>
      <c r="J41" s="158"/>
      <c r="K41" s="2" t="s">
        <v>1093</v>
      </c>
    </row>
    <row r="42" spans="1:20" ht="13.5" customHeight="1">
      <c r="A42" s="130" t="s">
        <v>1211</v>
      </c>
      <c r="D42" s="158"/>
      <c r="E42" s="78" t="str">
        <f t="shared" ref="E42" si="12">G42&amp;" "&amp;F42</f>
        <v>New Social Contract (Nieuw Sociaal Contract, NSC)</v>
      </c>
      <c r="F42" s="128" t="str">
        <f t="shared" ref="F42" si="13">"("&amp;K42&amp;", "&amp;H42&amp;")"&amp;IF(M42="","",", known until "&amp;R42&amp;" as "&amp;M42&amp;" ("&amp;N42&amp;", "&amp;O42&amp;IF(P42="","","/ "&amp;P42)&amp;")"&amp;IF(S42="","",", known from "&amp;R42&amp;" until "&amp;X42&amp;" as "&amp;S42&amp;" ("&amp;T42&amp;", "&amp;U42&amp;IF(V42="","","/ "&amp;V42)&amp;")"))&amp;IF(AD42="","",", known from "&amp;X42&amp;" until "&amp;AD42&amp;" as "&amp;Y42&amp;" ("&amp;Z42&amp;", "&amp;AA42&amp;")"&amp;IF(AB42="","","/ "&amp;AB42)&amp;")")&amp;IF(AE42="","",", known from "&amp;AD42&amp;" until "&amp;AJ42&amp;" as "&amp;AE42&amp;" ("&amp;AF42&amp;", "&amp;AG42&amp;IF(AH42="","","/ "&amp;AH42)&amp;")")&amp;IF(AK42="","",", known from "&amp;AJ42&amp;" until "&amp;AP42&amp;" as "&amp;AK42&amp;" ("&amp;AL42&amp;", "&amp;AM42&amp;IF(AN42="","","/ "&amp;AN42)&amp;")")&amp;IF(AQ42="","",", known from "&amp;AP42&amp;" until "&amp;AV42&amp;" as "&amp;AQ42&amp;" ("&amp;AR42&amp;", "&amp;AS42&amp;IF(AT42="","","/ "&amp;AT42)&amp;")")</f>
        <v>(Nieuw Sociaal Contract, NSC)</v>
      </c>
      <c r="G42" s="2" t="s">
        <v>1212</v>
      </c>
      <c r="H42" s="2" t="s">
        <v>1213</v>
      </c>
      <c r="I42" s="158"/>
      <c r="J42" s="158"/>
      <c r="K42" s="2" t="s">
        <v>1214</v>
      </c>
    </row>
    <row r="43" spans="1:20" ht="13.5" customHeight="1">
      <c r="A43" s="130"/>
      <c r="D43" s="158"/>
      <c r="E43" s="78"/>
      <c r="F43" s="128"/>
      <c r="I43" s="158"/>
      <c r="J43" s="158"/>
    </row>
    <row r="44" spans="1:20" ht="13.5" customHeight="1">
      <c r="A44" s="130"/>
      <c r="D44" s="158"/>
      <c r="E44" s="78"/>
      <c r="F44" s="128"/>
      <c r="I44" s="158"/>
      <c r="J44" s="158"/>
    </row>
    <row r="45" spans="1:20" ht="13.5" customHeight="1">
      <c r="A45" s="130"/>
      <c r="D45" s="158"/>
      <c r="E45" s="78"/>
      <c r="F45" s="128"/>
      <c r="I45" s="158"/>
      <c r="J45" s="158"/>
    </row>
    <row r="46" spans="1:20" ht="13.5" customHeight="1">
      <c r="A46" s="130"/>
      <c r="D46" s="158"/>
      <c r="E46" s="78"/>
      <c r="F46" s="128"/>
      <c r="I46" s="158"/>
      <c r="J46" s="158"/>
    </row>
    <row r="47" spans="1:20" ht="13.5" customHeight="1">
      <c r="A47" s="130"/>
      <c r="D47" s="158"/>
      <c r="E47" s="78"/>
      <c r="F47" s="128"/>
      <c r="G47" s="53"/>
      <c r="H47" s="53"/>
      <c r="I47" s="158"/>
      <c r="J47" s="158"/>
      <c r="K47" s="53"/>
    </row>
    <row r="48" spans="1:20" ht="13.5" customHeight="1">
      <c r="A48" s="130"/>
      <c r="D48" s="158"/>
      <c r="E48" s="78"/>
      <c r="F48" s="128"/>
      <c r="I48" s="158"/>
      <c r="J48" s="158"/>
    </row>
    <row r="49" spans="1:12" ht="13.5" customHeight="1">
      <c r="A49" s="130"/>
      <c r="D49" s="158"/>
      <c r="E49" s="78"/>
      <c r="F49" s="128"/>
      <c r="I49" s="158"/>
      <c r="J49" s="158"/>
    </row>
    <row r="50" spans="1:12" ht="13.5" customHeight="1">
      <c r="A50" s="130"/>
      <c r="D50" s="158"/>
      <c r="E50" s="78"/>
      <c r="F50" s="128"/>
      <c r="I50" s="158"/>
      <c r="J50" s="158"/>
    </row>
    <row r="51" spans="1:12" ht="13.5" customHeight="1">
      <c r="A51" s="130"/>
      <c r="D51" s="158"/>
      <c r="E51" s="78"/>
      <c r="F51" s="128"/>
      <c r="I51" s="158"/>
      <c r="J51" s="158"/>
    </row>
    <row r="52" spans="1:12" ht="13.5" customHeight="1">
      <c r="A52" s="130"/>
      <c r="D52" s="158"/>
      <c r="E52" s="78"/>
      <c r="F52" s="128"/>
      <c r="I52" s="158"/>
      <c r="J52" s="158"/>
    </row>
    <row r="53" spans="1:12" ht="13.5" customHeight="1">
      <c r="A53" s="130"/>
      <c r="D53" s="158"/>
      <c r="E53" s="78"/>
      <c r="F53" s="128"/>
      <c r="I53" s="158"/>
      <c r="J53" s="158"/>
      <c r="K53" s="11"/>
      <c r="L53" s="11"/>
    </row>
    <row r="54" spans="1:12" ht="13.5" customHeight="1">
      <c r="A54" s="130"/>
      <c r="D54" s="158"/>
      <c r="E54" s="78"/>
      <c r="F54" s="128"/>
      <c r="I54" s="158"/>
      <c r="J54" s="158"/>
    </row>
    <row r="55" spans="1:12" ht="13.5" customHeight="1">
      <c r="A55" s="130"/>
      <c r="D55" s="158"/>
      <c r="E55" s="78"/>
      <c r="F55" s="128"/>
      <c r="I55" s="158"/>
      <c r="J55" s="158"/>
    </row>
    <row r="56" spans="1:12" ht="13.5" customHeight="1">
      <c r="A56" s="130"/>
      <c r="D56" s="158"/>
      <c r="E56" s="78"/>
      <c r="F56" s="128"/>
      <c r="I56" s="158"/>
      <c r="J56" s="158"/>
      <c r="K56" s="214"/>
      <c r="L56" s="214"/>
    </row>
    <row r="57" spans="1:12" ht="13.5" customHeight="1">
      <c r="A57" s="130"/>
      <c r="D57" s="158"/>
      <c r="E57" s="78"/>
      <c r="F57" s="128"/>
      <c r="I57" s="158"/>
      <c r="J57" s="158"/>
      <c r="K57" s="214"/>
      <c r="L57" s="214"/>
    </row>
    <row r="58" spans="1:12" ht="13.5" customHeight="1">
      <c r="A58" s="130"/>
      <c r="D58" s="158"/>
      <c r="E58" s="78"/>
      <c r="F58" s="128"/>
      <c r="I58" s="158"/>
      <c r="J58" s="158"/>
    </row>
    <row r="59" spans="1:12" ht="13.5" customHeight="1">
      <c r="A59" s="130"/>
      <c r="D59" s="158"/>
      <c r="E59" s="78"/>
      <c r="F59" s="128"/>
      <c r="I59" s="158"/>
      <c r="J59" s="158"/>
    </row>
    <row r="60" spans="1:12" ht="13.5" customHeight="1">
      <c r="A60" s="130"/>
      <c r="D60" s="158"/>
      <c r="E60" s="78"/>
      <c r="F60" s="128"/>
      <c r="I60" s="158"/>
      <c r="J60" s="158"/>
    </row>
    <row r="61" spans="1:12" ht="13.5" customHeight="1">
      <c r="A61" s="130"/>
      <c r="D61" s="158"/>
      <c r="E61" s="78"/>
      <c r="F61" s="128"/>
      <c r="I61" s="158"/>
      <c r="J61" s="158"/>
    </row>
    <row r="62" spans="1:12" ht="13.5" customHeight="1">
      <c r="A62" s="130"/>
      <c r="D62" s="158"/>
      <c r="E62" s="78"/>
      <c r="F62" s="128"/>
      <c r="I62" s="158"/>
      <c r="J62" s="158"/>
    </row>
    <row r="63" spans="1:12" ht="13.5" customHeight="1">
      <c r="A63" s="130"/>
      <c r="D63" s="158"/>
      <c r="E63" s="78"/>
      <c r="F63" s="128"/>
      <c r="I63" s="158"/>
      <c r="J63" s="158"/>
    </row>
    <row r="64" spans="1:12" ht="13.5" customHeight="1">
      <c r="A64" s="71"/>
      <c r="D64" s="158"/>
      <c r="E64" s="78"/>
      <c r="F64" s="128"/>
      <c r="I64" s="158"/>
      <c r="J64" s="158"/>
    </row>
    <row r="65" spans="1:12" ht="13.5" customHeight="1">
      <c r="A65" s="71"/>
      <c r="D65" s="158"/>
      <c r="E65" s="78"/>
      <c r="F65" s="128"/>
      <c r="I65" s="158"/>
      <c r="J65" s="158"/>
    </row>
    <row r="66" spans="1:12" ht="13.5" customHeight="1">
      <c r="A66" s="71"/>
      <c r="D66" s="158"/>
      <c r="E66" s="78"/>
      <c r="F66" s="128"/>
      <c r="I66" s="158"/>
      <c r="J66" s="158"/>
    </row>
    <row r="67" spans="1:12" ht="13.5" customHeight="1">
      <c r="K67" s="214"/>
      <c r="L67" s="214"/>
    </row>
    <row r="68" spans="1:12" ht="13.5" customHeight="1">
      <c r="K68" s="11"/>
    </row>
  </sheetData>
  <sortState xmlns:xlrd2="http://schemas.microsoft.com/office/spreadsheetml/2017/richdata2" ref="A2:XFD36">
    <sortCondition ref="A2:A36"/>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56:L56"/>
    <mergeCell ref="K57:L57"/>
    <mergeCell ref="K67:L67"/>
  </mergeCells>
  <phoneticPr fontId="0" type="noConversion"/>
  <pageMargins left="0.75" right="0.75" top="1" bottom="1" header="0.5" footer="0.5"/>
  <pageSetup orientation="portrait"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B2:C95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view="pageBreakPreview" zoomScale="106" zoomScaleNormal="40" zoomScaleSheetLayoutView="106" workbookViewId="0">
      <pane xSplit="2" ySplit="10" topLeftCell="AD11" activePane="bottomRight" state="frozen"/>
      <selection activeCell="A25" sqref="A25"/>
      <selection pane="topRight" activeCell="A25" sqref="A25"/>
      <selection pane="bottomLeft" activeCell="A25" sqref="A25"/>
      <selection pane="bottomRight" activeCell="AP11" sqref="A1:XFD1048576"/>
    </sheetView>
  </sheetViews>
  <sheetFormatPr defaultColWidth="9.08984375" defaultRowHeight="13.5" customHeight="1"/>
  <cols>
    <col min="1" max="1" width="11.453125" style="2" customWidth="1"/>
    <col min="2" max="2" width="22.90625" style="2" customWidth="1"/>
    <col min="3" max="3" width="8.90625" style="75" customWidth="1"/>
    <col min="4" max="4" width="10.6328125" style="2" customWidth="1"/>
    <col min="5" max="16384" width="9.08984375" style="2"/>
  </cols>
  <sheetData>
    <row r="1" spans="1:127" ht="13.5" customHeight="1">
      <c r="A1" s="18" t="s">
        <v>3</v>
      </c>
      <c r="B1" s="20"/>
      <c r="C1" s="19" t="s">
        <v>421</v>
      </c>
      <c r="D1" s="20"/>
      <c r="E1" s="20"/>
      <c r="F1" s="20"/>
      <c r="G1" s="114"/>
      <c r="H1" s="19" t="s">
        <v>422</v>
      </c>
      <c r="I1" s="20"/>
      <c r="J1" s="20"/>
      <c r="K1" s="20"/>
      <c r="L1" s="114"/>
      <c r="M1" s="19" t="s">
        <v>423</v>
      </c>
      <c r="N1" s="20"/>
      <c r="O1" s="20"/>
      <c r="P1" s="20"/>
      <c r="Q1" s="114"/>
      <c r="R1" s="19" t="s">
        <v>423</v>
      </c>
      <c r="S1" s="20"/>
      <c r="T1" s="20"/>
      <c r="U1" s="20"/>
      <c r="V1" s="114"/>
      <c r="W1" s="19" t="s">
        <v>424</v>
      </c>
      <c r="X1" s="20"/>
      <c r="Y1" s="20"/>
      <c r="Z1" s="20"/>
      <c r="AA1" s="114"/>
      <c r="AB1" s="19" t="s">
        <v>425</v>
      </c>
      <c r="AC1" s="20"/>
      <c r="AD1" s="20"/>
      <c r="AE1" s="20"/>
      <c r="AF1" s="114"/>
      <c r="AG1" s="19" t="s">
        <v>426</v>
      </c>
      <c r="AH1" s="20"/>
      <c r="AI1" s="20"/>
      <c r="AJ1" s="20"/>
      <c r="AK1" s="114"/>
      <c r="AL1" s="19" t="s">
        <v>427</v>
      </c>
      <c r="AM1" s="20"/>
      <c r="AN1" s="20"/>
      <c r="AO1" s="20"/>
      <c r="AP1" s="114"/>
      <c r="AQ1" s="19"/>
      <c r="AR1" s="20"/>
      <c r="AS1" s="20"/>
      <c r="AT1" s="20"/>
      <c r="AU1" s="114"/>
      <c r="AV1" s="19"/>
      <c r="AW1" s="20"/>
      <c r="AX1" s="20"/>
      <c r="AY1" s="20"/>
      <c r="AZ1" s="114"/>
      <c r="BA1" s="19"/>
      <c r="BB1" s="20"/>
      <c r="BC1" s="20"/>
      <c r="BD1" s="20"/>
      <c r="BE1" s="114"/>
      <c r="BF1" s="19"/>
      <c r="BG1" s="20"/>
      <c r="BH1" s="20"/>
      <c r="BI1" s="20"/>
      <c r="BJ1" s="114"/>
      <c r="BK1" s="19"/>
      <c r="BL1" s="20"/>
      <c r="BM1" s="20"/>
      <c r="BN1" s="20"/>
      <c r="BO1" s="114"/>
      <c r="BP1" s="19"/>
      <c r="BQ1" s="20"/>
      <c r="BR1" s="20"/>
      <c r="BS1" s="20"/>
      <c r="BT1" s="114"/>
      <c r="BU1" s="19"/>
      <c r="BV1" s="20"/>
      <c r="BW1" s="20"/>
      <c r="BX1" s="20"/>
      <c r="BY1" s="114"/>
      <c r="BZ1" s="19"/>
      <c r="CA1" s="20"/>
      <c r="CB1" s="20"/>
      <c r="CC1" s="20"/>
      <c r="CD1" s="114"/>
      <c r="CE1" s="19"/>
      <c r="CF1" s="20"/>
      <c r="CG1" s="20"/>
      <c r="CH1" s="20"/>
      <c r="CI1" s="114"/>
      <c r="CJ1" s="19"/>
      <c r="CK1" s="20"/>
      <c r="CL1" s="20"/>
      <c r="CM1" s="20"/>
      <c r="CN1" s="114"/>
      <c r="CO1" s="19"/>
      <c r="CP1" s="20"/>
      <c r="CQ1" s="20"/>
      <c r="CR1" s="20"/>
      <c r="CS1" s="114"/>
      <c r="CT1" s="19"/>
      <c r="CU1" s="20"/>
      <c r="CV1" s="20"/>
      <c r="CW1" s="20"/>
      <c r="CX1" s="114"/>
      <c r="CY1" s="19"/>
      <c r="CZ1" s="20"/>
      <c r="DA1" s="20"/>
      <c r="DB1" s="20"/>
      <c r="DC1" s="114"/>
      <c r="DD1" s="19"/>
      <c r="DE1" s="20"/>
      <c r="DF1" s="20"/>
      <c r="DG1" s="20"/>
      <c r="DH1" s="114"/>
      <c r="DI1" s="19"/>
      <c r="DJ1" s="20"/>
      <c r="DK1" s="20"/>
      <c r="DL1" s="20"/>
      <c r="DM1" s="114"/>
      <c r="DN1" s="19"/>
      <c r="DO1" s="20"/>
      <c r="DP1" s="20"/>
      <c r="DQ1" s="20"/>
      <c r="DR1" s="114"/>
      <c r="DS1" s="19"/>
      <c r="DT1" s="20"/>
      <c r="DU1" s="20"/>
      <c r="DV1" s="20"/>
      <c r="DW1" s="114"/>
    </row>
    <row r="2" spans="1:127" ht="13.5" customHeight="1">
      <c r="A2" s="18" t="s">
        <v>4</v>
      </c>
      <c r="B2" s="20"/>
      <c r="C2" s="66">
        <v>32819</v>
      </c>
      <c r="D2" s="20"/>
      <c r="E2" s="20"/>
      <c r="F2" s="20"/>
      <c r="G2" s="114"/>
      <c r="H2" s="66">
        <v>34568</v>
      </c>
      <c r="I2" s="20"/>
      <c r="J2" s="20"/>
      <c r="K2" s="20"/>
      <c r="L2" s="114"/>
      <c r="M2" s="66">
        <v>36010</v>
      </c>
      <c r="N2" s="20"/>
      <c r="O2" s="20"/>
      <c r="P2" s="20"/>
      <c r="Q2" s="114"/>
      <c r="R2" s="66">
        <v>36010</v>
      </c>
      <c r="S2" s="20"/>
      <c r="T2" s="20"/>
      <c r="U2" s="20"/>
      <c r="V2" s="114"/>
      <c r="W2" s="66">
        <v>37459</v>
      </c>
      <c r="X2" s="20"/>
      <c r="Y2" s="20"/>
      <c r="Z2" s="20"/>
      <c r="AA2" s="114"/>
      <c r="AB2" s="66" t="s">
        <v>428</v>
      </c>
      <c r="AC2" s="20"/>
      <c r="AD2" s="20"/>
      <c r="AE2" s="20"/>
      <c r="AF2" s="114"/>
      <c r="AG2" s="66">
        <v>38905</v>
      </c>
      <c r="AH2" s="20"/>
      <c r="AI2" s="20"/>
      <c r="AJ2" s="20"/>
      <c r="AK2" s="114"/>
      <c r="AL2" s="66">
        <v>39135</v>
      </c>
      <c r="AM2" s="20"/>
      <c r="AN2" s="20"/>
      <c r="AO2" s="20"/>
      <c r="AP2" s="114"/>
      <c r="AQ2" s="66"/>
      <c r="AR2" s="20"/>
      <c r="AS2" s="20"/>
      <c r="AT2" s="20"/>
      <c r="AU2" s="114"/>
      <c r="AV2" s="66"/>
      <c r="AW2" s="20"/>
      <c r="AX2" s="20"/>
      <c r="AY2" s="20"/>
      <c r="AZ2" s="114"/>
      <c r="BA2" s="66"/>
      <c r="BB2" s="20"/>
      <c r="BC2" s="20"/>
      <c r="BD2" s="20"/>
      <c r="BE2" s="114"/>
      <c r="BF2" s="66"/>
      <c r="BG2" s="20"/>
      <c r="BH2" s="20"/>
      <c r="BI2" s="20"/>
      <c r="BJ2" s="114"/>
      <c r="BK2" s="66"/>
      <c r="BL2" s="20"/>
      <c r="BM2" s="20"/>
      <c r="BN2" s="20"/>
      <c r="BO2" s="114"/>
      <c r="BP2" s="66"/>
      <c r="BQ2" s="20"/>
      <c r="BR2" s="20"/>
      <c r="BS2" s="20"/>
      <c r="BT2" s="114"/>
      <c r="BU2" s="19"/>
      <c r="BV2" s="20"/>
      <c r="BW2" s="20"/>
      <c r="BX2" s="20"/>
      <c r="BY2" s="114"/>
      <c r="BZ2" s="19"/>
      <c r="CA2" s="20"/>
      <c r="CB2" s="20"/>
      <c r="CC2" s="20"/>
      <c r="CD2" s="114"/>
      <c r="CE2" s="19"/>
      <c r="CF2" s="20"/>
      <c r="CG2" s="20"/>
      <c r="CH2" s="20"/>
      <c r="CI2" s="114"/>
      <c r="CJ2" s="19"/>
      <c r="CK2" s="20"/>
      <c r="CL2" s="20"/>
      <c r="CM2" s="20"/>
      <c r="CN2" s="114"/>
      <c r="CO2" s="66"/>
      <c r="CP2" s="20"/>
      <c r="CQ2" s="20"/>
      <c r="CR2" s="20"/>
      <c r="CS2" s="114"/>
      <c r="CT2" s="66"/>
      <c r="CU2" s="20"/>
      <c r="CV2" s="20"/>
      <c r="CW2" s="20"/>
      <c r="CX2" s="114"/>
      <c r="CY2" s="66"/>
      <c r="CZ2" s="20"/>
      <c r="DA2" s="20"/>
      <c r="DB2" s="20"/>
      <c r="DC2" s="114"/>
      <c r="DD2" s="66"/>
      <c r="DE2" s="20"/>
      <c r="DF2" s="20"/>
      <c r="DG2" s="20"/>
      <c r="DH2" s="114"/>
      <c r="DI2" s="66"/>
      <c r="DJ2" s="20"/>
      <c r="DK2" s="20"/>
      <c r="DL2" s="20"/>
      <c r="DM2" s="114"/>
      <c r="DN2" s="66"/>
      <c r="DO2" s="20"/>
      <c r="DP2" s="20"/>
      <c r="DQ2" s="20"/>
      <c r="DR2" s="114"/>
      <c r="DS2" s="66"/>
      <c r="DT2" s="20"/>
      <c r="DU2" s="20"/>
      <c r="DV2" s="20"/>
      <c r="DW2" s="114"/>
    </row>
    <row r="3" spans="1:127" ht="13.5" customHeight="1">
      <c r="A3" s="18" t="s">
        <v>5</v>
      </c>
      <c r="B3" s="20"/>
      <c r="C3" s="66">
        <v>33239</v>
      </c>
      <c r="D3" s="20"/>
      <c r="E3" s="20"/>
      <c r="F3" s="20"/>
      <c r="G3" s="114"/>
      <c r="H3" s="66">
        <v>34699</v>
      </c>
      <c r="I3" s="20"/>
      <c r="J3" s="20"/>
      <c r="K3" s="20"/>
      <c r="L3" s="114"/>
      <c r="M3" s="66">
        <v>36160</v>
      </c>
      <c r="N3" s="20"/>
      <c r="O3" s="20"/>
      <c r="P3" s="20"/>
      <c r="Q3" s="114"/>
      <c r="R3" s="66">
        <v>36161</v>
      </c>
      <c r="S3" s="20"/>
      <c r="T3" s="20"/>
      <c r="U3" s="20"/>
      <c r="V3" s="114"/>
      <c r="W3" s="66">
        <v>37459</v>
      </c>
      <c r="X3" s="20"/>
      <c r="Y3" s="20"/>
      <c r="Z3" s="20"/>
      <c r="AA3" s="114"/>
      <c r="AB3" s="66" t="s">
        <v>428</v>
      </c>
      <c r="AC3" s="20"/>
      <c r="AD3" s="20"/>
      <c r="AE3" s="20"/>
      <c r="AF3" s="114"/>
      <c r="AG3" s="66">
        <v>38905</v>
      </c>
      <c r="AH3" s="20"/>
      <c r="AI3" s="20"/>
      <c r="AJ3" s="20"/>
      <c r="AK3" s="114"/>
      <c r="AL3" s="66">
        <v>39448</v>
      </c>
      <c r="AM3" s="20"/>
      <c r="AN3" s="20"/>
      <c r="AO3" s="20"/>
      <c r="AP3" s="114"/>
      <c r="AQ3" s="66"/>
      <c r="AR3" s="20"/>
      <c r="AS3" s="20"/>
      <c r="AT3" s="20"/>
      <c r="AU3" s="114"/>
      <c r="AV3" s="66"/>
      <c r="AW3" s="20"/>
      <c r="AX3" s="20"/>
      <c r="AY3" s="20"/>
      <c r="AZ3" s="114"/>
      <c r="BA3" s="66"/>
      <c r="BB3" s="20"/>
      <c r="BC3" s="20"/>
      <c r="BD3" s="20"/>
      <c r="BE3" s="114"/>
      <c r="BF3" s="66"/>
      <c r="BG3" s="20"/>
      <c r="BH3" s="20"/>
      <c r="BI3" s="20"/>
      <c r="BJ3" s="114"/>
      <c r="BK3" s="66"/>
      <c r="BL3" s="20"/>
      <c r="BM3" s="20"/>
      <c r="BN3" s="20"/>
      <c r="BO3" s="114"/>
      <c r="BP3" s="8"/>
      <c r="BQ3" s="20"/>
      <c r="BR3" s="20"/>
      <c r="BS3" s="20"/>
      <c r="BT3" s="114"/>
      <c r="BU3" s="7"/>
      <c r="BV3" s="20"/>
      <c r="BW3" s="20"/>
      <c r="BX3" s="20"/>
      <c r="BY3" s="114"/>
      <c r="BZ3" s="7"/>
      <c r="CA3" s="20"/>
      <c r="CB3" s="20"/>
      <c r="CC3" s="20"/>
      <c r="CD3" s="114"/>
      <c r="CE3" s="7"/>
      <c r="CF3" s="20"/>
      <c r="CG3" s="20"/>
      <c r="CH3" s="20"/>
      <c r="CI3" s="114"/>
      <c r="CJ3" s="7"/>
      <c r="CK3" s="20"/>
      <c r="CL3" s="20"/>
      <c r="CM3" s="20"/>
      <c r="CN3" s="114"/>
      <c r="CO3" s="7"/>
      <c r="CP3" s="20"/>
      <c r="CQ3" s="20"/>
      <c r="CR3" s="20"/>
      <c r="CS3" s="114"/>
      <c r="CT3" s="7"/>
      <c r="CU3" s="20"/>
      <c r="CV3" s="20"/>
      <c r="CW3" s="20"/>
      <c r="CX3" s="114"/>
      <c r="CY3" s="7"/>
      <c r="CZ3" s="20"/>
      <c r="DA3" s="20"/>
      <c r="DB3" s="20"/>
      <c r="DC3" s="114"/>
      <c r="DD3" s="7"/>
      <c r="DE3" s="20"/>
      <c r="DF3" s="20"/>
      <c r="DG3" s="20"/>
      <c r="DH3" s="114"/>
      <c r="DI3" s="7"/>
      <c r="DJ3" s="20"/>
      <c r="DK3" s="20"/>
      <c r="DL3" s="20"/>
      <c r="DM3" s="114"/>
      <c r="DN3" s="7"/>
      <c r="DO3" s="20"/>
      <c r="DP3" s="20"/>
      <c r="DQ3" s="20"/>
      <c r="DR3" s="114"/>
      <c r="DS3" s="7"/>
      <c r="DT3" s="20"/>
      <c r="DU3" s="20"/>
      <c r="DV3" s="20"/>
      <c r="DW3" s="114"/>
    </row>
    <row r="4" spans="1:127" ht="4.5" customHeight="1">
      <c r="A4" s="18"/>
      <c r="B4" s="20"/>
      <c r="C4" s="115"/>
      <c r="D4" s="20"/>
      <c r="E4" s="20"/>
      <c r="F4" s="20"/>
      <c r="G4" s="114"/>
      <c r="H4" s="115"/>
      <c r="I4" s="20"/>
      <c r="J4" s="20"/>
      <c r="K4" s="20"/>
      <c r="L4" s="114"/>
      <c r="M4" s="115"/>
      <c r="N4" s="20"/>
      <c r="O4" s="20"/>
      <c r="P4" s="20"/>
      <c r="Q4" s="114"/>
      <c r="R4" s="115"/>
      <c r="S4" s="20"/>
      <c r="T4" s="20"/>
      <c r="U4" s="20"/>
      <c r="V4" s="114"/>
      <c r="W4" s="115"/>
      <c r="X4" s="20"/>
      <c r="Y4" s="20"/>
      <c r="Z4" s="20"/>
      <c r="AA4" s="114"/>
      <c r="AB4" s="115"/>
      <c r="AC4" s="20"/>
      <c r="AD4" s="20"/>
      <c r="AE4" s="20"/>
      <c r="AF4" s="114"/>
      <c r="AG4" s="115"/>
      <c r="AH4" s="20"/>
      <c r="AI4" s="20"/>
      <c r="AJ4" s="20"/>
      <c r="AK4" s="114"/>
      <c r="AL4" s="115"/>
      <c r="AM4" s="20"/>
      <c r="AN4" s="20"/>
      <c r="AO4" s="20"/>
      <c r="AP4" s="114"/>
      <c r="AQ4" s="115"/>
      <c r="AR4" s="20"/>
      <c r="AS4" s="20"/>
      <c r="AT4" s="20"/>
      <c r="AU4" s="114"/>
      <c r="AV4" s="115"/>
      <c r="AW4" s="20"/>
      <c r="AX4" s="20"/>
      <c r="AY4" s="20"/>
      <c r="AZ4" s="114"/>
      <c r="BA4" s="115"/>
      <c r="BB4" s="20"/>
      <c r="BC4" s="20"/>
      <c r="BD4" s="20"/>
      <c r="BE4" s="114"/>
      <c r="BF4" s="115"/>
      <c r="BG4" s="20"/>
      <c r="BH4" s="20"/>
      <c r="BI4" s="20"/>
      <c r="BJ4" s="114"/>
      <c r="BK4" s="115"/>
      <c r="BL4" s="20"/>
      <c r="BM4" s="20"/>
      <c r="BN4" s="20"/>
      <c r="BO4" s="114"/>
      <c r="BP4" s="115"/>
      <c r="BQ4" s="20"/>
      <c r="BR4" s="20"/>
      <c r="BS4" s="20"/>
      <c r="BT4" s="114"/>
      <c r="BU4" s="115"/>
      <c r="BV4" s="20"/>
      <c r="BW4" s="20"/>
      <c r="BX4" s="20"/>
      <c r="BY4" s="114"/>
      <c r="BZ4" s="115"/>
      <c r="CA4" s="20"/>
      <c r="CB4" s="20"/>
      <c r="CC4" s="20"/>
      <c r="CD4" s="114"/>
      <c r="CE4" s="115"/>
      <c r="CF4" s="20"/>
      <c r="CG4" s="20"/>
      <c r="CH4" s="20"/>
      <c r="CI4" s="114"/>
      <c r="CJ4" s="115"/>
      <c r="CK4" s="20"/>
      <c r="CL4" s="20"/>
      <c r="CM4" s="20"/>
      <c r="CN4" s="114"/>
      <c r="CO4" s="115"/>
      <c r="CP4" s="20"/>
      <c r="CQ4" s="20"/>
      <c r="CR4" s="20"/>
      <c r="CS4" s="114"/>
      <c r="CT4" s="115"/>
      <c r="CU4" s="20"/>
      <c r="CV4" s="20"/>
      <c r="CW4" s="20"/>
      <c r="CX4" s="114"/>
      <c r="CY4" s="115"/>
      <c r="CZ4" s="20"/>
      <c r="DA4" s="20"/>
      <c r="DB4" s="20"/>
      <c r="DC4" s="114"/>
      <c r="DD4" s="115"/>
      <c r="DE4" s="20"/>
      <c r="DF4" s="20"/>
      <c r="DG4" s="20"/>
      <c r="DH4" s="114"/>
      <c r="DI4" s="115"/>
      <c r="DJ4" s="20"/>
      <c r="DK4" s="20"/>
      <c r="DL4" s="20"/>
      <c r="DM4" s="114"/>
      <c r="DN4" s="115"/>
      <c r="DO4" s="20"/>
      <c r="DP4" s="20"/>
      <c r="DQ4" s="20"/>
      <c r="DR4" s="114"/>
      <c r="DS4" s="115"/>
      <c r="DT4" s="20"/>
      <c r="DU4" s="20"/>
      <c r="DV4" s="20"/>
      <c r="DW4" s="114"/>
    </row>
    <row r="5" spans="1:127" ht="4.5" customHeight="1">
      <c r="A5" s="18"/>
      <c r="B5" s="20"/>
      <c r="C5" s="68"/>
      <c r="D5" s="20"/>
      <c r="E5" s="20"/>
      <c r="F5" s="20"/>
      <c r="G5" s="114"/>
      <c r="H5" s="68"/>
      <c r="I5" s="20"/>
      <c r="J5" s="20"/>
      <c r="K5" s="20"/>
      <c r="L5" s="114"/>
      <c r="M5" s="68"/>
      <c r="N5" s="20"/>
      <c r="O5" s="20"/>
      <c r="P5" s="20"/>
      <c r="Q5" s="114"/>
      <c r="R5" s="68"/>
      <c r="S5" s="20"/>
      <c r="T5" s="20"/>
      <c r="U5" s="20"/>
      <c r="V5" s="114"/>
      <c r="W5" s="68"/>
      <c r="X5" s="20"/>
      <c r="Y5" s="20"/>
      <c r="Z5" s="20"/>
      <c r="AA5" s="114"/>
      <c r="AB5" s="68"/>
      <c r="AC5" s="20"/>
      <c r="AD5" s="20"/>
      <c r="AE5" s="20"/>
      <c r="AF5" s="114"/>
      <c r="AG5" s="68"/>
      <c r="AH5" s="20"/>
      <c r="AI5" s="20"/>
      <c r="AJ5" s="20"/>
      <c r="AK5" s="114"/>
      <c r="AL5" s="68"/>
      <c r="AM5" s="20"/>
      <c r="AN5" s="20"/>
      <c r="AO5" s="20"/>
      <c r="AP5" s="114"/>
      <c r="AQ5" s="68"/>
      <c r="AR5" s="20"/>
      <c r="AS5" s="20"/>
      <c r="AT5" s="20"/>
      <c r="AU5" s="114"/>
      <c r="AV5" s="68"/>
      <c r="AW5" s="20"/>
      <c r="AX5" s="20"/>
      <c r="AY5" s="20"/>
      <c r="AZ5" s="114"/>
      <c r="BA5" s="68"/>
      <c r="BB5" s="20"/>
      <c r="BC5" s="20"/>
      <c r="BD5" s="20"/>
      <c r="BE5" s="114"/>
      <c r="BF5" s="68"/>
      <c r="BG5" s="20"/>
      <c r="BH5" s="20"/>
      <c r="BI5" s="20"/>
      <c r="BJ5" s="114"/>
      <c r="BK5" s="68"/>
      <c r="BL5" s="20"/>
      <c r="BM5" s="20"/>
      <c r="BN5" s="20"/>
      <c r="BO5" s="114"/>
      <c r="BP5" s="68"/>
      <c r="BQ5" s="20"/>
      <c r="BR5" s="20"/>
      <c r="BS5" s="20"/>
      <c r="BT5" s="114"/>
      <c r="BU5" s="68"/>
      <c r="BV5" s="20"/>
      <c r="BW5" s="20"/>
      <c r="BX5" s="20"/>
      <c r="BY5" s="114"/>
      <c r="BZ5" s="68"/>
      <c r="CA5" s="20"/>
      <c r="CB5" s="20"/>
      <c r="CC5" s="20"/>
      <c r="CD5" s="114"/>
      <c r="CE5" s="68"/>
      <c r="CF5" s="20"/>
      <c r="CG5" s="20"/>
      <c r="CH5" s="20"/>
      <c r="CI5" s="114"/>
      <c r="CJ5" s="68"/>
      <c r="CK5" s="20"/>
      <c r="CL5" s="20"/>
      <c r="CM5" s="20"/>
      <c r="CN5" s="114"/>
      <c r="CO5" s="68"/>
      <c r="CP5" s="20"/>
      <c r="CQ5" s="20"/>
      <c r="CR5" s="20"/>
      <c r="CS5" s="114"/>
      <c r="CT5" s="68"/>
      <c r="CU5" s="20"/>
      <c r="CV5" s="20"/>
      <c r="CW5" s="20"/>
      <c r="CX5" s="114"/>
      <c r="CY5" s="68"/>
      <c r="CZ5" s="20"/>
      <c r="DA5" s="20"/>
      <c r="DB5" s="20"/>
      <c r="DC5" s="114"/>
      <c r="DD5" s="68"/>
      <c r="DE5" s="20"/>
      <c r="DF5" s="20"/>
      <c r="DG5" s="20"/>
      <c r="DH5" s="114"/>
      <c r="DI5" s="68"/>
      <c r="DJ5" s="20"/>
      <c r="DK5" s="20"/>
      <c r="DL5" s="20"/>
      <c r="DM5" s="114"/>
      <c r="DN5" s="68"/>
      <c r="DO5" s="20"/>
      <c r="DP5" s="20"/>
      <c r="DQ5" s="20"/>
      <c r="DR5" s="114"/>
      <c r="DS5" s="68"/>
      <c r="DT5" s="20"/>
      <c r="DU5" s="20"/>
      <c r="DV5" s="20"/>
      <c r="DW5" s="114"/>
    </row>
    <row r="6" spans="1:127" ht="4.5" customHeight="1">
      <c r="A6" s="18"/>
      <c r="B6" s="20"/>
      <c r="C6" s="68"/>
      <c r="D6" s="20"/>
      <c r="E6" s="20"/>
      <c r="F6" s="20"/>
      <c r="G6" s="114"/>
      <c r="H6" s="68"/>
      <c r="I6" s="20"/>
      <c r="J6" s="20"/>
      <c r="K6" s="20"/>
      <c r="L6" s="114"/>
      <c r="M6" s="68"/>
      <c r="N6" s="20"/>
      <c r="O6" s="20"/>
      <c r="P6" s="20"/>
      <c r="Q6" s="114"/>
      <c r="R6" s="68"/>
      <c r="S6" s="20"/>
      <c r="T6" s="20"/>
      <c r="U6" s="20"/>
      <c r="V6" s="114"/>
      <c r="W6" s="68"/>
      <c r="X6" s="20"/>
      <c r="Y6" s="20"/>
      <c r="Z6" s="20"/>
      <c r="AA6" s="114"/>
      <c r="AB6" s="68"/>
      <c r="AC6" s="20"/>
      <c r="AD6" s="20"/>
      <c r="AE6" s="20"/>
      <c r="AF6" s="114"/>
      <c r="AG6" s="68"/>
      <c r="AH6" s="20"/>
      <c r="AI6" s="20"/>
      <c r="AJ6" s="20"/>
      <c r="AK6" s="114"/>
      <c r="AL6" s="68"/>
      <c r="AM6" s="20"/>
      <c r="AN6" s="20"/>
      <c r="AO6" s="20"/>
      <c r="AP6" s="114"/>
      <c r="AQ6" s="68"/>
      <c r="AR6" s="20"/>
      <c r="AS6" s="20"/>
      <c r="AT6" s="20"/>
      <c r="AU6" s="114"/>
      <c r="AV6" s="68"/>
      <c r="AW6" s="20"/>
      <c r="AX6" s="20"/>
      <c r="AY6" s="20"/>
      <c r="AZ6" s="114"/>
      <c r="BA6" s="68"/>
      <c r="BB6" s="20"/>
      <c r="BC6" s="20"/>
      <c r="BD6" s="20"/>
      <c r="BE6" s="114"/>
      <c r="BF6" s="68"/>
      <c r="BG6" s="20"/>
      <c r="BH6" s="20"/>
      <c r="BI6" s="20"/>
      <c r="BJ6" s="114"/>
      <c r="BK6" s="68"/>
      <c r="BL6" s="20"/>
      <c r="BM6" s="20"/>
      <c r="BN6" s="20"/>
      <c r="BO6" s="114"/>
      <c r="BP6" s="68"/>
      <c r="BQ6" s="20"/>
      <c r="BR6" s="20"/>
      <c r="BS6" s="20"/>
      <c r="BT6" s="114"/>
      <c r="BU6" s="68"/>
      <c r="BV6" s="20"/>
      <c r="BW6" s="20"/>
      <c r="BX6" s="20"/>
      <c r="BY6" s="114"/>
      <c r="BZ6" s="68"/>
      <c r="CA6" s="20"/>
      <c r="CB6" s="20"/>
      <c r="CC6" s="20"/>
      <c r="CD6" s="114"/>
      <c r="CE6" s="68"/>
      <c r="CF6" s="20"/>
      <c r="CG6" s="20"/>
      <c r="CH6" s="20"/>
      <c r="CI6" s="114"/>
      <c r="CJ6" s="68"/>
      <c r="CK6" s="20"/>
      <c r="CL6" s="20"/>
      <c r="CM6" s="20"/>
      <c r="CN6" s="114"/>
      <c r="CO6" s="68"/>
      <c r="CP6" s="20"/>
      <c r="CQ6" s="20"/>
      <c r="CR6" s="20"/>
      <c r="CS6" s="114"/>
      <c r="CT6" s="68"/>
      <c r="CU6" s="20"/>
      <c r="CV6" s="20"/>
      <c r="CW6" s="20"/>
      <c r="CX6" s="114"/>
      <c r="CY6" s="68"/>
      <c r="CZ6" s="20"/>
      <c r="DA6" s="20"/>
      <c r="DB6" s="20"/>
      <c r="DC6" s="114"/>
      <c r="DD6" s="68"/>
      <c r="DE6" s="20"/>
      <c r="DF6" s="20"/>
      <c r="DG6" s="20"/>
      <c r="DH6" s="114"/>
      <c r="DI6" s="68"/>
      <c r="DJ6" s="20"/>
      <c r="DK6" s="20"/>
      <c r="DL6" s="20"/>
      <c r="DM6" s="114"/>
      <c r="DN6" s="68"/>
      <c r="DO6" s="20"/>
      <c r="DP6" s="20"/>
      <c r="DQ6" s="20"/>
      <c r="DR6" s="114"/>
      <c r="DS6" s="68"/>
      <c r="DT6" s="20"/>
      <c r="DU6" s="20"/>
      <c r="DV6" s="20"/>
      <c r="DW6" s="114"/>
    </row>
    <row r="7" spans="1:127" ht="4.5" customHeight="1">
      <c r="A7" s="18"/>
      <c r="B7" s="20"/>
      <c r="C7" s="68"/>
      <c r="D7" s="20"/>
      <c r="E7" s="20"/>
      <c r="F7" s="20"/>
      <c r="G7" s="114"/>
      <c r="H7" s="68"/>
      <c r="I7" s="20"/>
      <c r="J7" s="20"/>
      <c r="K7" s="20"/>
      <c r="L7" s="114"/>
      <c r="M7" s="68"/>
      <c r="N7" s="20"/>
      <c r="O7" s="20"/>
      <c r="P7" s="20"/>
      <c r="Q7" s="114"/>
      <c r="R7" s="68"/>
      <c r="S7" s="20"/>
      <c r="T7" s="20"/>
      <c r="U7" s="20"/>
      <c r="V7" s="114"/>
      <c r="W7" s="68"/>
      <c r="X7" s="20"/>
      <c r="Y7" s="20"/>
      <c r="Z7" s="20"/>
      <c r="AA7" s="114"/>
      <c r="AB7" s="68"/>
      <c r="AC7" s="20"/>
      <c r="AD7" s="20"/>
      <c r="AE7" s="20"/>
      <c r="AF7" s="114"/>
      <c r="AG7" s="68"/>
      <c r="AH7" s="20"/>
      <c r="AI7" s="20"/>
      <c r="AJ7" s="20"/>
      <c r="AK7" s="114"/>
      <c r="AL7" s="68"/>
      <c r="AM7" s="20"/>
      <c r="AN7" s="20"/>
      <c r="AO7" s="20"/>
      <c r="AP7" s="114"/>
      <c r="AQ7" s="68"/>
      <c r="AR7" s="20"/>
      <c r="AS7" s="20"/>
      <c r="AT7" s="20"/>
      <c r="AU7" s="114"/>
      <c r="AV7" s="68"/>
      <c r="AW7" s="20"/>
      <c r="AX7" s="20"/>
      <c r="AY7" s="20"/>
      <c r="AZ7" s="114"/>
      <c r="BA7" s="68"/>
      <c r="BB7" s="20"/>
      <c r="BC7" s="20"/>
      <c r="BD7" s="20"/>
      <c r="BE7" s="114"/>
      <c r="BF7" s="68"/>
      <c r="BG7" s="20"/>
      <c r="BH7" s="20"/>
      <c r="BI7" s="20"/>
      <c r="BJ7" s="114"/>
      <c r="BK7" s="68"/>
      <c r="BL7" s="20"/>
      <c r="BM7" s="20"/>
      <c r="BN7" s="20"/>
      <c r="BO7" s="114"/>
      <c r="BP7" s="68"/>
      <c r="BQ7" s="20"/>
      <c r="BR7" s="20"/>
      <c r="BS7" s="20"/>
      <c r="BT7" s="114"/>
      <c r="BU7" s="68"/>
      <c r="BV7" s="20"/>
      <c r="BW7" s="20"/>
      <c r="BX7" s="20"/>
      <c r="BY7" s="114"/>
      <c r="BZ7" s="68"/>
      <c r="CA7" s="20"/>
      <c r="CB7" s="20"/>
      <c r="CC7" s="20"/>
      <c r="CD7" s="114"/>
      <c r="CE7" s="68"/>
      <c r="CF7" s="20"/>
      <c r="CG7" s="20"/>
      <c r="CH7" s="20"/>
      <c r="CI7" s="114"/>
      <c r="CJ7" s="68"/>
      <c r="CK7" s="20"/>
      <c r="CL7" s="20"/>
      <c r="CM7" s="20"/>
      <c r="CN7" s="114"/>
      <c r="CO7" s="68"/>
      <c r="CP7" s="20"/>
      <c r="CQ7" s="20"/>
      <c r="CR7" s="20"/>
      <c r="CS7" s="114"/>
      <c r="CT7" s="68"/>
      <c r="CU7" s="20"/>
      <c r="CV7" s="20"/>
      <c r="CW7" s="20"/>
      <c r="CX7" s="114"/>
      <c r="CY7" s="68"/>
      <c r="CZ7" s="20"/>
      <c r="DA7" s="20"/>
      <c r="DB7" s="20"/>
      <c r="DC7" s="114"/>
      <c r="DD7" s="68"/>
      <c r="DE7" s="20"/>
      <c r="DF7" s="20"/>
      <c r="DG7" s="20"/>
      <c r="DH7" s="114"/>
      <c r="DI7" s="68"/>
      <c r="DJ7" s="20"/>
      <c r="DK7" s="20"/>
      <c r="DL7" s="20"/>
      <c r="DM7" s="114"/>
      <c r="DN7" s="68"/>
      <c r="DO7" s="20"/>
      <c r="DP7" s="20"/>
      <c r="DQ7" s="20"/>
      <c r="DR7" s="114"/>
      <c r="DS7" s="68"/>
      <c r="DT7" s="20"/>
      <c r="DU7" s="20"/>
      <c r="DV7" s="20"/>
      <c r="DW7" s="114"/>
    </row>
    <row r="8" spans="1:127" ht="4.5" customHeight="1">
      <c r="A8" s="18"/>
      <c r="B8" s="20"/>
      <c r="C8" s="68"/>
      <c r="D8" s="20"/>
      <c r="E8" s="20"/>
      <c r="F8" s="20"/>
      <c r="G8" s="114"/>
      <c r="H8" s="68"/>
      <c r="I8" s="20"/>
      <c r="J8" s="20"/>
      <c r="K8" s="20"/>
      <c r="L8" s="114"/>
      <c r="M8" s="68"/>
      <c r="N8" s="20"/>
      <c r="O8" s="20"/>
      <c r="P8" s="20"/>
      <c r="Q8" s="114"/>
      <c r="R8" s="68"/>
      <c r="S8" s="20"/>
      <c r="T8" s="20"/>
      <c r="U8" s="20"/>
      <c r="V8" s="114"/>
      <c r="W8" s="68"/>
      <c r="X8" s="20"/>
      <c r="Y8" s="20"/>
      <c r="Z8" s="20"/>
      <c r="AA8" s="114"/>
      <c r="AB8" s="68"/>
      <c r="AC8" s="20"/>
      <c r="AD8" s="20"/>
      <c r="AE8" s="20"/>
      <c r="AF8" s="114"/>
      <c r="AG8" s="68"/>
      <c r="AH8" s="20"/>
      <c r="AI8" s="20"/>
      <c r="AJ8" s="20"/>
      <c r="AK8" s="114"/>
      <c r="AL8" s="68"/>
      <c r="AM8" s="20"/>
      <c r="AN8" s="20"/>
      <c r="AO8" s="20"/>
      <c r="AP8" s="114"/>
      <c r="AQ8" s="68"/>
      <c r="AR8" s="20"/>
      <c r="AS8" s="20"/>
      <c r="AT8" s="20"/>
      <c r="AU8" s="114"/>
      <c r="AV8" s="68"/>
      <c r="AW8" s="20"/>
      <c r="AX8" s="20"/>
      <c r="AY8" s="20"/>
      <c r="AZ8" s="114"/>
      <c r="BA8" s="68"/>
      <c r="BB8" s="20"/>
      <c r="BC8" s="20"/>
      <c r="BD8" s="20"/>
      <c r="BE8" s="114"/>
      <c r="BF8" s="68"/>
      <c r="BG8" s="20"/>
      <c r="BH8" s="20"/>
      <c r="BI8" s="20"/>
      <c r="BJ8" s="114"/>
      <c r="BK8" s="68"/>
      <c r="BL8" s="20"/>
      <c r="BM8" s="20"/>
      <c r="BN8" s="20"/>
      <c r="BO8" s="114"/>
      <c r="BP8" s="68"/>
      <c r="BQ8" s="20"/>
      <c r="BR8" s="20"/>
      <c r="BS8" s="20"/>
      <c r="BT8" s="114"/>
      <c r="BU8" s="68"/>
      <c r="BV8" s="20"/>
      <c r="BW8" s="20"/>
      <c r="BX8" s="20"/>
      <c r="BY8" s="114"/>
      <c r="BZ8" s="68"/>
      <c r="CA8" s="20"/>
      <c r="CB8" s="20"/>
      <c r="CC8" s="20"/>
      <c r="CD8" s="114"/>
      <c r="CE8" s="68"/>
      <c r="CF8" s="20"/>
      <c r="CG8" s="20"/>
      <c r="CH8" s="20"/>
      <c r="CI8" s="114"/>
      <c r="CJ8" s="68"/>
      <c r="CK8" s="20"/>
      <c r="CL8" s="20"/>
      <c r="CM8" s="20"/>
      <c r="CN8" s="114"/>
      <c r="CO8" s="68"/>
      <c r="CP8" s="20"/>
      <c r="CQ8" s="20"/>
      <c r="CR8" s="20"/>
      <c r="CS8" s="114"/>
      <c r="CT8" s="68"/>
      <c r="CU8" s="20"/>
      <c r="CV8" s="20"/>
      <c r="CW8" s="20"/>
      <c r="CX8" s="114"/>
      <c r="CY8" s="68"/>
      <c r="CZ8" s="20"/>
      <c r="DA8" s="20"/>
      <c r="DB8" s="20"/>
      <c r="DC8" s="114"/>
      <c r="DD8" s="68"/>
      <c r="DE8" s="20"/>
      <c r="DF8" s="20"/>
      <c r="DG8" s="20"/>
      <c r="DH8" s="114"/>
      <c r="DI8" s="68"/>
      <c r="DJ8" s="20"/>
      <c r="DK8" s="20"/>
      <c r="DL8" s="20"/>
      <c r="DM8" s="114"/>
      <c r="DN8" s="68"/>
      <c r="DO8" s="20"/>
      <c r="DP8" s="20"/>
      <c r="DQ8" s="20"/>
      <c r="DR8" s="114"/>
      <c r="DS8" s="68"/>
      <c r="DT8" s="20"/>
      <c r="DU8" s="20"/>
      <c r="DV8" s="20"/>
      <c r="DW8" s="114"/>
    </row>
    <row r="9" spans="1:127" ht="13.5" customHeight="1">
      <c r="A9" s="18" t="s">
        <v>6</v>
      </c>
      <c r="B9" s="20"/>
      <c r="C9" s="66"/>
      <c r="D9" s="20"/>
      <c r="E9" s="20"/>
      <c r="F9" s="20"/>
      <c r="G9" s="114"/>
      <c r="H9" s="66"/>
      <c r="I9" s="20"/>
      <c r="J9" s="20"/>
      <c r="K9" s="20"/>
      <c r="L9" s="114"/>
      <c r="M9" s="66"/>
      <c r="N9" s="20"/>
      <c r="O9" s="20"/>
      <c r="P9" s="20"/>
      <c r="Q9" s="114"/>
      <c r="R9" s="66"/>
      <c r="S9" s="20"/>
      <c r="T9" s="20"/>
      <c r="U9" s="20"/>
      <c r="V9" s="114"/>
      <c r="W9" s="66"/>
      <c r="X9" s="20"/>
      <c r="Y9" s="20"/>
      <c r="Z9" s="20"/>
      <c r="AA9" s="114"/>
      <c r="AB9" s="66"/>
      <c r="AC9" s="20"/>
      <c r="AD9" s="20"/>
      <c r="AE9" s="20"/>
      <c r="AF9" s="114"/>
      <c r="AG9" s="7"/>
      <c r="AH9" s="20"/>
      <c r="AI9" s="20"/>
      <c r="AJ9" s="20"/>
      <c r="AK9" s="114"/>
      <c r="AL9" s="7"/>
      <c r="AM9" s="20"/>
      <c r="AN9" s="20"/>
      <c r="AO9" s="20"/>
      <c r="AP9" s="114"/>
      <c r="AQ9" s="66"/>
      <c r="AR9" s="20"/>
      <c r="AS9" s="20"/>
      <c r="AT9" s="20"/>
      <c r="AU9" s="114"/>
      <c r="AV9" s="66"/>
      <c r="AW9" s="20"/>
      <c r="AX9" s="20"/>
      <c r="AY9" s="20"/>
      <c r="AZ9" s="114"/>
      <c r="BA9" s="66"/>
      <c r="BB9" s="20"/>
      <c r="BC9" s="20"/>
      <c r="BD9" s="20"/>
      <c r="BE9" s="114"/>
      <c r="BF9" s="66"/>
      <c r="BG9" s="20"/>
      <c r="BH9" s="20"/>
      <c r="BI9" s="20"/>
      <c r="BJ9" s="114"/>
      <c r="BK9" s="66"/>
      <c r="BL9" s="20"/>
      <c r="BM9" s="20"/>
      <c r="BN9" s="20"/>
      <c r="BO9" s="114"/>
      <c r="BP9" s="7"/>
      <c r="BQ9" s="20"/>
      <c r="BR9" s="20"/>
      <c r="BS9" s="20"/>
      <c r="BT9" s="114"/>
      <c r="BU9" s="7"/>
      <c r="BV9" s="20"/>
      <c r="BW9" s="20"/>
      <c r="BX9" s="20"/>
      <c r="BY9" s="114"/>
      <c r="BZ9" s="7"/>
      <c r="CA9" s="20"/>
      <c r="CB9" s="20"/>
      <c r="CC9" s="20"/>
      <c r="CD9" s="114"/>
      <c r="CE9" s="7"/>
      <c r="CF9" s="20"/>
      <c r="CG9" s="20"/>
      <c r="CH9" s="20"/>
      <c r="CI9" s="114"/>
      <c r="CJ9" s="7"/>
      <c r="CK9" s="20"/>
      <c r="CL9" s="20"/>
      <c r="CM9" s="20"/>
      <c r="CN9" s="114"/>
      <c r="CO9" s="7"/>
      <c r="CP9" s="20"/>
      <c r="CQ9" s="20"/>
      <c r="CR9" s="20"/>
      <c r="CS9" s="114"/>
      <c r="CT9" s="7"/>
      <c r="CU9" s="20"/>
      <c r="CV9" s="20"/>
      <c r="CW9" s="20"/>
      <c r="CX9" s="114"/>
      <c r="CY9" s="7"/>
      <c r="CZ9" s="20"/>
      <c r="DA9" s="20"/>
      <c r="DB9" s="20"/>
      <c r="DC9" s="114"/>
      <c r="DD9" s="7"/>
      <c r="DE9" s="20"/>
      <c r="DF9" s="20"/>
      <c r="DG9" s="20"/>
      <c r="DH9" s="114"/>
      <c r="DI9" s="7"/>
      <c r="DJ9" s="20"/>
      <c r="DK9" s="20"/>
      <c r="DL9" s="20"/>
      <c r="DM9" s="114"/>
      <c r="DN9" s="7"/>
      <c r="DO9" s="20"/>
      <c r="DP9" s="20"/>
      <c r="DQ9" s="20"/>
      <c r="DR9" s="114"/>
      <c r="DS9" s="7"/>
      <c r="DT9" s="20"/>
      <c r="DU9" s="20"/>
      <c r="DV9" s="20"/>
      <c r="DW9" s="114"/>
    </row>
    <row r="10" spans="1:127" ht="21">
      <c r="A10" s="18" t="s">
        <v>131</v>
      </c>
      <c r="B10" s="18" t="s">
        <v>7</v>
      </c>
      <c r="C10" s="41" t="s">
        <v>93</v>
      </c>
      <c r="D10" s="40" t="s">
        <v>94</v>
      </c>
      <c r="E10" s="40" t="s">
        <v>8</v>
      </c>
      <c r="F10" s="40" t="s">
        <v>95</v>
      </c>
      <c r="G10" s="40" t="s">
        <v>9</v>
      </c>
      <c r="H10" s="41" t="s">
        <v>93</v>
      </c>
      <c r="I10" s="40" t="s">
        <v>94</v>
      </c>
      <c r="J10" s="40" t="s">
        <v>8</v>
      </c>
      <c r="K10" s="40" t="s">
        <v>95</v>
      </c>
      <c r="L10" s="40" t="s">
        <v>9</v>
      </c>
      <c r="M10" s="41" t="s">
        <v>93</v>
      </c>
      <c r="N10" s="40" t="s">
        <v>94</v>
      </c>
      <c r="O10" s="40" t="s">
        <v>8</v>
      </c>
      <c r="P10" s="40" t="s">
        <v>95</v>
      </c>
      <c r="Q10" s="40" t="s">
        <v>9</v>
      </c>
      <c r="R10" s="41" t="s">
        <v>93</v>
      </c>
      <c r="S10" s="40" t="s">
        <v>94</v>
      </c>
      <c r="T10" s="40" t="s">
        <v>8</v>
      </c>
      <c r="U10" s="40" t="s">
        <v>95</v>
      </c>
      <c r="V10" s="40" t="s">
        <v>9</v>
      </c>
      <c r="W10" s="41" t="s">
        <v>93</v>
      </c>
      <c r="X10" s="40" t="s">
        <v>94</v>
      </c>
      <c r="Y10" s="40" t="s">
        <v>8</v>
      </c>
      <c r="Z10" s="40" t="s">
        <v>95</v>
      </c>
      <c r="AA10" s="40" t="s">
        <v>9</v>
      </c>
      <c r="AB10" s="41" t="s">
        <v>93</v>
      </c>
      <c r="AC10" s="40" t="s">
        <v>94</v>
      </c>
      <c r="AD10" s="40" t="s">
        <v>8</v>
      </c>
      <c r="AE10" s="40" t="s">
        <v>95</v>
      </c>
      <c r="AF10" s="40" t="s">
        <v>9</v>
      </c>
      <c r="AG10" s="41" t="s">
        <v>93</v>
      </c>
      <c r="AH10" s="40" t="s">
        <v>94</v>
      </c>
      <c r="AI10" s="40" t="s">
        <v>8</v>
      </c>
      <c r="AJ10" s="40" t="s">
        <v>95</v>
      </c>
      <c r="AK10" s="40" t="s">
        <v>9</v>
      </c>
      <c r="AL10" s="41" t="s">
        <v>93</v>
      </c>
      <c r="AM10" s="40" t="s">
        <v>94</v>
      </c>
      <c r="AN10" s="40" t="s">
        <v>8</v>
      </c>
      <c r="AO10" s="40" t="s">
        <v>95</v>
      </c>
      <c r="AP10" s="40" t="s">
        <v>9</v>
      </c>
      <c r="AQ10" s="41" t="s">
        <v>93</v>
      </c>
      <c r="AR10" s="40" t="s">
        <v>94</v>
      </c>
      <c r="AS10" s="40" t="s">
        <v>8</v>
      </c>
      <c r="AT10" s="40" t="s">
        <v>95</v>
      </c>
      <c r="AU10" s="40" t="s">
        <v>9</v>
      </c>
      <c r="AV10" s="41" t="s">
        <v>93</v>
      </c>
      <c r="AW10" s="40" t="s">
        <v>94</v>
      </c>
      <c r="AX10" s="40" t="s">
        <v>8</v>
      </c>
      <c r="AY10" s="40" t="s">
        <v>95</v>
      </c>
      <c r="AZ10" s="40" t="s">
        <v>9</v>
      </c>
      <c r="BA10" s="41" t="s">
        <v>93</v>
      </c>
      <c r="BB10" s="40" t="s">
        <v>94</v>
      </c>
      <c r="BC10" s="40" t="s">
        <v>8</v>
      </c>
      <c r="BD10" s="40" t="s">
        <v>95</v>
      </c>
      <c r="BE10" s="40" t="s">
        <v>9</v>
      </c>
      <c r="BF10" s="41" t="s">
        <v>93</v>
      </c>
      <c r="BG10" s="40" t="s">
        <v>94</v>
      </c>
      <c r="BH10" s="40" t="s">
        <v>8</v>
      </c>
      <c r="BI10" s="40" t="s">
        <v>95</v>
      </c>
      <c r="BJ10" s="40" t="s">
        <v>9</v>
      </c>
      <c r="BK10" s="41" t="s">
        <v>93</v>
      </c>
      <c r="BL10" s="40" t="s">
        <v>94</v>
      </c>
      <c r="BM10" s="40" t="s">
        <v>8</v>
      </c>
      <c r="BN10" s="40" t="s">
        <v>95</v>
      </c>
      <c r="BO10" s="40" t="s">
        <v>9</v>
      </c>
      <c r="BP10" s="41" t="s">
        <v>93</v>
      </c>
      <c r="BQ10" s="40" t="s">
        <v>94</v>
      </c>
      <c r="BR10" s="40" t="s">
        <v>8</v>
      </c>
      <c r="BS10" s="40" t="s">
        <v>95</v>
      </c>
      <c r="BT10" s="40" t="s">
        <v>9</v>
      </c>
      <c r="BU10" s="41" t="s">
        <v>93</v>
      </c>
      <c r="BV10" s="40" t="s">
        <v>94</v>
      </c>
      <c r="BW10" s="40" t="s">
        <v>8</v>
      </c>
      <c r="BX10" s="40" t="s">
        <v>95</v>
      </c>
      <c r="BY10" s="40" t="s">
        <v>9</v>
      </c>
      <c r="BZ10" s="41" t="s">
        <v>93</v>
      </c>
      <c r="CA10" s="40" t="s">
        <v>94</v>
      </c>
      <c r="CB10" s="40" t="s">
        <v>8</v>
      </c>
      <c r="CC10" s="40" t="s">
        <v>95</v>
      </c>
      <c r="CD10" s="40" t="s">
        <v>9</v>
      </c>
      <c r="CE10" s="41" t="s">
        <v>93</v>
      </c>
      <c r="CF10" s="40" t="s">
        <v>94</v>
      </c>
      <c r="CG10" s="40" t="s">
        <v>8</v>
      </c>
      <c r="CH10" s="40" t="s">
        <v>95</v>
      </c>
      <c r="CI10" s="40" t="s">
        <v>9</v>
      </c>
      <c r="CJ10" s="41" t="s">
        <v>93</v>
      </c>
      <c r="CK10" s="40" t="s">
        <v>94</v>
      </c>
      <c r="CL10" s="40" t="s">
        <v>8</v>
      </c>
      <c r="CM10" s="40" t="s">
        <v>95</v>
      </c>
      <c r="CN10" s="40" t="s">
        <v>9</v>
      </c>
      <c r="CO10" s="41" t="s">
        <v>93</v>
      </c>
      <c r="CP10" s="40" t="s">
        <v>94</v>
      </c>
      <c r="CQ10" s="40" t="s">
        <v>8</v>
      </c>
      <c r="CR10" s="40" t="s">
        <v>95</v>
      </c>
      <c r="CS10" s="40" t="s">
        <v>9</v>
      </c>
      <c r="CT10" s="41" t="s">
        <v>93</v>
      </c>
      <c r="CU10" s="40" t="s">
        <v>94</v>
      </c>
      <c r="CV10" s="40" t="s">
        <v>8</v>
      </c>
      <c r="CW10" s="40" t="s">
        <v>95</v>
      </c>
      <c r="CX10" s="40" t="s">
        <v>9</v>
      </c>
      <c r="CY10" s="41"/>
      <c r="CZ10" s="40"/>
      <c r="DA10" s="40"/>
      <c r="DB10" s="40"/>
      <c r="DC10" s="40"/>
      <c r="DD10" s="41"/>
      <c r="DE10" s="40"/>
      <c r="DF10" s="40"/>
      <c r="DG10" s="40"/>
      <c r="DH10" s="40"/>
      <c r="DI10" s="41"/>
      <c r="DJ10" s="40"/>
      <c r="DK10" s="40"/>
      <c r="DL10" s="40"/>
      <c r="DM10" s="40"/>
      <c r="DN10" s="41"/>
      <c r="DO10" s="40"/>
      <c r="DP10" s="40"/>
      <c r="DQ10" s="40"/>
      <c r="DR10" s="40"/>
      <c r="DS10" s="41"/>
      <c r="DT10" s="40"/>
      <c r="DU10" s="40"/>
      <c r="DV10" s="40"/>
      <c r="DW10" s="40"/>
    </row>
    <row r="11" spans="1:127" ht="13.5" customHeight="1">
      <c r="A11" s="71" t="s">
        <v>297</v>
      </c>
      <c r="B11" s="2" t="s">
        <v>429</v>
      </c>
      <c r="C11" s="19"/>
      <c r="D11" s="2">
        <v>54</v>
      </c>
      <c r="E11" s="152">
        <v>0.36</v>
      </c>
      <c r="F11" s="2">
        <v>7</v>
      </c>
      <c r="G11" s="162">
        <v>0.5</v>
      </c>
      <c r="H11" s="19"/>
      <c r="J11" s="38"/>
      <c r="L11" s="116"/>
      <c r="M11" s="19"/>
      <c r="O11" s="38"/>
      <c r="Q11" s="116"/>
      <c r="R11" s="19"/>
      <c r="T11" s="38"/>
      <c r="V11" s="116"/>
      <c r="W11" s="19"/>
      <c r="X11" s="2">
        <v>43</v>
      </c>
      <c r="Y11" s="152">
        <v>0.28699999999999998</v>
      </c>
      <c r="Z11" s="2">
        <v>6</v>
      </c>
      <c r="AA11" s="162">
        <v>0.55000000000000004</v>
      </c>
      <c r="AB11" s="19"/>
      <c r="AC11" s="2">
        <v>44</v>
      </c>
      <c r="AD11" s="152">
        <v>0.29300000000000004</v>
      </c>
      <c r="AE11" s="2">
        <v>8</v>
      </c>
      <c r="AF11" s="162">
        <v>0.5</v>
      </c>
      <c r="AG11" s="19"/>
      <c r="AH11" s="2">
        <v>44</v>
      </c>
      <c r="AI11" s="152">
        <v>0.29300000000000004</v>
      </c>
      <c r="AJ11" s="2">
        <v>9</v>
      </c>
      <c r="AK11" s="162">
        <v>0.56299999999999994</v>
      </c>
      <c r="AL11" s="19"/>
      <c r="AM11" s="2">
        <v>41</v>
      </c>
      <c r="AN11" s="152">
        <v>0.27300000000000002</v>
      </c>
      <c r="AO11" s="2">
        <v>8</v>
      </c>
      <c r="AP11" s="162">
        <v>0.5</v>
      </c>
      <c r="AQ11" s="19"/>
      <c r="AR11" s="152"/>
      <c r="AS11" s="38"/>
      <c r="AU11" s="116"/>
      <c r="AV11" s="19"/>
      <c r="AX11" s="38"/>
      <c r="AZ11" s="116"/>
      <c r="BA11" s="19"/>
      <c r="BC11" s="38"/>
      <c r="BE11" s="116"/>
      <c r="BF11" s="19"/>
      <c r="BH11" s="38"/>
      <c r="BJ11" s="116"/>
      <c r="BK11" s="19"/>
      <c r="BM11" s="38"/>
      <c r="BO11" s="116"/>
      <c r="BP11" s="19"/>
      <c r="BR11" s="38"/>
      <c r="BT11" s="116"/>
      <c r="BU11" s="19"/>
      <c r="BW11" s="38"/>
      <c r="BY11" s="116"/>
      <c r="BZ11" s="19"/>
      <c r="CB11" s="38"/>
      <c r="CD11" s="116"/>
      <c r="CE11" s="19"/>
      <c r="CG11" s="38"/>
      <c r="CI11" s="116"/>
      <c r="CJ11" s="19"/>
      <c r="CL11" s="38"/>
      <c r="CN11" s="116"/>
      <c r="CO11" s="19"/>
      <c r="CQ11" s="38"/>
      <c r="CS11" s="116"/>
      <c r="CT11" s="19"/>
      <c r="CV11" s="38"/>
      <c r="CX11" s="116"/>
      <c r="CY11" s="19"/>
      <c r="DA11" s="38"/>
      <c r="DC11" s="38"/>
      <c r="DD11" s="19"/>
      <c r="DF11" s="38"/>
      <c r="DH11" s="116"/>
      <c r="DI11" s="19"/>
      <c r="DK11" s="38"/>
      <c r="DM11" s="116"/>
      <c r="DN11" s="19"/>
      <c r="DP11" s="38"/>
      <c r="DR11" s="116"/>
      <c r="DS11" s="19"/>
      <c r="DU11" s="38"/>
      <c r="DW11" s="116"/>
    </row>
    <row r="12" spans="1:127" ht="13.5" customHeight="1">
      <c r="A12" s="71" t="s">
        <v>299</v>
      </c>
      <c r="B12" s="2" t="s">
        <v>430</v>
      </c>
      <c r="C12" s="19"/>
      <c r="D12" s="2">
        <v>49</v>
      </c>
      <c r="E12" s="152">
        <v>0.32700000000000001</v>
      </c>
      <c r="F12" s="2">
        <v>7</v>
      </c>
      <c r="G12" s="162">
        <v>0.5</v>
      </c>
      <c r="H12" s="19"/>
      <c r="I12" s="2">
        <v>37</v>
      </c>
      <c r="J12" s="152">
        <v>0.24</v>
      </c>
      <c r="K12" s="2">
        <v>5</v>
      </c>
      <c r="L12" s="162">
        <v>0.35700000000000004</v>
      </c>
      <c r="M12" s="19"/>
      <c r="N12" s="2">
        <v>45</v>
      </c>
      <c r="O12" s="152">
        <v>0.3</v>
      </c>
      <c r="P12" s="2">
        <v>5</v>
      </c>
      <c r="Q12" s="162">
        <v>0.35700000000000004</v>
      </c>
      <c r="R12" s="19"/>
      <c r="S12" s="2">
        <v>45</v>
      </c>
      <c r="T12" s="152">
        <v>0.3</v>
      </c>
      <c r="U12" s="2">
        <v>6</v>
      </c>
      <c r="V12" s="162">
        <v>0.4</v>
      </c>
      <c r="W12" s="19"/>
      <c r="Y12" s="152"/>
      <c r="AA12" s="162"/>
      <c r="AB12" s="19"/>
      <c r="AC12" s="152"/>
      <c r="AD12" s="152"/>
      <c r="AF12" s="162"/>
      <c r="AG12" s="19"/>
      <c r="AI12" s="152"/>
      <c r="AK12" s="162"/>
      <c r="AL12" s="19"/>
      <c r="AM12" s="2">
        <v>33</v>
      </c>
      <c r="AN12" s="152">
        <v>0.22</v>
      </c>
      <c r="AO12" s="2">
        <v>6</v>
      </c>
      <c r="AP12" s="162">
        <v>0.375</v>
      </c>
      <c r="AQ12" s="19"/>
      <c r="AS12" s="38"/>
      <c r="AU12" s="116"/>
      <c r="AV12" s="19"/>
      <c r="AX12" s="38"/>
      <c r="AZ12" s="116"/>
      <c r="BA12" s="19"/>
      <c r="BC12" s="38"/>
      <c r="BE12" s="116"/>
      <c r="BF12" s="19"/>
      <c r="BH12" s="38"/>
      <c r="BJ12" s="116"/>
      <c r="BK12" s="19"/>
      <c r="BM12" s="38"/>
      <c r="BO12" s="116"/>
      <c r="BP12" s="19"/>
      <c r="BR12" s="116"/>
      <c r="BT12" s="116"/>
      <c r="BU12" s="19"/>
      <c r="BW12" s="38"/>
      <c r="BY12" s="116"/>
      <c r="BZ12" s="19"/>
      <c r="CB12" s="38"/>
      <c r="CD12" s="116"/>
      <c r="CE12" s="19"/>
      <c r="CG12" s="38"/>
      <c r="CI12" s="116"/>
      <c r="CJ12" s="19"/>
      <c r="CL12" s="38"/>
      <c r="CN12" s="116"/>
      <c r="CO12" s="19"/>
      <c r="CQ12" s="38"/>
      <c r="CS12" s="116"/>
      <c r="CT12" s="19"/>
      <c r="CV12" s="38"/>
      <c r="CX12" s="116"/>
      <c r="CY12" s="19"/>
      <c r="DA12" s="38"/>
      <c r="DC12" s="116"/>
      <c r="DD12" s="19"/>
      <c r="DF12" s="38"/>
      <c r="DH12" s="116"/>
      <c r="DI12" s="19"/>
      <c r="DK12" s="38"/>
      <c r="DM12" s="116"/>
      <c r="DN12" s="19"/>
      <c r="DP12" s="38"/>
      <c r="DR12" s="116"/>
      <c r="DS12" s="19"/>
      <c r="DU12" s="38"/>
      <c r="DW12" s="116"/>
    </row>
    <row r="13" spans="1:127" ht="13.5" customHeight="1">
      <c r="A13" s="149" t="s">
        <v>301</v>
      </c>
      <c r="B13" s="2" t="s">
        <v>431</v>
      </c>
      <c r="C13" s="19"/>
      <c r="E13" s="38"/>
      <c r="G13" s="116"/>
      <c r="H13" s="19"/>
      <c r="I13" s="2">
        <v>31</v>
      </c>
      <c r="J13" s="152">
        <v>0.2</v>
      </c>
      <c r="K13" s="2">
        <v>5</v>
      </c>
      <c r="L13" s="162">
        <v>0.35700000000000004</v>
      </c>
      <c r="M13" s="19"/>
      <c r="N13" s="2">
        <v>38</v>
      </c>
      <c r="O13" s="152">
        <v>0.253</v>
      </c>
      <c r="P13" s="2">
        <v>6</v>
      </c>
      <c r="Q13" s="162">
        <v>0.42899999999999999</v>
      </c>
      <c r="R13" s="19"/>
      <c r="S13" s="2">
        <v>38</v>
      </c>
      <c r="T13" s="152">
        <v>0.253</v>
      </c>
      <c r="U13" s="2">
        <v>6</v>
      </c>
      <c r="V13" s="162">
        <v>0.4</v>
      </c>
      <c r="W13" s="19"/>
      <c r="X13" s="2">
        <v>24</v>
      </c>
      <c r="Y13" s="152">
        <v>0.16</v>
      </c>
      <c r="Z13" s="2">
        <v>3</v>
      </c>
      <c r="AA13" s="162">
        <v>0.27</v>
      </c>
      <c r="AB13" s="19"/>
      <c r="AC13" s="2">
        <v>28</v>
      </c>
      <c r="AD13" s="152">
        <v>0.187</v>
      </c>
      <c r="AE13" s="2">
        <v>6</v>
      </c>
      <c r="AF13" s="162">
        <v>0.375</v>
      </c>
      <c r="AG13" s="19"/>
      <c r="AH13" s="2">
        <v>28</v>
      </c>
      <c r="AI13" s="152">
        <v>0.187</v>
      </c>
      <c r="AJ13" s="2">
        <v>7</v>
      </c>
      <c r="AK13" s="162">
        <v>0.43700000000000006</v>
      </c>
      <c r="AL13" s="19"/>
      <c r="AN13" s="152"/>
      <c r="AP13" s="162"/>
      <c r="AQ13" s="19"/>
      <c r="AS13" s="38"/>
      <c r="AU13" s="116"/>
      <c r="AV13" s="19"/>
      <c r="AX13" s="38"/>
      <c r="AZ13" s="116"/>
      <c r="BA13" s="19"/>
      <c r="BC13" s="38"/>
      <c r="BE13" s="116"/>
      <c r="BF13" s="19"/>
      <c r="BH13" s="38"/>
      <c r="BJ13" s="116"/>
      <c r="BK13" s="19"/>
      <c r="BM13" s="38"/>
      <c r="BO13" s="116"/>
      <c r="BP13" s="19"/>
      <c r="BR13" s="38"/>
      <c r="BT13" s="116"/>
      <c r="BU13" s="19"/>
      <c r="BW13" s="38"/>
      <c r="BY13" s="116"/>
      <c r="BZ13" s="19"/>
      <c r="CB13" s="38"/>
      <c r="CD13" s="116"/>
      <c r="CE13" s="19"/>
      <c r="CG13" s="38"/>
      <c r="CI13" s="116"/>
      <c r="CJ13" s="19"/>
      <c r="CL13" s="38"/>
      <c r="CN13" s="116"/>
      <c r="CO13" s="19"/>
      <c r="CQ13" s="38"/>
      <c r="CS13" s="116"/>
      <c r="CT13" s="19"/>
      <c r="CV13" s="38"/>
      <c r="CX13" s="38"/>
      <c r="CY13" s="19"/>
      <c r="DA13" s="38"/>
      <c r="DC13" s="116"/>
      <c r="DD13" s="19"/>
      <c r="DF13" s="38"/>
      <c r="DH13" s="116"/>
      <c r="DI13" s="19"/>
      <c r="DK13" s="38"/>
      <c r="DM13" s="116"/>
      <c r="DN13" s="19"/>
      <c r="DP13" s="38"/>
      <c r="DR13" s="116"/>
      <c r="DS13" s="19"/>
      <c r="DU13" s="38"/>
      <c r="DW13" s="116"/>
    </row>
    <row r="14" spans="1:127" ht="13.5" customHeight="1">
      <c r="A14" s="71" t="s">
        <v>304</v>
      </c>
      <c r="B14" s="2" t="s">
        <v>432</v>
      </c>
      <c r="C14" s="19"/>
      <c r="E14" s="38"/>
      <c r="G14" s="116"/>
      <c r="H14" s="19"/>
      <c r="I14" s="2">
        <v>24</v>
      </c>
      <c r="J14" s="152">
        <v>0.155</v>
      </c>
      <c r="K14" s="2">
        <v>4</v>
      </c>
      <c r="L14" s="162">
        <v>0.28600000000000003</v>
      </c>
      <c r="M14" s="19"/>
      <c r="N14" s="2">
        <v>14</v>
      </c>
      <c r="O14" s="152">
        <v>9.3000000000000013E-2</v>
      </c>
      <c r="P14" s="2">
        <v>3</v>
      </c>
      <c r="Q14" s="162">
        <v>0.214</v>
      </c>
      <c r="R14" s="19"/>
      <c r="S14" s="2">
        <v>14</v>
      </c>
      <c r="T14" s="152">
        <v>9.3000000000000013E-2</v>
      </c>
      <c r="U14" s="2">
        <v>3</v>
      </c>
      <c r="V14" s="162">
        <v>0.2</v>
      </c>
      <c r="W14" s="19"/>
      <c r="Y14" s="152"/>
      <c r="AA14" s="162"/>
      <c r="AB14" s="19"/>
      <c r="AC14" s="2">
        <v>6</v>
      </c>
      <c r="AD14" s="152">
        <v>0.04</v>
      </c>
      <c r="AE14" s="2">
        <v>2</v>
      </c>
      <c r="AF14" s="162">
        <v>0.125</v>
      </c>
      <c r="AG14" s="19"/>
      <c r="AI14" s="152"/>
      <c r="AK14" s="162"/>
      <c r="AL14" s="19"/>
      <c r="AN14" s="152"/>
      <c r="AP14" s="162"/>
      <c r="AQ14" s="19"/>
      <c r="AS14" s="38"/>
      <c r="AU14" s="116"/>
      <c r="AV14" s="19"/>
      <c r="AX14" s="38"/>
      <c r="AZ14" s="116"/>
      <c r="BA14" s="19"/>
      <c r="BC14" s="38"/>
      <c r="BE14" s="116"/>
      <c r="BF14" s="19"/>
      <c r="BH14" s="38"/>
      <c r="BJ14" s="116"/>
      <c r="BK14" s="19"/>
      <c r="BM14" s="38"/>
      <c r="BO14" s="116"/>
      <c r="BP14" s="19"/>
      <c r="BR14" s="38"/>
      <c r="BT14" s="116"/>
      <c r="BU14" s="19"/>
      <c r="BW14" s="38"/>
      <c r="BY14" s="116"/>
      <c r="BZ14" s="19"/>
      <c r="CB14" s="38"/>
      <c r="CD14" s="116"/>
      <c r="CE14" s="19"/>
      <c r="CG14" s="38"/>
      <c r="CI14" s="116"/>
      <c r="CJ14" s="19"/>
      <c r="CL14" s="38"/>
      <c r="CN14" s="116"/>
      <c r="CO14" s="19"/>
      <c r="CQ14" s="38"/>
      <c r="CS14" s="116"/>
      <c r="CT14" s="19"/>
      <c r="CV14" s="38"/>
      <c r="CX14" s="116"/>
      <c r="CY14" s="19"/>
      <c r="DA14" s="38"/>
      <c r="DC14" s="116"/>
      <c r="DD14" s="19"/>
      <c r="DF14" s="38"/>
      <c r="DH14" s="116"/>
      <c r="DI14" s="19"/>
      <c r="DK14" s="38"/>
      <c r="DM14" s="116"/>
      <c r="DN14" s="19"/>
      <c r="DP14" s="38"/>
      <c r="DR14" s="116"/>
      <c r="DS14" s="19"/>
      <c r="DU14" s="38"/>
      <c r="DW14" s="116"/>
    </row>
    <row r="15" spans="1:127" ht="13.5" customHeight="1">
      <c r="A15" s="71" t="s">
        <v>306</v>
      </c>
      <c r="B15" s="2" t="s">
        <v>433</v>
      </c>
      <c r="C15" s="19"/>
      <c r="E15" s="38"/>
      <c r="G15" s="116"/>
      <c r="H15" s="19"/>
      <c r="J15" s="152"/>
      <c r="L15" s="162"/>
      <c r="M15" s="19"/>
      <c r="O15" s="152"/>
      <c r="Q15" s="116"/>
      <c r="R15" s="19"/>
      <c r="T15" s="152"/>
      <c r="V15" s="162"/>
      <c r="W15" s="19"/>
      <c r="X15" s="2">
        <v>26</v>
      </c>
      <c r="Y15" s="152">
        <v>0.17300000000000001</v>
      </c>
      <c r="Z15" s="2">
        <v>2</v>
      </c>
      <c r="AA15" s="162">
        <v>0.18</v>
      </c>
      <c r="AB15" s="19"/>
      <c r="AD15" s="152"/>
      <c r="AF15" s="162"/>
      <c r="AG15" s="19"/>
      <c r="AI15" s="38"/>
      <c r="AK15" s="162"/>
      <c r="AL15" s="19"/>
      <c r="AN15" s="152"/>
      <c r="AP15" s="162"/>
      <c r="AQ15" s="19"/>
      <c r="AS15" s="38"/>
      <c r="AU15" s="116"/>
      <c r="AV15" s="19"/>
      <c r="AX15" s="38"/>
      <c r="AZ15" s="116"/>
      <c r="BA15" s="19"/>
      <c r="BC15" s="38"/>
      <c r="BE15" s="116"/>
      <c r="BF15" s="19"/>
      <c r="BH15" s="38"/>
      <c r="BJ15" s="116"/>
      <c r="BK15" s="19"/>
      <c r="BM15" s="38"/>
      <c r="BO15" s="116"/>
      <c r="BP15" s="19"/>
      <c r="BR15" s="38"/>
      <c r="BT15" s="116"/>
      <c r="BU15" s="19"/>
      <c r="BW15" s="38"/>
      <c r="BY15" s="116"/>
      <c r="BZ15" s="19"/>
      <c r="CB15" s="38"/>
      <c r="CD15" s="116"/>
      <c r="CE15" s="19"/>
      <c r="CG15" s="38"/>
      <c r="CI15" s="116"/>
      <c r="CJ15" s="19"/>
      <c r="CL15" s="38"/>
      <c r="CN15" s="116"/>
      <c r="CO15" s="19"/>
      <c r="CQ15" s="38"/>
      <c r="CS15" s="116"/>
      <c r="CT15" s="19"/>
      <c r="CV15" s="38"/>
      <c r="CX15" s="38"/>
      <c r="CY15" s="19"/>
      <c r="DA15" s="38"/>
      <c r="DC15" s="116"/>
      <c r="DD15" s="19"/>
      <c r="DF15" s="38"/>
      <c r="DH15" s="116"/>
      <c r="DI15" s="19"/>
      <c r="DK15" s="38"/>
      <c r="DM15" s="116"/>
      <c r="DN15" s="19"/>
      <c r="DP15" s="38"/>
      <c r="DR15" s="116"/>
      <c r="DS15" s="19"/>
      <c r="DU15" s="38"/>
      <c r="DW15" s="116"/>
    </row>
    <row r="16" spans="1:127" ht="13.5" customHeight="1">
      <c r="A16" s="71" t="s">
        <v>309</v>
      </c>
      <c r="B16" s="2" t="s">
        <v>434</v>
      </c>
      <c r="C16" s="19"/>
      <c r="E16" s="38"/>
      <c r="G16" s="116"/>
      <c r="H16" s="19"/>
      <c r="J16" s="38"/>
      <c r="L16" s="116"/>
      <c r="M16" s="19"/>
      <c r="O16" s="152"/>
      <c r="Q16" s="116"/>
      <c r="R16" s="19"/>
      <c r="T16" s="152"/>
      <c r="V16" s="162"/>
      <c r="W16" s="19"/>
      <c r="Y16" s="38"/>
      <c r="AA16" s="162"/>
      <c r="AB16" s="19"/>
      <c r="AD16" s="152"/>
      <c r="AF16" s="116"/>
      <c r="AG16" s="19"/>
      <c r="AI16" s="38"/>
      <c r="AK16" s="116"/>
      <c r="AL16" s="19"/>
      <c r="AM16" s="2">
        <v>6</v>
      </c>
      <c r="AN16" s="152">
        <v>0.04</v>
      </c>
      <c r="AO16" s="2">
        <v>2</v>
      </c>
      <c r="AP16" s="162">
        <v>0.125</v>
      </c>
      <c r="AQ16" s="19"/>
      <c r="AS16" s="38"/>
      <c r="AU16" s="116"/>
      <c r="AV16" s="19"/>
      <c r="AX16" s="38"/>
      <c r="AZ16" s="116"/>
      <c r="BA16" s="19"/>
      <c r="BC16" s="38"/>
      <c r="BE16" s="116"/>
      <c r="BF16" s="19"/>
      <c r="BH16" s="38"/>
      <c r="BJ16" s="116"/>
      <c r="BK16" s="19"/>
      <c r="BM16" s="38"/>
      <c r="BO16" s="116"/>
      <c r="BP16" s="19"/>
      <c r="BR16" s="38"/>
      <c r="BT16" s="116"/>
      <c r="BU16" s="19"/>
      <c r="BW16" s="38"/>
      <c r="BY16" s="116"/>
      <c r="BZ16" s="19"/>
      <c r="CB16" s="38"/>
      <c r="CD16" s="116"/>
      <c r="CE16" s="19"/>
      <c r="CG16" s="38"/>
      <c r="CI16" s="116"/>
      <c r="CJ16" s="19"/>
      <c r="CL16" s="38"/>
      <c r="CN16" s="116"/>
      <c r="CO16" s="19"/>
      <c r="CQ16" s="38"/>
      <c r="CS16" s="116"/>
      <c r="CT16" s="19"/>
      <c r="CV16" s="38"/>
      <c r="CX16" s="38"/>
      <c r="CY16" s="19"/>
      <c r="DA16" s="38"/>
      <c r="DC16" s="116"/>
      <c r="DD16" s="19"/>
      <c r="DF16" s="38"/>
      <c r="DH16" s="116"/>
      <c r="DI16" s="19"/>
      <c r="DK16" s="38"/>
      <c r="DM16" s="116"/>
      <c r="DN16" s="19"/>
      <c r="DP16" s="38"/>
      <c r="DR16" s="116"/>
      <c r="DS16" s="19"/>
      <c r="DU16" s="38"/>
      <c r="DW16" s="116"/>
    </row>
    <row r="17" spans="1:127" ht="13.5" customHeight="1">
      <c r="A17" s="71"/>
      <c r="C17" s="19"/>
      <c r="E17" s="38"/>
      <c r="G17" s="116"/>
      <c r="H17" s="19"/>
      <c r="J17" s="38"/>
      <c r="L17" s="116"/>
      <c r="M17" s="19"/>
      <c r="O17" s="152"/>
      <c r="Q17" s="116"/>
      <c r="R17" s="19"/>
      <c r="T17" s="38"/>
      <c r="V17" s="116"/>
      <c r="W17" s="19"/>
      <c r="Y17" s="38"/>
      <c r="AA17" s="116"/>
      <c r="AB17" s="19"/>
      <c r="AD17" s="38"/>
      <c r="AF17" s="116"/>
      <c r="AG17" s="19"/>
      <c r="AI17" s="38"/>
      <c r="AK17" s="116"/>
      <c r="AL17" s="19"/>
      <c r="AN17" s="152"/>
      <c r="AP17" s="116"/>
      <c r="AQ17" s="19"/>
      <c r="AS17" s="38"/>
      <c r="AU17" s="116"/>
      <c r="AV17" s="19"/>
      <c r="AX17" s="38"/>
      <c r="AZ17" s="116"/>
      <c r="BA17" s="19"/>
      <c r="BC17" s="38"/>
      <c r="BE17" s="116"/>
      <c r="BF17" s="19"/>
      <c r="BH17" s="38"/>
      <c r="BJ17" s="116"/>
      <c r="BK17" s="19"/>
      <c r="BM17" s="38"/>
      <c r="BO17" s="116"/>
      <c r="BP17" s="19"/>
      <c r="BR17" s="38"/>
      <c r="BT17" s="116"/>
      <c r="BU17" s="19"/>
      <c r="BW17" s="38"/>
      <c r="BY17" s="116"/>
      <c r="BZ17" s="19"/>
      <c r="CB17" s="38"/>
      <c r="CD17" s="116"/>
      <c r="CE17" s="19"/>
      <c r="CG17" s="38"/>
      <c r="CI17" s="116"/>
      <c r="CJ17" s="19"/>
      <c r="CL17" s="38"/>
      <c r="CN17" s="116"/>
      <c r="CO17" s="19"/>
      <c r="CQ17" s="38"/>
      <c r="CS17" s="116"/>
      <c r="CT17" s="19"/>
      <c r="CV17" s="38"/>
      <c r="CX17" s="116"/>
      <c r="CY17" s="19"/>
      <c r="DA17" s="38"/>
      <c r="DC17" s="116"/>
      <c r="DD17" s="19"/>
      <c r="DF17" s="38"/>
      <c r="DH17" s="116"/>
      <c r="DI17" s="19"/>
      <c r="DK17" s="38"/>
      <c r="DM17" s="116"/>
      <c r="DN17" s="19"/>
      <c r="DP17" s="38"/>
      <c r="DR17" s="116"/>
      <c r="DS17" s="19"/>
      <c r="DU17" s="38"/>
      <c r="DW17" s="116"/>
    </row>
    <row r="18" spans="1:127" ht="13.5" customHeight="1">
      <c r="A18" s="71"/>
      <c r="C18" s="19"/>
      <c r="E18" s="38"/>
      <c r="G18" s="116"/>
      <c r="H18" s="19"/>
      <c r="J18" s="38"/>
      <c r="L18" s="116"/>
      <c r="M18" s="19"/>
      <c r="O18" s="38"/>
      <c r="Q18" s="116"/>
      <c r="R18" s="19"/>
      <c r="T18" s="38"/>
      <c r="V18" s="116"/>
      <c r="W18" s="19"/>
      <c r="Y18" s="38"/>
      <c r="AA18" s="116"/>
      <c r="AB18" s="19"/>
      <c r="AD18" s="38"/>
      <c r="AF18" s="116"/>
      <c r="AG18" s="19"/>
      <c r="AI18" s="38"/>
      <c r="AK18" s="116"/>
      <c r="AL18" s="19"/>
      <c r="AN18" s="38"/>
      <c r="AP18" s="116"/>
      <c r="AQ18" s="19"/>
      <c r="AS18" s="38"/>
      <c r="AU18" s="116"/>
      <c r="AV18" s="19"/>
      <c r="AX18" s="38"/>
      <c r="AZ18" s="116"/>
      <c r="BA18" s="19"/>
      <c r="BC18" s="38"/>
      <c r="BE18" s="116"/>
      <c r="BF18" s="19"/>
      <c r="BH18" s="38"/>
      <c r="BJ18" s="116"/>
      <c r="BK18" s="19"/>
      <c r="BM18" s="38"/>
      <c r="BO18" s="116"/>
      <c r="BP18" s="19"/>
      <c r="BR18" s="38"/>
      <c r="BT18" s="116"/>
      <c r="BU18" s="19"/>
      <c r="BW18" s="38"/>
      <c r="BY18" s="116"/>
      <c r="BZ18" s="19"/>
      <c r="CB18" s="38"/>
      <c r="CD18" s="116"/>
      <c r="CE18" s="19"/>
      <c r="CG18" s="38"/>
      <c r="CI18" s="116"/>
      <c r="CJ18" s="19"/>
      <c r="CL18" s="38"/>
      <c r="CN18" s="116"/>
      <c r="CO18" s="19"/>
      <c r="CQ18" s="38"/>
      <c r="CS18" s="116"/>
      <c r="CT18" s="19"/>
      <c r="CV18" s="38"/>
      <c r="CX18" s="38"/>
      <c r="CY18" s="19"/>
      <c r="DA18" s="38"/>
      <c r="DC18" s="38"/>
      <c r="DD18" s="19"/>
      <c r="DF18" s="38"/>
      <c r="DH18" s="116"/>
      <c r="DI18" s="19"/>
      <c r="DK18" s="38"/>
      <c r="DM18" s="116"/>
      <c r="DN18" s="19"/>
      <c r="DP18" s="38"/>
      <c r="DR18" s="116"/>
      <c r="DS18" s="19"/>
      <c r="DU18" s="38"/>
      <c r="DW18" s="116"/>
    </row>
    <row r="19" spans="1:127" ht="13.5" customHeight="1">
      <c r="A19" s="71"/>
      <c r="C19" s="19"/>
      <c r="E19" s="38"/>
      <c r="G19" s="116"/>
      <c r="H19" s="19"/>
      <c r="J19" s="38"/>
      <c r="L19" s="116"/>
      <c r="M19" s="19"/>
      <c r="O19" s="38"/>
      <c r="Q19" s="116"/>
      <c r="R19" s="19"/>
      <c r="T19" s="38"/>
      <c r="V19" s="116"/>
      <c r="W19" s="19"/>
      <c r="Y19" s="38"/>
      <c r="AA19" s="116"/>
      <c r="AB19" s="19"/>
      <c r="AD19" s="38"/>
      <c r="AF19" s="116"/>
      <c r="AG19" s="19"/>
      <c r="AI19" s="38"/>
      <c r="AK19" s="116"/>
      <c r="AL19" s="19"/>
      <c r="AN19" s="38"/>
      <c r="AP19" s="116"/>
      <c r="AQ19" s="19"/>
      <c r="AS19" s="38"/>
      <c r="AU19" s="116"/>
      <c r="AV19" s="19"/>
      <c r="AX19" s="38"/>
      <c r="AZ19" s="116"/>
      <c r="BA19" s="19"/>
      <c r="BC19" s="38"/>
      <c r="BE19" s="116"/>
      <c r="BF19" s="19"/>
      <c r="BH19" s="38"/>
      <c r="BJ19" s="116"/>
      <c r="BK19" s="19"/>
      <c r="BM19" s="38"/>
      <c r="BO19" s="116"/>
      <c r="BP19" s="19"/>
      <c r="BR19" s="38"/>
      <c r="BT19" s="116"/>
      <c r="BU19" s="19"/>
      <c r="BW19" s="38"/>
      <c r="BY19" s="116"/>
      <c r="BZ19" s="19"/>
      <c r="CB19" s="38"/>
      <c r="CD19" s="116"/>
      <c r="CE19" s="19"/>
      <c r="CG19" s="38"/>
      <c r="CI19" s="116"/>
      <c r="CJ19" s="19"/>
      <c r="CL19" s="38"/>
      <c r="CN19" s="116"/>
      <c r="CO19" s="19"/>
      <c r="CQ19" s="38"/>
      <c r="CS19" s="116"/>
      <c r="CT19" s="19"/>
      <c r="CV19" s="38"/>
      <c r="CX19" s="116"/>
      <c r="CY19" s="19"/>
      <c r="DA19" s="38"/>
      <c r="DC19" s="116"/>
      <c r="DD19" s="19"/>
      <c r="DF19" s="38"/>
      <c r="DH19" s="116"/>
      <c r="DI19" s="19"/>
      <c r="DK19" s="38"/>
      <c r="DM19" s="116"/>
      <c r="DN19" s="19"/>
      <c r="DP19" s="38"/>
      <c r="DR19" s="116"/>
      <c r="DS19" s="19"/>
      <c r="DU19" s="38"/>
      <c r="DW19" s="116"/>
    </row>
    <row r="20" spans="1:127" ht="13.5" customHeight="1">
      <c r="A20" s="71"/>
      <c r="C20" s="19"/>
      <c r="E20" s="38"/>
      <c r="G20" s="116"/>
      <c r="H20" s="19"/>
      <c r="J20" s="38"/>
      <c r="L20" s="116"/>
      <c r="M20" s="19"/>
      <c r="O20" s="38"/>
      <c r="Q20" s="116"/>
      <c r="R20" s="19"/>
      <c r="T20" s="38"/>
      <c r="V20" s="116"/>
      <c r="W20" s="19"/>
      <c r="Y20" s="38"/>
      <c r="AA20" s="116"/>
      <c r="AB20" s="19"/>
      <c r="AD20" s="38"/>
      <c r="AF20" s="116"/>
      <c r="AG20" s="19"/>
      <c r="AI20" s="38"/>
      <c r="AK20" s="116"/>
      <c r="AL20" s="19"/>
      <c r="AN20" s="38"/>
      <c r="AP20" s="116"/>
      <c r="AQ20" s="19"/>
      <c r="AS20" s="38"/>
      <c r="AU20" s="116"/>
      <c r="AV20" s="19"/>
      <c r="AX20" s="38"/>
      <c r="AZ20" s="116"/>
      <c r="BA20" s="19"/>
      <c r="BC20" s="38"/>
      <c r="BE20" s="116"/>
      <c r="BF20" s="19"/>
      <c r="BH20" s="38"/>
      <c r="BJ20" s="116"/>
      <c r="BK20" s="19"/>
      <c r="BM20" s="38"/>
      <c r="BO20" s="116"/>
      <c r="BP20" s="19"/>
      <c r="BR20" s="38"/>
      <c r="BT20" s="116"/>
      <c r="BU20" s="19"/>
      <c r="BW20" s="38"/>
      <c r="BY20" s="116"/>
      <c r="BZ20" s="19"/>
      <c r="CB20" s="38"/>
      <c r="CD20" s="116"/>
      <c r="CE20" s="19"/>
      <c r="CG20" s="38"/>
      <c r="CI20" s="116"/>
      <c r="CJ20" s="19"/>
      <c r="CL20" s="38"/>
      <c r="CN20" s="116"/>
      <c r="CO20" s="19"/>
      <c r="CQ20" s="38"/>
      <c r="CS20" s="116"/>
      <c r="CT20" s="19"/>
      <c r="CV20" s="38"/>
      <c r="CX20" s="116"/>
      <c r="CY20" s="19"/>
      <c r="DA20" s="38"/>
      <c r="DC20" s="116"/>
      <c r="DD20" s="19"/>
      <c r="DF20" s="38"/>
      <c r="DH20" s="116"/>
      <c r="DI20" s="19"/>
      <c r="DK20" s="38"/>
      <c r="DM20" s="116"/>
      <c r="DN20" s="19"/>
      <c r="DP20" s="38"/>
      <c r="DR20" s="116"/>
      <c r="DS20" s="19"/>
      <c r="DU20" s="38"/>
      <c r="DW20" s="116"/>
    </row>
    <row r="21" spans="1:127" ht="13.5" customHeight="1">
      <c r="A21" s="71"/>
      <c r="C21" s="19"/>
      <c r="E21" s="38"/>
      <c r="G21" s="116"/>
      <c r="H21" s="19"/>
      <c r="J21" s="38"/>
      <c r="L21" s="116"/>
      <c r="M21" s="19"/>
      <c r="O21" s="38"/>
      <c r="Q21" s="116"/>
      <c r="R21" s="19"/>
      <c r="T21" s="38"/>
      <c r="V21" s="116"/>
      <c r="W21" s="19"/>
      <c r="Y21" s="38"/>
      <c r="AA21" s="116"/>
      <c r="AB21" s="19"/>
      <c r="AD21" s="38"/>
      <c r="AF21" s="116"/>
      <c r="AG21" s="19"/>
      <c r="AI21" s="38"/>
      <c r="AK21" s="116"/>
      <c r="AL21" s="19"/>
      <c r="AN21" s="38"/>
      <c r="AP21" s="116"/>
      <c r="AQ21" s="19"/>
      <c r="AS21" s="38"/>
      <c r="AU21" s="116"/>
      <c r="AV21" s="19"/>
      <c r="AX21" s="38"/>
      <c r="AZ21" s="116"/>
      <c r="BA21" s="19"/>
      <c r="BC21" s="38"/>
      <c r="BE21" s="116"/>
      <c r="BF21" s="19"/>
      <c r="BH21" s="38"/>
      <c r="BJ21" s="116"/>
      <c r="BK21" s="19"/>
      <c r="BM21" s="38"/>
      <c r="BO21" s="116"/>
      <c r="BP21" s="19"/>
      <c r="BR21" s="38"/>
      <c r="BT21" s="116"/>
      <c r="BU21" s="19"/>
      <c r="BW21" s="38"/>
      <c r="BY21" s="116"/>
      <c r="BZ21" s="19"/>
      <c r="CB21" s="38"/>
      <c r="CD21" s="116"/>
      <c r="CE21" s="19"/>
      <c r="CG21" s="38"/>
      <c r="CI21" s="116"/>
      <c r="CJ21" s="19"/>
      <c r="CL21" s="38"/>
      <c r="CN21" s="116"/>
      <c r="CO21" s="19"/>
      <c r="CQ21" s="38"/>
      <c r="CS21" s="116"/>
      <c r="CT21" s="19"/>
      <c r="CV21" s="38"/>
      <c r="CX21" s="116"/>
      <c r="CY21" s="19"/>
      <c r="DA21" s="38"/>
      <c r="DC21" s="116"/>
      <c r="DD21" s="19"/>
      <c r="DF21" s="38"/>
      <c r="DH21" s="116"/>
      <c r="DI21" s="19"/>
      <c r="DK21" s="38"/>
      <c r="DM21" s="116"/>
      <c r="DN21" s="19"/>
      <c r="DP21" s="38"/>
      <c r="DR21" s="116"/>
      <c r="DS21" s="19"/>
      <c r="DU21" s="38"/>
      <c r="DW21" s="116"/>
    </row>
    <row r="22" spans="1:127" ht="13.5" customHeight="1">
      <c r="A22" s="71"/>
      <c r="C22" s="19"/>
      <c r="E22" s="38"/>
      <c r="G22" s="116"/>
      <c r="H22" s="19"/>
      <c r="J22" s="38"/>
      <c r="L22" s="116"/>
      <c r="M22" s="19"/>
      <c r="O22" s="38"/>
      <c r="Q22" s="116"/>
      <c r="R22" s="19"/>
      <c r="T22" s="38"/>
      <c r="V22" s="116"/>
      <c r="W22" s="19"/>
      <c r="Y22" s="38"/>
      <c r="AA22" s="116"/>
      <c r="AB22" s="19"/>
      <c r="AD22" s="38"/>
      <c r="AF22" s="116"/>
      <c r="AG22" s="19"/>
      <c r="AI22" s="38"/>
      <c r="AK22" s="116"/>
      <c r="AL22" s="19"/>
      <c r="AN22" s="38"/>
      <c r="AP22" s="116"/>
      <c r="AQ22" s="19"/>
      <c r="AS22" s="38"/>
      <c r="AU22" s="116"/>
      <c r="AV22" s="19"/>
      <c r="AX22" s="38"/>
      <c r="AZ22" s="116"/>
      <c r="BA22" s="19"/>
      <c r="BC22" s="38"/>
      <c r="BE22" s="116"/>
      <c r="BF22" s="19"/>
      <c r="BH22" s="38"/>
      <c r="BJ22" s="116"/>
      <c r="BK22" s="19"/>
      <c r="BM22" s="38"/>
      <c r="BO22" s="116"/>
      <c r="BP22" s="19"/>
      <c r="BR22" s="38"/>
      <c r="BT22" s="116"/>
      <c r="BU22" s="19"/>
      <c r="BW22" s="38"/>
      <c r="BY22" s="116"/>
      <c r="BZ22" s="19"/>
      <c r="CB22" s="38"/>
      <c r="CD22" s="116"/>
      <c r="CE22" s="19"/>
      <c r="CG22" s="38"/>
      <c r="CI22" s="116"/>
      <c r="CJ22" s="19"/>
      <c r="CL22" s="38"/>
      <c r="CN22" s="116"/>
      <c r="CO22" s="19"/>
      <c r="CQ22" s="38"/>
      <c r="CS22" s="116"/>
      <c r="CT22" s="19"/>
      <c r="CV22" s="38"/>
      <c r="CX22" s="116"/>
      <c r="CY22" s="19"/>
      <c r="DA22" s="38"/>
      <c r="DC22" s="116"/>
      <c r="DD22" s="19"/>
      <c r="DF22" s="38"/>
      <c r="DH22" s="116"/>
      <c r="DI22" s="19"/>
      <c r="DK22" s="38"/>
      <c r="DM22" s="116"/>
      <c r="DN22" s="19"/>
      <c r="DP22" s="38"/>
      <c r="DR22" s="116"/>
      <c r="DS22" s="19"/>
      <c r="DU22" s="38"/>
      <c r="DW22" s="116"/>
    </row>
    <row r="23" spans="1:127" ht="13.5" customHeight="1">
      <c r="A23" s="71"/>
      <c r="C23" s="19"/>
      <c r="E23" s="38"/>
      <c r="G23" s="116"/>
      <c r="H23" s="19"/>
      <c r="J23" s="38"/>
      <c r="L23" s="116"/>
      <c r="M23" s="19"/>
      <c r="O23" s="38"/>
      <c r="Q23" s="116"/>
      <c r="R23" s="19"/>
      <c r="T23" s="38"/>
      <c r="V23" s="116"/>
      <c r="W23" s="19"/>
      <c r="Y23" s="38"/>
      <c r="AA23" s="116"/>
      <c r="AB23" s="19"/>
      <c r="AD23" s="38"/>
      <c r="AF23" s="116"/>
      <c r="AG23" s="19"/>
      <c r="AI23" s="38"/>
      <c r="AK23" s="116"/>
      <c r="AL23" s="19"/>
      <c r="AN23" s="38"/>
      <c r="AP23" s="116"/>
      <c r="AQ23" s="19"/>
      <c r="AS23" s="38"/>
      <c r="AU23" s="116"/>
      <c r="AV23" s="19"/>
      <c r="AX23" s="38"/>
      <c r="AZ23" s="116"/>
      <c r="BA23" s="19"/>
      <c r="BC23" s="38"/>
      <c r="BE23" s="116"/>
      <c r="BF23" s="19"/>
      <c r="BH23" s="38"/>
      <c r="BJ23" s="116"/>
      <c r="BK23" s="19"/>
      <c r="BM23" s="38"/>
      <c r="BO23" s="116"/>
      <c r="BP23" s="19"/>
      <c r="BR23" s="38"/>
      <c r="BT23" s="116"/>
      <c r="BU23" s="19"/>
      <c r="BW23" s="38"/>
      <c r="BY23" s="116"/>
      <c r="BZ23" s="19"/>
      <c r="CB23" s="38"/>
      <c r="CD23" s="116"/>
      <c r="CE23" s="19"/>
      <c r="CG23" s="38"/>
      <c r="CI23" s="116"/>
      <c r="CJ23" s="19"/>
      <c r="CL23" s="38"/>
      <c r="CN23" s="116"/>
      <c r="CO23" s="19"/>
      <c r="CQ23" s="38"/>
      <c r="CS23" s="116"/>
      <c r="CT23" s="19"/>
      <c r="CV23" s="38"/>
      <c r="CX23" s="116"/>
      <c r="CY23" s="19"/>
      <c r="DA23" s="38"/>
      <c r="DC23" s="116"/>
      <c r="DD23" s="19"/>
      <c r="DF23" s="38"/>
      <c r="DH23" s="116"/>
      <c r="DI23" s="19"/>
      <c r="DK23" s="38"/>
      <c r="DM23" s="116"/>
      <c r="DN23" s="19"/>
      <c r="DP23" s="38"/>
      <c r="DR23" s="116"/>
      <c r="DS23" s="19"/>
      <c r="DU23" s="38"/>
      <c r="DW23" s="116"/>
    </row>
    <row r="24" spans="1:127" ht="13.5" customHeight="1">
      <c r="A24" s="71"/>
      <c r="C24" s="19"/>
      <c r="E24" s="38"/>
      <c r="G24" s="116"/>
      <c r="H24" s="19"/>
      <c r="J24" s="38"/>
      <c r="L24" s="116"/>
      <c r="M24" s="19"/>
      <c r="O24" s="38"/>
      <c r="Q24" s="116"/>
      <c r="R24" s="19"/>
      <c r="T24" s="38"/>
      <c r="V24" s="116"/>
      <c r="W24" s="19"/>
      <c r="Y24" s="38"/>
      <c r="AA24" s="116"/>
      <c r="AB24" s="19"/>
      <c r="AD24" s="38"/>
      <c r="AF24" s="116"/>
      <c r="AG24" s="19"/>
      <c r="AI24" s="38"/>
      <c r="AK24" s="116"/>
      <c r="AL24" s="19"/>
      <c r="AN24" s="38"/>
      <c r="AP24" s="116"/>
      <c r="AQ24" s="19"/>
      <c r="AS24" s="38"/>
      <c r="AU24" s="116"/>
      <c r="AV24" s="19"/>
      <c r="AX24" s="38"/>
      <c r="AZ24" s="116"/>
      <c r="BA24" s="19"/>
      <c r="BC24" s="38"/>
      <c r="BE24" s="116"/>
      <c r="BF24" s="19"/>
      <c r="BH24" s="38"/>
      <c r="BJ24" s="116"/>
      <c r="BK24" s="19"/>
      <c r="BM24" s="38"/>
      <c r="BO24" s="116"/>
      <c r="BP24" s="19"/>
      <c r="BR24" s="38"/>
      <c r="BT24" s="116"/>
      <c r="BU24" s="19"/>
      <c r="BW24" s="38"/>
      <c r="BY24" s="116"/>
      <c r="BZ24" s="19"/>
      <c r="CB24" s="38"/>
      <c r="CD24" s="116"/>
      <c r="CE24" s="19"/>
      <c r="CG24" s="38"/>
      <c r="CI24" s="116"/>
      <c r="CJ24" s="19"/>
      <c r="CL24" s="38"/>
      <c r="CN24" s="116"/>
      <c r="CO24" s="19"/>
      <c r="CQ24" s="38"/>
      <c r="CS24" s="116"/>
      <c r="CT24" s="19"/>
      <c r="CV24" s="38"/>
      <c r="CX24" s="116"/>
      <c r="CY24" s="19"/>
      <c r="DA24" s="38"/>
      <c r="DC24" s="116"/>
      <c r="DD24" s="19"/>
      <c r="DF24" s="38"/>
      <c r="DH24" s="116"/>
      <c r="DI24" s="19"/>
      <c r="DK24" s="38"/>
      <c r="DM24" s="116"/>
      <c r="DN24" s="19"/>
      <c r="DP24" s="38"/>
      <c r="DR24" s="116"/>
      <c r="DS24" s="19"/>
      <c r="DU24" s="38"/>
      <c r="DW24" s="116"/>
    </row>
    <row r="25" spans="1:127" ht="13.5" customHeight="1">
      <c r="A25" s="71"/>
      <c r="C25" s="19"/>
      <c r="E25" s="38"/>
      <c r="G25" s="116"/>
      <c r="H25" s="19"/>
      <c r="J25" s="38"/>
      <c r="L25" s="116"/>
      <c r="M25" s="19"/>
      <c r="O25" s="38"/>
      <c r="Q25" s="116"/>
      <c r="R25" s="19"/>
      <c r="T25" s="38"/>
      <c r="V25" s="116"/>
      <c r="W25" s="19"/>
      <c r="Y25" s="38"/>
      <c r="AA25" s="116"/>
      <c r="AB25" s="19"/>
      <c r="AD25" s="38"/>
      <c r="AF25" s="116"/>
      <c r="AG25" s="19"/>
      <c r="AI25" s="38"/>
      <c r="AK25" s="116"/>
      <c r="AL25" s="19"/>
      <c r="AN25" s="38"/>
      <c r="AP25" s="116"/>
      <c r="AQ25" s="19"/>
      <c r="AS25" s="38"/>
      <c r="AU25" s="116"/>
      <c r="AV25" s="19"/>
      <c r="AX25" s="38"/>
      <c r="AZ25" s="116"/>
      <c r="BA25" s="19"/>
      <c r="BC25" s="38"/>
      <c r="BE25" s="116"/>
      <c r="BF25" s="19"/>
      <c r="BH25" s="38"/>
      <c r="BJ25" s="116"/>
      <c r="BK25" s="19"/>
      <c r="BM25" s="38"/>
      <c r="BO25" s="116"/>
      <c r="BP25" s="19"/>
      <c r="BR25" s="38"/>
      <c r="BT25" s="116"/>
      <c r="BU25" s="19"/>
      <c r="BW25" s="38"/>
      <c r="BY25" s="116"/>
      <c r="BZ25" s="19"/>
      <c r="CB25" s="38"/>
      <c r="CD25" s="116"/>
      <c r="CE25" s="19"/>
      <c r="CG25" s="38"/>
      <c r="CI25" s="116"/>
      <c r="CJ25" s="19"/>
      <c r="CL25" s="38"/>
      <c r="CN25" s="116"/>
      <c r="CO25" s="19"/>
      <c r="CQ25" s="38"/>
      <c r="CS25" s="116"/>
      <c r="CT25" s="19"/>
      <c r="CV25" s="38"/>
      <c r="CX25" s="116"/>
      <c r="CY25" s="19"/>
      <c r="DA25" s="38"/>
      <c r="DC25" s="116"/>
      <c r="DD25" s="19"/>
      <c r="DF25" s="38"/>
      <c r="DH25" s="116"/>
      <c r="DI25" s="19"/>
      <c r="DK25" s="38"/>
      <c r="DM25" s="116"/>
      <c r="DN25" s="19"/>
      <c r="DP25" s="38"/>
      <c r="DR25" s="116"/>
      <c r="DS25" s="19"/>
      <c r="DU25" s="38"/>
      <c r="DW25" s="116"/>
    </row>
    <row r="26" spans="1:127" ht="13.5" customHeight="1">
      <c r="A26" s="71"/>
      <c r="C26" s="19"/>
      <c r="E26" s="38"/>
      <c r="G26" s="116"/>
      <c r="H26" s="19"/>
      <c r="J26" s="38"/>
      <c r="L26" s="116"/>
      <c r="M26" s="19"/>
      <c r="O26" s="38"/>
      <c r="Q26" s="116"/>
      <c r="R26" s="19"/>
      <c r="T26" s="38"/>
      <c r="V26" s="116"/>
      <c r="W26" s="19"/>
      <c r="Y26" s="38"/>
      <c r="AA26" s="116"/>
      <c r="AB26" s="19"/>
      <c r="AD26" s="38"/>
      <c r="AF26" s="116"/>
      <c r="AG26" s="19"/>
      <c r="AI26" s="38"/>
      <c r="AK26" s="116"/>
      <c r="AL26" s="19"/>
      <c r="AN26" s="38"/>
      <c r="AP26" s="116"/>
      <c r="AQ26" s="19"/>
      <c r="AS26" s="38"/>
      <c r="AU26" s="116"/>
      <c r="AV26" s="19"/>
      <c r="AX26" s="38"/>
      <c r="AZ26" s="116"/>
      <c r="BA26" s="19"/>
      <c r="BC26" s="38"/>
      <c r="BE26" s="116"/>
      <c r="BF26" s="19"/>
      <c r="BH26" s="38"/>
      <c r="BJ26" s="116"/>
      <c r="BK26" s="19"/>
      <c r="BM26" s="38"/>
      <c r="BO26" s="116"/>
      <c r="BP26" s="19"/>
      <c r="BR26" s="38"/>
      <c r="BT26" s="116"/>
      <c r="BU26" s="19"/>
      <c r="BW26" s="38"/>
      <c r="BY26" s="116"/>
      <c r="BZ26" s="19"/>
      <c r="CB26" s="38"/>
      <c r="CD26" s="116"/>
      <c r="CE26" s="19"/>
      <c r="CG26" s="38"/>
      <c r="CI26" s="116"/>
      <c r="CJ26" s="19"/>
      <c r="CL26" s="38"/>
      <c r="CN26" s="116"/>
      <c r="CO26" s="19"/>
      <c r="CQ26" s="38"/>
      <c r="CS26" s="116"/>
      <c r="CT26" s="19"/>
      <c r="CV26" s="38"/>
      <c r="CX26" s="116"/>
      <c r="CY26" s="19"/>
      <c r="DA26" s="38"/>
      <c r="DC26" s="116"/>
      <c r="DD26" s="19"/>
      <c r="DF26" s="38"/>
      <c r="DH26" s="116"/>
      <c r="DI26" s="19"/>
      <c r="DK26" s="38"/>
      <c r="DM26" s="116"/>
      <c r="DN26" s="19"/>
      <c r="DP26" s="38"/>
      <c r="DR26" s="116"/>
      <c r="DS26" s="19"/>
      <c r="DU26" s="38"/>
      <c r="DW26" s="116"/>
    </row>
    <row r="27" spans="1:127" ht="13.5" customHeight="1">
      <c r="A27" s="71"/>
      <c r="C27" s="19"/>
      <c r="E27" s="38"/>
      <c r="G27" s="116"/>
      <c r="H27" s="19"/>
      <c r="J27" s="38"/>
      <c r="L27" s="116"/>
      <c r="M27" s="19"/>
      <c r="O27" s="38"/>
      <c r="Q27" s="116"/>
      <c r="R27" s="19"/>
      <c r="T27" s="38"/>
      <c r="V27" s="116"/>
      <c r="W27" s="19"/>
      <c r="Y27" s="38"/>
      <c r="AA27" s="116"/>
      <c r="AB27" s="19"/>
      <c r="AD27" s="38"/>
      <c r="AF27" s="116"/>
      <c r="AG27" s="19"/>
      <c r="AI27" s="38"/>
      <c r="AK27" s="116"/>
      <c r="AL27" s="19"/>
      <c r="AN27" s="38"/>
      <c r="AP27" s="116"/>
      <c r="AQ27" s="19"/>
      <c r="AS27" s="38"/>
      <c r="AU27" s="116"/>
      <c r="AV27" s="19"/>
      <c r="AX27" s="38"/>
      <c r="AZ27" s="116"/>
      <c r="BA27" s="19"/>
      <c r="BC27" s="38"/>
      <c r="BE27" s="116"/>
      <c r="BF27" s="19"/>
      <c r="BH27" s="38"/>
      <c r="BJ27" s="116"/>
      <c r="BK27" s="19"/>
      <c r="BM27" s="38"/>
      <c r="BO27" s="116"/>
      <c r="BP27" s="19"/>
      <c r="BR27" s="38"/>
      <c r="BT27" s="116"/>
      <c r="BU27" s="19"/>
      <c r="BW27" s="38"/>
      <c r="BY27" s="116"/>
      <c r="BZ27" s="19"/>
      <c r="CB27" s="38"/>
      <c r="CD27" s="116"/>
      <c r="CE27" s="19"/>
      <c r="CG27" s="38"/>
      <c r="CI27" s="116"/>
      <c r="CJ27" s="19"/>
      <c r="CL27" s="38"/>
      <c r="CN27" s="116"/>
      <c r="CO27" s="19"/>
      <c r="CQ27" s="38"/>
      <c r="CS27" s="116"/>
      <c r="CT27" s="19"/>
      <c r="CV27" s="38"/>
      <c r="CX27" s="116"/>
      <c r="CY27" s="19"/>
      <c r="DA27" s="38"/>
      <c r="DC27" s="116"/>
      <c r="DD27" s="19"/>
      <c r="DF27" s="38"/>
      <c r="DH27" s="116"/>
      <c r="DI27" s="19"/>
      <c r="DK27" s="38"/>
      <c r="DM27" s="116"/>
      <c r="DN27" s="19"/>
      <c r="DP27" s="38"/>
      <c r="DR27" s="116"/>
      <c r="DS27" s="19"/>
      <c r="DU27" s="38"/>
      <c r="DW27" s="116"/>
    </row>
    <row r="28" spans="1:127" ht="13.5" customHeight="1">
      <c r="A28" s="71"/>
      <c r="C28" s="19"/>
      <c r="E28" s="38"/>
      <c r="G28" s="116"/>
      <c r="H28" s="19"/>
      <c r="J28" s="38"/>
      <c r="L28" s="116"/>
      <c r="M28" s="19"/>
      <c r="O28" s="38"/>
      <c r="Q28" s="116"/>
      <c r="R28" s="19"/>
      <c r="T28" s="38"/>
      <c r="V28" s="116"/>
      <c r="W28" s="19"/>
      <c r="Y28" s="38"/>
      <c r="AA28" s="116"/>
      <c r="AB28" s="19"/>
      <c r="AD28" s="38"/>
      <c r="AF28" s="116"/>
      <c r="AG28" s="19"/>
      <c r="AI28" s="38"/>
      <c r="AK28" s="116"/>
      <c r="AL28" s="19"/>
      <c r="AN28" s="38"/>
      <c r="AP28" s="116"/>
      <c r="AQ28" s="19"/>
      <c r="AS28" s="38"/>
      <c r="AU28" s="116"/>
      <c r="AV28" s="19"/>
      <c r="AX28" s="38"/>
      <c r="AZ28" s="116"/>
      <c r="BA28" s="19"/>
      <c r="BC28" s="38"/>
      <c r="BE28" s="116"/>
      <c r="BF28" s="19"/>
      <c r="BH28" s="38"/>
      <c r="BJ28" s="116"/>
      <c r="BK28" s="19"/>
      <c r="BM28" s="38"/>
      <c r="BO28" s="116"/>
      <c r="BP28" s="19"/>
      <c r="BR28" s="38"/>
      <c r="BT28" s="116"/>
      <c r="BU28" s="19"/>
      <c r="BW28" s="38"/>
      <c r="BY28" s="116"/>
      <c r="BZ28" s="19"/>
      <c r="CB28" s="38"/>
      <c r="CD28" s="116"/>
      <c r="CE28" s="19"/>
      <c r="CG28" s="38"/>
      <c r="CI28" s="116"/>
      <c r="CJ28" s="19"/>
      <c r="CL28" s="38"/>
      <c r="CN28" s="116"/>
      <c r="CO28" s="19"/>
      <c r="CQ28" s="38"/>
      <c r="CS28" s="116"/>
      <c r="CT28" s="19"/>
      <c r="CV28" s="38"/>
      <c r="CX28" s="116"/>
      <c r="CY28" s="19"/>
      <c r="DA28" s="38"/>
      <c r="DC28" s="116"/>
      <c r="DD28" s="19"/>
      <c r="DF28" s="38"/>
      <c r="DH28" s="116"/>
      <c r="DI28" s="19"/>
      <c r="DK28" s="38"/>
      <c r="DM28" s="116"/>
      <c r="DN28" s="19"/>
      <c r="DP28" s="38"/>
      <c r="DR28" s="116"/>
      <c r="DS28" s="19"/>
      <c r="DU28" s="38"/>
      <c r="DW28" s="116"/>
    </row>
    <row r="29" spans="1:127" ht="13.5" customHeight="1">
      <c r="A29" s="71"/>
      <c r="C29" s="19"/>
      <c r="E29" s="38"/>
      <c r="G29" s="116"/>
      <c r="H29" s="19"/>
      <c r="J29" s="38"/>
      <c r="L29" s="116"/>
      <c r="M29" s="19"/>
      <c r="O29" s="38"/>
      <c r="Q29" s="116"/>
      <c r="R29" s="19"/>
      <c r="T29" s="38"/>
      <c r="V29" s="116"/>
      <c r="W29" s="19"/>
      <c r="Y29" s="38"/>
      <c r="AA29" s="116"/>
      <c r="AB29" s="19"/>
      <c r="AD29" s="38"/>
      <c r="AF29" s="116"/>
      <c r="AG29" s="19"/>
      <c r="AI29" s="38"/>
      <c r="AK29" s="116"/>
      <c r="AL29" s="19"/>
      <c r="AN29" s="38"/>
      <c r="AP29" s="116"/>
      <c r="AQ29" s="19"/>
      <c r="AS29" s="38"/>
      <c r="AU29" s="116"/>
      <c r="AV29" s="19"/>
      <c r="AX29" s="38"/>
      <c r="AZ29" s="116"/>
      <c r="BA29" s="19"/>
      <c r="BC29" s="38"/>
      <c r="BE29" s="116"/>
      <c r="BF29" s="19"/>
      <c r="BH29" s="38"/>
      <c r="BJ29" s="116"/>
      <c r="BK29" s="19"/>
      <c r="BM29" s="38"/>
      <c r="BO29" s="116"/>
      <c r="BP29" s="19"/>
      <c r="BR29" s="38"/>
      <c r="BT29" s="116"/>
      <c r="BU29" s="19"/>
      <c r="BW29" s="38"/>
      <c r="BY29" s="116"/>
      <c r="BZ29" s="19"/>
      <c r="CB29" s="38"/>
      <c r="CD29" s="116"/>
      <c r="CE29" s="19"/>
      <c r="CG29" s="38"/>
      <c r="CI29" s="116"/>
      <c r="CJ29" s="19"/>
      <c r="CL29" s="38"/>
      <c r="CN29" s="116"/>
      <c r="CO29" s="19"/>
      <c r="CQ29" s="38"/>
      <c r="CS29" s="116"/>
      <c r="CT29" s="19"/>
      <c r="CV29" s="38"/>
      <c r="CX29" s="116"/>
      <c r="CY29" s="19"/>
      <c r="DA29" s="38"/>
      <c r="DC29" s="116"/>
      <c r="DD29" s="19"/>
      <c r="DF29" s="38"/>
      <c r="DH29" s="116"/>
      <c r="DI29" s="19"/>
      <c r="DK29" s="38"/>
      <c r="DM29" s="116"/>
      <c r="DN29" s="19"/>
      <c r="DP29" s="38"/>
      <c r="DR29" s="116"/>
      <c r="DS29" s="19"/>
      <c r="DU29" s="38"/>
      <c r="DW29" s="116"/>
    </row>
    <row r="30" spans="1:127" ht="13.5" customHeight="1">
      <c r="A30" s="71"/>
      <c r="C30" s="19"/>
      <c r="E30" s="38"/>
      <c r="G30" s="116"/>
      <c r="H30" s="19"/>
      <c r="J30" s="38"/>
      <c r="L30" s="116"/>
      <c r="M30" s="19"/>
      <c r="O30" s="38"/>
      <c r="Q30" s="116"/>
      <c r="R30" s="19"/>
      <c r="T30" s="38"/>
      <c r="V30" s="116"/>
      <c r="W30" s="19"/>
      <c r="Y30" s="38"/>
      <c r="AA30" s="116"/>
      <c r="AB30" s="19"/>
      <c r="AD30" s="38"/>
      <c r="AF30" s="116"/>
      <c r="AG30" s="19"/>
      <c r="AI30" s="38"/>
      <c r="AK30" s="116"/>
      <c r="AL30" s="19"/>
      <c r="AN30" s="38"/>
      <c r="AP30" s="116"/>
      <c r="AQ30" s="19"/>
      <c r="AS30" s="38"/>
      <c r="AU30" s="116"/>
      <c r="AV30" s="19"/>
      <c r="AX30" s="38"/>
      <c r="AZ30" s="116"/>
      <c r="BA30" s="19"/>
      <c r="BC30" s="38"/>
      <c r="BE30" s="116"/>
      <c r="BF30" s="19"/>
      <c r="BH30" s="38"/>
      <c r="BJ30" s="116"/>
      <c r="BK30" s="19"/>
      <c r="BM30" s="38"/>
      <c r="BO30" s="116"/>
      <c r="BP30" s="19"/>
      <c r="BR30" s="38"/>
      <c r="BT30" s="116"/>
      <c r="BU30" s="19"/>
      <c r="BW30" s="38"/>
      <c r="BY30" s="116"/>
      <c r="BZ30" s="19"/>
      <c r="CB30" s="38"/>
      <c r="CD30" s="116"/>
      <c r="CE30" s="19"/>
      <c r="CG30" s="38"/>
      <c r="CI30" s="116"/>
      <c r="CJ30" s="19"/>
      <c r="CL30" s="38"/>
      <c r="CN30" s="116"/>
      <c r="CO30" s="19"/>
      <c r="CQ30" s="38"/>
      <c r="CS30" s="116"/>
      <c r="CT30" s="19"/>
      <c r="CV30" s="38"/>
      <c r="CX30" s="116"/>
      <c r="CY30" s="19"/>
      <c r="DA30" s="38"/>
      <c r="DC30" s="116"/>
      <c r="DD30" s="19"/>
      <c r="DF30" s="38"/>
      <c r="DH30" s="116"/>
      <c r="DI30" s="19"/>
      <c r="DK30" s="38"/>
      <c r="DM30" s="116"/>
      <c r="DN30" s="19"/>
      <c r="DP30" s="38"/>
      <c r="DR30" s="116"/>
      <c r="DS30" s="19"/>
      <c r="DU30" s="38"/>
      <c r="DW30" s="116"/>
    </row>
    <row r="31" spans="1:127" ht="13.5" customHeight="1">
      <c r="A31" s="71"/>
      <c r="C31" s="19"/>
      <c r="E31" s="38"/>
      <c r="G31" s="116"/>
      <c r="H31" s="19"/>
      <c r="J31" s="38"/>
      <c r="L31" s="116"/>
      <c r="M31" s="19"/>
      <c r="O31" s="38"/>
      <c r="Q31" s="116"/>
      <c r="R31" s="19"/>
      <c r="T31" s="38"/>
      <c r="V31" s="116"/>
      <c r="W31" s="19"/>
      <c r="Y31" s="38"/>
      <c r="AA31" s="116"/>
      <c r="AB31" s="19"/>
      <c r="AD31" s="38"/>
      <c r="AF31" s="116"/>
      <c r="AG31" s="19"/>
      <c r="AI31" s="38"/>
      <c r="AK31" s="116"/>
      <c r="AL31" s="19"/>
      <c r="AN31" s="38"/>
      <c r="AP31" s="116"/>
      <c r="AQ31" s="19"/>
      <c r="AS31" s="38"/>
      <c r="AU31" s="116"/>
      <c r="AV31" s="19"/>
      <c r="AX31" s="38"/>
      <c r="AZ31" s="116"/>
      <c r="BA31" s="19"/>
      <c r="BC31" s="38"/>
      <c r="BE31" s="116"/>
      <c r="BF31" s="19"/>
      <c r="BH31" s="38"/>
      <c r="BJ31" s="116"/>
      <c r="BK31" s="19"/>
      <c r="BM31" s="38"/>
      <c r="BO31" s="116"/>
      <c r="BP31" s="19"/>
      <c r="BR31" s="38"/>
      <c r="BT31" s="116"/>
      <c r="BU31" s="19"/>
      <c r="BW31" s="38"/>
      <c r="BY31" s="116"/>
      <c r="BZ31" s="19"/>
      <c r="CB31" s="38"/>
      <c r="CD31" s="116"/>
      <c r="CE31" s="19"/>
      <c r="CG31" s="38"/>
      <c r="CI31" s="116"/>
      <c r="CJ31" s="19"/>
      <c r="CL31" s="38"/>
      <c r="CN31" s="116"/>
      <c r="CO31" s="19"/>
      <c r="CQ31" s="38"/>
      <c r="CS31" s="116"/>
      <c r="CT31" s="19"/>
      <c r="CV31" s="38"/>
      <c r="CX31" s="116"/>
      <c r="CY31" s="19"/>
      <c r="DA31" s="38"/>
      <c r="DC31" s="116"/>
      <c r="DD31" s="19"/>
      <c r="DF31" s="38"/>
      <c r="DH31" s="116"/>
      <c r="DI31" s="19"/>
      <c r="DK31" s="38"/>
      <c r="DM31" s="116"/>
      <c r="DN31" s="19"/>
      <c r="DP31" s="38"/>
      <c r="DR31" s="116"/>
      <c r="DS31" s="19"/>
      <c r="DU31" s="38"/>
      <c r="DW31" s="116"/>
    </row>
    <row r="32" spans="1:127" ht="13.5" customHeight="1">
      <c r="A32" s="71"/>
      <c r="C32" s="19"/>
      <c r="E32" s="38"/>
      <c r="G32" s="116"/>
      <c r="H32" s="19"/>
      <c r="J32" s="38"/>
      <c r="L32" s="116"/>
      <c r="M32" s="19"/>
      <c r="O32" s="38"/>
      <c r="Q32" s="116"/>
      <c r="R32" s="19"/>
      <c r="T32" s="38"/>
      <c r="V32" s="116"/>
      <c r="W32" s="19"/>
      <c r="Y32" s="38"/>
      <c r="AA32" s="116"/>
      <c r="AB32" s="19"/>
      <c r="AD32" s="38"/>
      <c r="AF32" s="116"/>
      <c r="AG32" s="19"/>
      <c r="AI32" s="38"/>
      <c r="AK32" s="116"/>
      <c r="AL32" s="19"/>
      <c r="AN32" s="38"/>
      <c r="AP32" s="116"/>
      <c r="AQ32" s="19"/>
      <c r="AS32" s="38"/>
      <c r="AU32" s="116"/>
      <c r="AV32" s="19"/>
      <c r="AX32" s="38"/>
      <c r="AZ32" s="116"/>
      <c r="BA32" s="19"/>
      <c r="BC32" s="38"/>
      <c r="BE32" s="116"/>
      <c r="BF32" s="19"/>
      <c r="BH32" s="38"/>
      <c r="BJ32" s="116"/>
      <c r="BK32" s="19"/>
      <c r="BM32" s="38"/>
      <c r="BO32" s="116"/>
      <c r="BP32" s="19"/>
      <c r="BR32" s="38"/>
      <c r="BT32" s="116"/>
      <c r="BU32" s="19"/>
      <c r="BW32" s="38"/>
      <c r="BY32" s="116"/>
      <c r="BZ32" s="19"/>
      <c r="CB32" s="38"/>
      <c r="CD32" s="116"/>
      <c r="CE32" s="19"/>
      <c r="CG32" s="38"/>
      <c r="CI32" s="116"/>
      <c r="CJ32" s="19"/>
      <c r="CL32" s="38"/>
      <c r="CN32" s="116"/>
      <c r="CO32" s="19"/>
      <c r="CQ32" s="38"/>
      <c r="CS32" s="116"/>
      <c r="CT32" s="19"/>
      <c r="CV32" s="38"/>
      <c r="CX32" s="116"/>
      <c r="CY32" s="19"/>
      <c r="DA32" s="38"/>
      <c r="DC32" s="116"/>
      <c r="DD32" s="19"/>
      <c r="DF32" s="38"/>
      <c r="DH32" s="116"/>
      <c r="DI32" s="19"/>
      <c r="DK32" s="38"/>
      <c r="DM32" s="116"/>
      <c r="DN32" s="19"/>
      <c r="DP32" s="38"/>
      <c r="DR32" s="116"/>
      <c r="DS32" s="19"/>
      <c r="DU32" s="38"/>
      <c r="DW32" s="116"/>
    </row>
    <row r="33" spans="1:127" ht="13.5" customHeight="1">
      <c r="A33" s="71"/>
      <c r="C33" s="19"/>
      <c r="E33" s="38"/>
      <c r="G33" s="116"/>
      <c r="H33" s="19"/>
      <c r="J33" s="38"/>
      <c r="L33" s="116"/>
      <c r="M33" s="19"/>
      <c r="O33" s="38"/>
      <c r="Q33" s="116"/>
      <c r="R33" s="19"/>
      <c r="T33" s="38"/>
      <c r="V33" s="116"/>
      <c r="W33" s="19"/>
      <c r="Y33" s="38"/>
      <c r="AA33" s="116"/>
      <c r="AB33" s="19"/>
      <c r="AD33" s="38"/>
      <c r="AF33" s="116"/>
      <c r="AG33" s="19"/>
      <c r="AI33" s="38"/>
      <c r="AK33" s="116"/>
      <c r="AL33" s="19"/>
      <c r="AN33" s="38"/>
      <c r="AP33" s="116"/>
      <c r="AQ33" s="19"/>
      <c r="AS33" s="38"/>
      <c r="AU33" s="116"/>
      <c r="AV33" s="19"/>
      <c r="AX33" s="38"/>
      <c r="AZ33" s="116"/>
      <c r="BA33" s="19"/>
      <c r="BC33" s="38"/>
      <c r="BE33" s="116"/>
      <c r="BF33" s="19"/>
      <c r="BH33" s="38"/>
      <c r="BJ33" s="116"/>
      <c r="BK33" s="19"/>
      <c r="BM33" s="38"/>
      <c r="BO33" s="116"/>
      <c r="BP33" s="19"/>
      <c r="BR33" s="38"/>
      <c r="BT33" s="116"/>
      <c r="BU33" s="19"/>
      <c r="BW33" s="38"/>
      <c r="BY33" s="116"/>
      <c r="BZ33" s="19"/>
      <c r="CB33" s="38"/>
      <c r="CD33" s="116"/>
      <c r="CE33" s="19"/>
      <c r="CG33" s="38"/>
      <c r="CI33" s="116"/>
      <c r="CJ33" s="19"/>
      <c r="CL33" s="38"/>
      <c r="CN33" s="116"/>
      <c r="CO33" s="19"/>
      <c r="CQ33" s="38"/>
      <c r="CS33" s="116"/>
      <c r="CT33" s="19"/>
      <c r="CV33" s="38"/>
      <c r="CX33" s="116"/>
      <c r="CY33" s="19"/>
      <c r="DA33" s="38"/>
      <c r="DC33" s="116"/>
      <c r="DD33" s="19"/>
      <c r="DF33" s="38"/>
      <c r="DH33" s="116"/>
      <c r="DI33" s="19"/>
      <c r="DK33" s="38"/>
      <c r="DM33" s="116"/>
      <c r="DN33" s="19"/>
      <c r="DP33" s="38"/>
      <c r="DR33" s="116"/>
      <c r="DS33" s="19"/>
      <c r="DU33" s="38"/>
      <c r="DW33" s="116"/>
    </row>
    <row r="34" spans="1:127" ht="13.5" customHeight="1">
      <c r="A34" s="71"/>
      <c r="C34" s="19"/>
      <c r="E34" s="38"/>
      <c r="G34" s="116"/>
      <c r="H34" s="19"/>
      <c r="J34" s="38"/>
      <c r="L34" s="116"/>
      <c r="M34" s="19"/>
      <c r="O34" s="38"/>
      <c r="Q34" s="116"/>
      <c r="R34" s="19"/>
      <c r="T34" s="38"/>
      <c r="V34" s="116"/>
      <c r="W34" s="19"/>
      <c r="Y34" s="38"/>
      <c r="AA34" s="116"/>
      <c r="AB34" s="19"/>
      <c r="AD34" s="38"/>
      <c r="AF34" s="116"/>
      <c r="AG34" s="19"/>
      <c r="AI34" s="38"/>
      <c r="AK34" s="116"/>
      <c r="AL34" s="19"/>
      <c r="AN34" s="38"/>
      <c r="AP34" s="116"/>
      <c r="AQ34" s="19"/>
      <c r="AS34" s="38"/>
      <c r="AU34" s="116"/>
      <c r="AV34" s="19"/>
      <c r="AX34" s="38"/>
      <c r="AZ34" s="116"/>
      <c r="BA34" s="19"/>
      <c r="BC34" s="38"/>
      <c r="BE34" s="116"/>
      <c r="BF34" s="19"/>
      <c r="BH34" s="38"/>
      <c r="BJ34" s="116"/>
      <c r="BK34" s="19"/>
      <c r="BM34" s="38"/>
      <c r="BO34" s="116"/>
      <c r="BP34" s="19"/>
      <c r="BR34" s="38"/>
      <c r="BT34" s="116"/>
      <c r="BU34" s="19"/>
      <c r="BW34" s="38"/>
      <c r="BY34" s="116"/>
      <c r="BZ34" s="19"/>
      <c r="CB34" s="38"/>
      <c r="CD34" s="116"/>
      <c r="CE34" s="19"/>
      <c r="CG34" s="38"/>
      <c r="CI34" s="116"/>
      <c r="CJ34" s="19"/>
      <c r="CL34" s="38"/>
      <c r="CN34" s="116"/>
      <c r="CO34" s="19"/>
      <c r="CQ34" s="38"/>
      <c r="CS34" s="116"/>
      <c r="CT34" s="19"/>
      <c r="CV34" s="38"/>
      <c r="CX34" s="116"/>
      <c r="CY34" s="19"/>
      <c r="DA34" s="38"/>
      <c r="DC34" s="116"/>
      <c r="DD34" s="19"/>
      <c r="DF34" s="38"/>
      <c r="DH34" s="116"/>
      <c r="DI34" s="19"/>
      <c r="DK34" s="38"/>
      <c r="DM34" s="116"/>
      <c r="DN34" s="19"/>
      <c r="DP34" s="38"/>
      <c r="DR34" s="116"/>
      <c r="DS34" s="19"/>
      <c r="DU34" s="38"/>
      <c r="DW34" s="116"/>
    </row>
    <row r="35" spans="1:127" ht="13.5" customHeight="1">
      <c r="A35" s="71"/>
      <c r="C35" s="19"/>
      <c r="E35" s="38"/>
      <c r="G35" s="116"/>
      <c r="H35" s="19"/>
      <c r="J35" s="38"/>
      <c r="L35" s="116"/>
      <c r="M35" s="19"/>
      <c r="O35" s="38"/>
      <c r="Q35" s="116"/>
      <c r="R35" s="19"/>
      <c r="T35" s="38"/>
      <c r="V35" s="116"/>
      <c r="W35" s="19"/>
      <c r="Y35" s="38"/>
      <c r="AA35" s="116"/>
      <c r="AB35" s="19"/>
      <c r="AD35" s="38"/>
      <c r="AF35" s="116"/>
      <c r="AG35" s="19"/>
      <c r="AI35" s="38"/>
      <c r="AK35" s="116"/>
      <c r="AL35" s="19"/>
      <c r="AN35" s="38"/>
      <c r="AP35" s="116"/>
      <c r="AQ35" s="19"/>
      <c r="AS35" s="38"/>
      <c r="AU35" s="116"/>
      <c r="AV35" s="19"/>
      <c r="AX35" s="38"/>
      <c r="AZ35" s="116"/>
      <c r="BA35" s="19"/>
      <c r="BC35" s="38"/>
      <c r="BE35" s="116"/>
      <c r="BF35" s="19"/>
      <c r="BH35" s="38"/>
      <c r="BJ35" s="116"/>
      <c r="BK35" s="19"/>
      <c r="BM35" s="38"/>
      <c r="BO35" s="116"/>
      <c r="BP35" s="19"/>
      <c r="BR35" s="38"/>
      <c r="BT35" s="116"/>
      <c r="BU35" s="19"/>
      <c r="BW35" s="38"/>
      <c r="BY35" s="116"/>
      <c r="BZ35" s="19"/>
      <c r="CB35" s="38"/>
      <c r="CD35" s="116"/>
      <c r="CE35" s="19"/>
      <c r="CG35" s="38"/>
      <c r="CI35" s="116"/>
      <c r="CJ35" s="19"/>
      <c r="CL35" s="38"/>
      <c r="CN35" s="116"/>
      <c r="CO35" s="19"/>
      <c r="CQ35" s="38"/>
      <c r="CS35" s="116"/>
      <c r="CT35" s="19"/>
      <c r="CV35" s="38"/>
      <c r="CX35" s="116"/>
      <c r="CY35" s="19"/>
      <c r="DA35" s="38"/>
      <c r="DC35" s="116"/>
      <c r="DD35" s="19"/>
      <c r="DF35" s="38"/>
      <c r="DH35" s="116"/>
      <c r="DI35" s="19"/>
      <c r="DK35" s="38"/>
      <c r="DM35" s="116"/>
      <c r="DN35" s="19"/>
      <c r="DP35" s="38"/>
      <c r="DR35" s="116"/>
      <c r="DS35" s="19"/>
      <c r="DU35" s="38"/>
      <c r="DW35" s="116"/>
    </row>
    <row r="36" spans="1:127" ht="13.5" customHeight="1">
      <c r="A36" s="71"/>
      <c r="C36" s="19"/>
      <c r="E36" s="38"/>
      <c r="G36" s="116"/>
      <c r="H36" s="19"/>
      <c r="J36" s="38"/>
      <c r="L36" s="116"/>
      <c r="M36" s="19"/>
      <c r="O36" s="38"/>
      <c r="Q36" s="116"/>
      <c r="R36" s="19"/>
      <c r="T36" s="38"/>
      <c r="V36" s="116"/>
      <c r="W36" s="19"/>
      <c r="Y36" s="38"/>
      <c r="AA36" s="116"/>
      <c r="AB36" s="19"/>
      <c r="AD36" s="38"/>
      <c r="AF36" s="116"/>
      <c r="AG36" s="19"/>
      <c r="AI36" s="38"/>
      <c r="AK36" s="116"/>
      <c r="AL36" s="19"/>
      <c r="AN36" s="38"/>
      <c r="AP36" s="116"/>
      <c r="AQ36" s="19"/>
      <c r="AS36" s="38"/>
      <c r="AU36" s="116"/>
      <c r="AV36" s="19"/>
      <c r="AX36" s="38"/>
      <c r="AZ36" s="116"/>
      <c r="BA36" s="19"/>
      <c r="BC36" s="38"/>
      <c r="BE36" s="116"/>
      <c r="BF36" s="19"/>
      <c r="BH36" s="38"/>
      <c r="BJ36" s="116"/>
      <c r="BK36" s="19"/>
      <c r="BM36" s="38"/>
      <c r="BO36" s="116"/>
      <c r="BP36" s="19"/>
      <c r="BR36" s="38"/>
      <c r="BT36" s="116"/>
      <c r="BU36" s="19"/>
      <c r="BW36" s="38"/>
      <c r="BY36" s="116"/>
      <c r="BZ36" s="19"/>
      <c r="CB36" s="38"/>
      <c r="CD36" s="116"/>
      <c r="CE36" s="19"/>
      <c r="CG36" s="38"/>
      <c r="CI36" s="116"/>
      <c r="CJ36" s="19"/>
      <c r="CL36" s="38"/>
      <c r="CN36" s="116"/>
      <c r="CO36" s="19"/>
      <c r="CQ36" s="38"/>
      <c r="CS36" s="116"/>
      <c r="CT36" s="19"/>
      <c r="CV36" s="38"/>
      <c r="CX36" s="116"/>
      <c r="CY36" s="19"/>
      <c r="DA36" s="38"/>
      <c r="DC36" s="116"/>
      <c r="DD36" s="19"/>
      <c r="DF36" s="38"/>
      <c r="DH36" s="116"/>
      <c r="DI36" s="19"/>
      <c r="DK36" s="38"/>
      <c r="DM36" s="116"/>
      <c r="DN36" s="19"/>
      <c r="DP36" s="38"/>
      <c r="DR36" s="116"/>
      <c r="DS36" s="19"/>
      <c r="DU36" s="38"/>
      <c r="DW36" s="116"/>
    </row>
    <row r="37" spans="1:127" ht="13.5" customHeight="1">
      <c r="A37" s="71"/>
      <c r="C37" s="19"/>
      <c r="E37" s="38"/>
      <c r="G37" s="116"/>
      <c r="H37" s="19"/>
      <c r="J37" s="38"/>
      <c r="L37" s="116"/>
      <c r="M37" s="19"/>
      <c r="O37" s="38"/>
      <c r="Q37" s="116"/>
      <c r="R37" s="19"/>
      <c r="T37" s="38"/>
      <c r="V37" s="116"/>
      <c r="W37" s="19"/>
      <c r="Y37" s="38"/>
      <c r="AA37" s="116"/>
      <c r="AB37" s="19"/>
      <c r="AD37" s="38"/>
      <c r="AF37" s="116"/>
      <c r="AG37" s="19"/>
      <c r="AI37" s="38"/>
      <c r="AK37" s="116"/>
      <c r="AL37" s="19"/>
      <c r="AN37" s="38"/>
      <c r="AP37" s="116"/>
      <c r="AQ37" s="19"/>
      <c r="AS37" s="38"/>
      <c r="AU37" s="116"/>
      <c r="AV37" s="19"/>
      <c r="AX37" s="38"/>
      <c r="AZ37" s="116"/>
      <c r="BA37" s="19"/>
      <c r="BC37" s="38"/>
      <c r="BE37" s="116"/>
      <c r="BF37" s="19"/>
      <c r="BH37" s="38"/>
      <c r="BJ37" s="116"/>
      <c r="BK37" s="19"/>
      <c r="BM37" s="38"/>
      <c r="BO37" s="116"/>
      <c r="BP37" s="19"/>
      <c r="BR37" s="38"/>
      <c r="BT37" s="116"/>
      <c r="BU37" s="19"/>
      <c r="BW37" s="38"/>
      <c r="BY37" s="116"/>
      <c r="BZ37" s="19"/>
      <c r="CB37" s="38"/>
      <c r="CD37" s="116"/>
      <c r="CE37" s="19"/>
      <c r="CG37" s="38"/>
      <c r="CI37" s="116"/>
      <c r="CJ37" s="19"/>
      <c r="CL37" s="38"/>
      <c r="CN37" s="116"/>
      <c r="CO37" s="19"/>
      <c r="CQ37" s="38"/>
      <c r="CS37" s="116"/>
      <c r="CT37" s="19"/>
      <c r="CV37" s="38"/>
      <c r="CX37" s="116"/>
      <c r="CY37" s="19"/>
      <c r="DA37" s="38"/>
      <c r="DC37" s="116"/>
      <c r="DD37" s="19"/>
      <c r="DF37" s="38"/>
      <c r="DH37" s="116"/>
      <c r="DI37" s="19"/>
      <c r="DK37" s="38"/>
      <c r="DM37" s="116"/>
      <c r="DN37" s="19"/>
      <c r="DP37" s="38"/>
      <c r="DR37" s="116"/>
      <c r="DS37" s="19"/>
      <c r="DU37" s="38"/>
      <c r="DW37" s="116"/>
    </row>
    <row r="38" spans="1:127" ht="13.5" customHeight="1">
      <c r="A38" s="71"/>
      <c r="C38" s="19"/>
      <c r="E38" s="38"/>
      <c r="G38" s="116"/>
      <c r="H38" s="19"/>
      <c r="J38" s="38"/>
      <c r="L38" s="116"/>
      <c r="M38" s="19"/>
      <c r="O38" s="38"/>
      <c r="Q38" s="116"/>
      <c r="R38" s="19"/>
      <c r="T38" s="38"/>
      <c r="V38" s="116"/>
      <c r="W38" s="19"/>
      <c r="Y38" s="38"/>
      <c r="AA38" s="116"/>
      <c r="AB38" s="19"/>
      <c r="AD38" s="38"/>
      <c r="AF38" s="116"/>
      <c r="AG38" s="19"/>
      <c r="AI38" s="38"/>
      <c r="AK38" s="116"/>
      <c r="AL38" s="19"/>
      <c r="AN38" s="38"/>
      <c r="AP38" s="116"/>
      <c r="AQ38" s="19"/>
      <c r="AS38" s="38"/>
      <c r="AU38" s="116"/>
      <c r="AV38" s="19"/>
      <c r="AX38" s="38"/>
      <c r="AZ38" s="116"/>
      <c r="BA38" s="19"/>
      <c r="BC38" s="38"/>
      <c r="BE38" s="116"/>
      <c r="BF38" s="19"/>
      <c r="BH38" s="38"/>
      <c r="BJ38" s="116"/>
      <c r="BK38" s="19"/>
      <c r="BM38" s="38"/>
      <c r="BO38" s="116"/>
      <c r="BP38" s="19"/>
      <c r="BR38" s="38"/>
      <c r="BT38" s="116"/>
      <c r="BU38" s="19"/>
      <c r="BW38" s="38"/>
      <c r="BY38" s="116"/>
      <c r="BZ38" s="19"/>
      <c r="CB38" s="38"/>
      <c r="CD38" s="116"/>
      <c r="CE38" s="19"/>
      <c r="CG38" s="38"/>
      <c r="CI38" s="116"/>
      <c r="CJ38" s="19"/>
      <c r="CL38" s="38"/>
      <c r="CN38" s="116"/>
      <c r="CO38" s="19"/>
      <c r="CQ38" s="38"/>
      <c r="CS38" s="116"/>
      <c r="CT38" s="19"/>
      <c r="CV38" s="38"/>
      <c r="CX38" s="116"/>
      <c r="CY38" s="19"/>
      <c r="DA38" s="38"/>
      <c r="DC38" s="116"/>
      <c r="DD38" s="19"/>
      <c r="DF38" s="38"/>
      <c r="DH38" s="116"/>
      <c r="DI38" s="19"/>
      <c r="DK38" s="38"/>
      <c r="DM38" s="116"/>
      <c r="DN38" s="19"/>
      <c r="DP38" s="38"/>
      <c r="DR38" s="116"/>
      <c r="DS38" s="19"/>
      <c r="DU38" s="38"/>
      <c r="DW38" s="116"/>
    </row>
    <row r="39" spans="1:127" ht="13.5" customHeight="1">
      <c r="A39" s="71"/>
      <c r="C39" s="19"/>
      <c r="E39" s="38"/>
      <c r="G39" s="116"/>
      <c r="H39" s="19"/>
      <c r="J39" s="38"/>
      <c r="L39" s="116"/>
      <c r="M39" s="19"/>
      <c r="O39" s="38"/>
      <c r="Q39" s="116"/>
      <c r="R39" s="19"/>
      <c r="T39" s="38"/>
      <c r="V39" s="116"/>
      <c r="W39" s="19"/>
      <c r="Y39" s="38"/>
      <c r="AA39" s="116"/>
      <c r="AB39" s="19"/>
      <c r="AD39" s="38"/>
      <c r="AF39" s="116"/>
      <c r="AG39" s="19"/>
      <c r="AI39" s="38"/>
      <c r="AK39" s="116"/>
      <c r="AL39" s="19"/>
      <c r="AN39" s="38"/>
      <c r="AP39" s="116"/>
      <c r="AQ39" s="19"/>
      <c r="AS39" s="38"/>
      <c r="AU39" s="116"/>
      <c r="AV39" s="19"/>
      <c r="AX39" s="38"/>
      <c r="AZ39" s="116"/>
      <c r="BA39" s="19"/>
      <c r="BC39" s="38"/>
      <c r="BE39" s="116"/>
      <c r="BF39" s="19"/>
      <c r="BH39" s="38"/>
      <c r="BJ39" s="116"/>
      <c r="BK39" s="19"/>
      <c r="BM39" s="38"/>
      <c r="BO39" s="116"/>
      <c r="BP39" s="19"/>
      <c r="BR39" s="38"/>
      <c r="BT39" s="116"/>
      <c r="BU39" s="19"/>
      <c r="BW39" s="38"/>
      <c r="BY39" s="116"/>
      <c r="BZ39" s="19"/>
      <c r="CB39" s="38"/>
      <c r="CD39" s="116"/>
      <c r="CE39" s="19"/>
      <c r="CG39" s="38"/>
      <c r="CI39" s="116"/>
      <c r="CJ39" s="19"/>
      <c r="CL39" s="38"/>
      <c r="CN39" s="116"/>
      <c r="CO39" s="19"/>
      <c r="CQ39" s="38"/>
      <c r="CS39" s="116"/>
      <c r="CT39" s="19"/>
      <c r="CV39" s="38"/>
      <c r="CX39" s="116"/>
      <c r="CY39" s="19"/>
      <c r="DA39" s="38"/>
      <c r="DC39" s="116"/>
      <c r="DD39" s="19"/>
      <c r="DF39" s="38"/>
      <c r="DH39" s="116"/>
      <c r="DI39" s="19"/>
      <c r="DK39" s="38"/>
      <c r="DM39" s="116"/>
      <c r="DN39" s="19"/>
      <c r="DP39" s="38"/>
      <c r="DR39" s="116"/>
      <c r="DS39" s="19"/>
      <c r="DU39" s="38"/>
      <c r="DW39" s="116"/>
    </row>
    <row r="40" spans="1:127" ht="13.5" customHeight="1">
      <c r="A40" s="71"/>
      <c r="C40" s="19"/>
      <c r="E40" s="38"/>
      <c r="G40" s="116"/>
      <c r="H40" s="19"/>
      <c r="J40" s="38"/>
      <c r="L40" s="116"/>
      <c r="M40" s="19"/>
      <c r="O40" s="38"/>
      <c r="Q40" s="116"/>
      <c r="R40" s="19"/>
      <c r="T40" s="38"/>
      <c r="V40" s="116"/>
      <c r="W40" s="19"/>
      <c r="Y40" s="38"/>
      <c r="AA40" s="116"/>
      <c r="AB40" s="19"/>
      <c r="AD40" s="38"/>
      <c r="AF40" s="116"/>
      <c r="AG40" s="19"/>
      <c r="AI40" s="38"/>
      <c r="AK40" s="116"/>
      <c r="AL40" s="19"/>
      <c r="AN40" s="38"/>
      <c r="AP40" s="116"/>
      <c r="AQ40" s="19"/>
      <c r="AS40" s="38"/>
      <c r="AU40" s="116"/>
      <c r="AV40" s="19"/>
      <c r="AX40" s="38"/>
      <c r="AZ40" s="116"/>
      <c r="BA40" s="19"/>
      <c r="BC40" s="38"/>
      <c r="BE40" s="116"/>
      <c r="BF40" s="19"/>
      <c r="BH40" s="38"/>
      <c r="BJ40" s="116"/>
      <c r="BK40" s="19"/>
      <c r="BM40" s="38"/>
      <c r="BO40" s="116"/>
      <c r="BP40" s="19"/>
      <c r="BR40" s="38"/>
      <c r="BT40" s="116"/>
      <c r="BU40" s="19"/>
      <c r="BW40" s="38"/>
      <c r="BY40" s="116"/>
      <c r="BZ40" s="19"/>
      <c r="CB40" s="38"/>
      <c r="CD40" s="116"/>
      <c r="CE40" s="19"/>
      <c r="CG40" s="38"/>
      <c r="CI40" s="116"/>
      <c r="CJ40" s="19"/>
      <c r="CL40" s="38"/>
      <c r="CN40" s="116"/>
      <c r="CO40" s="19"/>
      <c r="CQ40" s="38"/>
      <c r="CS40" s="116"/>
      <c r="CT40" s="19"/>
      <c r="CV40" s="38"/>
      <c r="CX40" s="116"/>
      <c r="CY40" s="19"/>
      <c r="DA40" s="38"/>
      <c r="DC40" s="116"/>
      <c r="DD40" s="19"/>
      <c r="DF40" s="38"/>
      <c r="DH40" s="116"/>
      <c r="DI40" s="19"/>
      <c r="DK40" s="38"/>
      <c r="DM40" s="116"/>
      <c r="DN40" s="19"/>
      <c r="DP40" s="38"/>
      <c r="DR40" s="116"/>
      <c r="DS40" s="19"/>
      <c r="DU40" s="38"/>
      <c r="DW40" s="116"/>
    </row>
    <row r="41" spans="1:127" ht="13.5" customHeight="1">
      <c r="A41" s="71"/>
      <c r="C41" s="19"/>
      <c r="E41" s="38"/>
      <c r="G41" s="116"/>
      <c r="H41" s="19"/>
      <c r="J41" s="38"/>
      <c r="L41" s="116"/>
      <c r="M41" s="19"/>
      <c r="O41" s="38"/>
      <c r="Q41" s="116"/>
      <c r="R41" s="19"/>
      <c r="T41" s="38"/>
      <c r="V41" s="116"/>
      <c r="W41" s="19"/>
      <c r="Y41" s="38"/>
      <c r="AA41" s="116"/>
      <c r="AB41" s="19"/>
      <c r="AD41" s="38"/>
      <c r="AF41" s="116"/>
      <c r="AG41" s="19"/>
      <c r="AI41" s="38"/>
      <c r="AK41" s="116"/>
      <c r="AL41" s="19"/>
      <c r="AN41" s="38"/>
      <c r="AP41" s="116"/>
      <c r="AQ41" s="19"/>
      <c r="AS41" s="38"/>
      <c r="AU41" s="116"/>
      <c r="AV41" s="19"/>
      <c r="AX41" s="38"/>
      <c r="AZ41" s="116"/>
      <c r="BA41" s="19"/>
      <c r="BC41" s="38"/>
      <c r="BE41" s="116"/>
      <c r="BF41" s="19"/>
      <c r="BH41" s="38"/>
      <c r="BJ41" s="116"/>
      <c r="BK41" s="19"/>
      <c r="BM41" s="38"/>
      <c r="BO41" s="116"/>
      <c r="BP41" s="19"/>
      <c r="BR41" s="38"/>
      <c r="BT41" s="116"/>
      <c r="BU41" s="19"/>
      <c r="BW41" s="38"/>
      <c r="BY41" s="116"/>
      <c r="BZ41" s="19"/>
      <c r="CB41" s="38"/>
      <c r="CD41" s="116"/>
      <c r="CE41" s="19"/>
      <c r="CG41" s="38"/>
      <c r="CI41" s="116"/>
      <c r="CJ41" s="19"/>
      <c r="CL41" s="38"/>
      <c r="CN41" s="116"/>
      <c r="CO41" s="19"/>
      <c r="CQ41" s="38"/>
      <c r="CS41" s="116"/>
      <c r="CT41" s="19"/>
      <c r="CV41" s="38"/>
      <c r="CX41" s="116"/>
      <c r="CY41" s="19"/>
      <c r="DA41" s="38"/>
      <c r="DC41" s="116"/>
      <c r="DD41" s="19"/>
      <c r="DF41" s="38"/>
      <c r="DH41" s="116"/>
      <c r="DI41" s="19"/>
      <c r="DK41" s="38"/>
      <c r="DM41" s="116"/>
      <c r="DN41" s="19"/>
      <c r="DP41" s="38"/>
      <c r="DR41" s="116"/>
      <c r="DS41" s="19"/>
      <c r="DU41" s="38"/>
      <c r="DW41" s="116"/>
    </row>
    <row r="42" spans="1:127" ht="13.5" customHeight="1">
      <c r="A42" s="71"/>
      <c r="C42" s="19"/>
      <c r="E42" s="38"/>
      <c r="G42" s="116"/>
      <c r="H42" s="19"/>
      <c r="J42" s="38"/>
      <c r="L42" s="116"/>
      <c r="M42" s="19"/>
      <c r="O42" s="38"/>
      <c r="Q42" s="116"/>
      <c r="R42" s="19"/>
      <c r="T42" s="38"/>
      <c r="V42" s="116"/>
      <c r="W42" s="19"/>
      <c r="Y42" s="38"/>
      <c r="AA42" s="116"/>
      <c r="AB42" s="19"/>
      <c r="AD42" s="38"/>
      <c r="AF42" s="116"/>
      <c r="AG42" s="19"/>
      <c r="AI42" s="38"/>
      <c r="AK42" s="116"/>
      <c r="AL42" s="19"/>
      <c r="AN42" s="38"/>
      <c r="AP42" s="116"/>
      <c r="AQ42" s="19"/>
      <c r="AS42" s="38"/>
      <c r="AU42" s="116"/>
      <c r="AV42" s="19"/>
      <c r="AX42" s="38"/>
      <c r="AZ42" s="116"/>
      <c r="BA42" s="19"/>
      <c r="BC42" s="38"/>
      <c r="BE42" s="116"/>
      <c r="BF42" s="19"/>
      <c r="BH42" s="38"/>
      <c r="BJ42" s="116"/>
      <c r="BK42" s="19"/>
      <c r="BM42" s="38"/>
      <c r="BO42" s="116"/>
      <c r="BP42" s="19"/>
      <c r="BR42" s="38"/>
      <c r="BT42" s="116"/>
      <c r="BU42" s="19"/>
      <c r="BW42" s="38"/>
      <c r="BY42" s="116"/>
      <c r="BZ42" s="19"/>
      <c r="CB42" s="38"/>
      <c r="CD42" s="116"/>
      <c r="CE42" s="19"/>
      <c r="CG42" s="38"/>
      <c r="CI42" s="116"/>
      <c r="CJ42" s="19"/>
      <c r="CL42" s="38"/>
      <c r="CN42" s="116"/>
      <c r="CO42" s="19"/>
      <c r="CQ42" s="38"/>
      <c r="CS42" s="116"/>
      <c r="CT42" s="19"/>
      <c r="CV42" s="38"/>
      <c r="CX42" s="116"/>
      <c r="CY42" s="19"/>
      <c r="DA42" s="38"/>
      <c r="DC42" s="116"/>
      <c r="DD42" s="19"/>
      <c r="DF42" s="38"/>
      <c r="DH42" s="116"/>
      <c r="DI42" s="19"/>
      <c r="DK42" s="38"/>
      <c r="DM42" s="116"/>
      <c r="DN42" s="19"/>
      <c r="DP42" s="38"/>
      <c r="DR42" s="116"/>
      <c r="DS42" s="19"/>
      <c r="DU42" s="38"/>
      <c r="DW42" s="116"/>
    </row>
    <row r="43" spans="1:127" ht="13.5" customHeight="1">
      <c r="A43" s="71"/>
      <c r="C43" s="19"/>
      <c r="E43" s="38"/>
      <c r="G43" s="116"/>
      <c r="H43" s="19"/>
      <c r="J43" s="38"/>
      <c r="L43" s="116"/>
      <c r="M43" s="19"/>
      <c r="O43" s="38"/>
      <c r="Q43" s="116"/>
      <c r="R43" s="19"/>
      <c r="T43" s="38"/>
      <c r="V43" s="116"/>
      <c r="W43" s="19"/>
      <c r="Y43" s="38"/>
      <c r="AA43" s="116"/>
      <c r="AB43" s="19"/>
      <c r="AD43" s="38"/>
      <c r="AF43" s="116"/>
      <c r="AG43" s="19"/>
      <c r="AI43" s="38"/>
      <c r="AK43" s="116"/>
      <c r="AL43" s="19"/>
      <c r="AN43" s="38"/>
      <c r="AP43" s="116"/>
      <c r="AQ43" s="19"/>
      <c r="AS43" s="38"/>
      <c r="AU43" s="116"/>
      <c r="AV43" s="19"/>
      <c r="AX43" s="38"/>
      <c r="AZ43" s="116"/>
      <c r="BA43" s="19"/>
      <c r="BC43" s="38"/>
      <c r="BE43" s="116"/>
      <c r="BF43" s="19"/>
      <c r="BH43" s="38"/>
      <c r="BJ43" s="116"/>
      <c r="BK43" s="19"/>
      <c r="BM43" s="38"/>
      <c r="BO43" s="116"/>
      <c r="BP43" s="19"/>
      <c r="BR43" s="38"/>
      <c r="BT43" s="116"/>
      <c r="BU43" s="19"/>
      <c r="BW43" s="38"/>
      <c r="BY43" s="116"/>
      <c r="BZ43" s="19"/>
      <c r="CB43" s="38"/>
      <c r="CD43" s="116"/>
      <c r="CE43" s="19"/>
      <c r="CG43" s="38"/>
      <c r="CI43" s="116"/>
      <c r="CJ43" s="19"/>
      <c r="CL43" s="38"/>
      <c r="CN43" s="116"/>
      <c r="CO43" s="19"/>
      <c r="CQ43" s="38"/>
      <c r="CS43" s="116"/>
      <c r="CT43" s="19"/>
      <c r="CV43" s="38"/>
      <c r="CX43" s="116"/>
      <c r="CY43" s="19"/>
      <c r="DA43" s="38"/>
      <c r="DC43" s="116"/>
      <c r="DD43" s="19"/>
      <c r="DF43" s="38"/>
      <c r="DH43" s="116"/>
      <c r="DI43" s="19"/>
      <c r="DK43" s="38"/>
      <c r="DM43" s="116"/>
      <c r="DN43" s="19"/>
      <c r="DP43" s="38"/>
      <c r="DR43" s="116"/>
      <c r="DS43" s="19"/>
      <c r="DU43" s="38"/>
      <c r="DW43" s="116"/>
    </row>
    <row r="44" spans="1:127" ht="13.5" customHeight="1">
      <c r="A44" s="71"/>
      <c r="C44" s="19"/>
      <c r="E44" s="38"/>
      <c r="G44" s="116"/>
      <c r="H44" s="19"/>
      <c r="J44" s="38"/>
      <c r="L44" s="116"/>
      <c r="M44" s="19"/>
      <c r="O44" s="38"/>
      <c r="Q44" s="116"/>
      <c r="R44" s="19"/>
      <c r="T44" s="38"/>
      <c r="V44" s="116"/>
      <c r="W44" s="19"/>
      <c r="Y44" s="38"/>
      <c r="AA44" s="116"/>
      <c r="AB44" s="19"/>
      <c r="AD44" s="38"/>
      <c r="AF44" s="116"/>
      <c r="AG44" s="19"/>
      <c r="AI44" s="38"/>
      <c r="AK44" s="116"/>
      <c r="AL44" s="19"/>
      <c r="AN44" s="38"/>
      <c r="AP44" s="116"/>
      <c r="AQ44" s="19"/>
      <c r="AS44" s="38"/>
      <c r="AU44" s="116"/>
      <c r="AV44" s="19"/>
      <c r="AX44" s="38"/>
      <c r="AZ44" s="116"/>
      <c r="BA44" s="19"/>
      <c r="BC44" s="38"/>
      <c r="BE44" s="116"/>
      <c r="BF44" s="19"/>
      <c r="BH44" s="38"/>
      <c r="BJ44" s="116"/>
      <c r="BK44" s="19"/>
      <c r="BM44" s="38"/>
      <c r="BO44" s="116"/>
      <c r="BP44" s="19"/>
      <c r="BR44" s="38"/>
      <c r="BT44" s="116"/>
      <c r="BU44" s="19"/>
      <c r="BW44" s="38"/>
      <c r="BY44" s="116"/>
      <c r="BZ44" s="19"/>
      <c r="CB44" s="38"/>
      <c r="CD44" s="116"/>
      <c r="CE44" s="19"/>
      <c r="CG44" s="38"/>
      <c r="CI44" s="116"/>
      <c r="CJ44" s="19"/>
      <c r="CL44" s="38"/>
      <c r="CN44" s="116"/>
      <c r="CO44" s="19"/>
      <c r="CQ44" s="38"/>
      <c r="CS44" s="116"/>
      <c r="CT44" s="19"/>
      <c r="CV44" s="38"/>
      <c r="CX44" s="116"/>
      <c r="CY44" s="19"/>
      <c r="DA44" s="38"/>
      <c r="DC44" s="116"/>
      <c r="DD44" s="19"/>
      <c r="DF44" s="38"/>
      <c r="DH44" s="116"/>
      <c r="DI44" s="19"/>
      <c r="DK44" s="38"/>
      <c r="DM44" s="116"/>
      <c r="DN44" s="19"/>
      <c r="DP44" s="38"/>
      <c r="DR44" s="116"/>
      <c r="DS44" s="19"/>
      <c r="DU44" s="38"/>
      <c r="DW44" s="116"/>
    </row>
    <row r="45" spans="1:127" ht="13.5" customHeight="1">
      <c r="A45" s="71"/>
      <c r="C45" s="19"/>
      <c r="E45" s="38"/>
      <c r="G45" s="116"/>
      <c r="H45" s="19"/>
      <c r="J45" s="38"/>
      <c r="L45" s="116"/>
      <c r="M45" s="19"/>
      <c r="O45" s="38"/>
      <c r="Q45" s="116"/>
      <c r="R45" s="19"/>
      <c r="T45" s="38"/>
      <c r="V45" s="116"/>
      <c r="W45" s="19"/>
      <c r="Y45" s="38"/>
      <c r="AA45" s="116"/>
      <c r="AB45" s="19"/>
      <c r="AD45" s="38"/>
      <c r="AF45" s="116"/>
      <c r="AG45" s="19"/>
      <c r="AI45" s="38"/>
      <c r="AK45" s="116"/>
      <c r="AL45" s="19"/>
      <c r="AN45" s="38"/>
      <c r="AP45" s="116"/>
      <c r="AQ45" s="19"/>
      <c r="AS45" s="38"/>
      <c r="AU45" s="116"/>
      <c r="AV45" s="19"/>
      <c r="AX45" s="38"/>
      <c r="AZ45" s="116"/>
      <c r="BA45" s="19"/>
      <c r="BC45" s="38"/>
      <c r="BE45" s="116"/>
      <c r="BF45" s="19"/>
      <c r="BH45" s="38"/>
      <c r="BJ45" s="116"/>
      <c r="BK45" s="19"/>
      <c r="BM45" s="38"/>
      <c r="BO45" s="116"/>
      <c r="BP45" s="19"/>
      <c r="BR45" s="38"/>
      <c r="BT45" s="116"/>
      <c r="BU45" s="19"/>
      <c r="BW45" s="38"/>
      <c r="BY45" s="116"/>
      <c r="BZ45" s="19"/>
      <c r="CB45" s="38"/>
      <c r="CD45" s="116"/>
      <c r="CE45" s="19"/>
      <c r="CG45" s="38"/>
      <c r="CI45" s="116"/>
      <c r="CJ45" s="19"/>
      <c r="CL45" s="38"/>
      <c r="CN45" s="116"/>
      <c r="CO45" s="19"/>
      <c r="CQ45" s="38"/>
      <c r="CS45" s="116"/>
      <c r="CT45" s="19"/>
      <c r="CV45" s="38"/>
      <c r="CX45" s="116"/>
      <c r="CY45" s="19"/>
      <c r="DA45" s="38"/>
      <c r="DC45" s="116"/>
      <c r="DD45" s="19"/>
      <c r="DF45" s="38"/>
      <c r="DH45" s="116"/>
      <c r="DI45" s="19"/>
      <c r="DK45" s="38"/>
      <c r="DM45" s="116"/>
      <c r="DN45" s="19"/>
      <c r="DP45" s="38"/>
      <c r="DR45" s="116"/>
      <c r="DS45" s="19"/>
      <c r="DU45" s="38"/>
      <c r="DW45" s="116"/>
    </row>
    <row r="46" spans="1:127" ht="13.5" customHeight="1">
      <c r="A46" s="71"/>
      <c r="C46" s="19"/>
      <c r="E46" s="38"/>
      <c r="G46" s="116"/>
      <c r="H46" s="19"/>
      <c r="J46" s="38"/>
      <c r="L46" s="116"/>
      <c r="M46" s="19"/>
      <c r="O46" s="38"/>
      <c r="Q46" s="116"/>
      <c r="R46" s="19"/>
      <c r="T46" s="38"/>
      <c r="V46" s="116"/>
      <c r="W46" s="19"/>
      <c r="Y46" s="38"/>
      <c r="AA46" s="116"/>
      <c r="AB46" s="19"/>
      <c r="AD46" s="38"/>
      <c r="AF46" s="116"/>
      <c r="AG46" s="19"/>
      <c r="AI46" s="38"/>
      <c r="AK46" s="116"/>
      <c r="AL46" s="19"/>
      <c r="AN46" s="38"/>
      <c r="AP46" s="116"/>
      <c r="AQ46" s="19"/>
      <c r="AS46" s="38"/>
      <c r="AU46" s="116"/>
      <c r="AV46" s="19"/>
      <c r="AX46" s="38"/>
      <c r="AZ46" s="116"/>
      <c r="BA46" s="19"/>
      <c r="BC46" s="38"/>
      <c r="BE46" s="116"/>
      <c r="BF46" s="19"/>
      <c r="BH46" s="38"/>
      <c r="BJ46" s="116"/>
      <c r="BK46" s="19"/>
      <c r="BM46" s="38"/>
      <c r="BO46" s="116"/>
      <c r="BP46" s="19"/>
      <c r="BR46" s="38"/>
      <c r="BT46" s="116"/>
      <c r="BU46" s="19"/>
      <c r="BW46" s="38"/>
      <c r="BY46" s="116"/>
      <c r="BZ46" s="19"/>
      <c r="CB46" s="38"/>
      <c r="CD46" s="116"/>
      <c r="CE46" s="19"/>
      <c r="CG46" s="38"/>
      <c r="CI46" s="116"/>
      <c r="CJ46" s="19"/>
      <c r="CL46" s="38"/>
      <c r="CN46" s="116"/>
      <c r="CO46" s="19"/>
      <c r="CQ46" s="38"/>
      <c r="CS46" s="116"/>
      <c r="CT46" s="19"/>
      <c r="CV46" s="38"/>
      <c r="CX46" s="116"/>
      <c r="CY46" s="19"/>
      <c r="DA46" s="38"/>
      <c r="DC46" s="116"/>
      <c r="DD46" s="19"/>
      <c r="DF46" s="38"/>
      <c r="DH46" s="116"/>
      <c r="DI46" s="19"/>
      <c r="DK46" s="38"/>
      <c r="DM46" s="116"/>
      <c r="DN46" s="19"/>
      <c r="DP46" s="38"/>
      <c r="DR46" s="116"/>
      <c r="DS46" s="19"/>
      <c r="DU46" s="38"/>
      <c r="DW46" s="116"/>
    </row>
    <row r="47" spans="1:127" ht="13.5" customHeight="1">
      <c r="A47" s="71"/>
      <c r="C47" s="19"/>
      <c r="E47" s="38"/>
      <c r="G47" s="116"/>
      <c r="H47" s="19"/>
      <c r="J47" s="38"/>
      <c r="L47" s="116"/>
      <c r="M47" s="19"/>
      <c r="O47" s="38"/>
      <c r="Q47" s="116"/>
      <c r="R47" s="19"/>
      <c r="T47" s="38"/>
      <c r="V47" s="116"/>
      <c r="W47" s="19"/>
      <c r="Y47" s="38"/>
      <c r="AA47" s="116"/>
      <c r="AB47" s="19"/>
      <c r="AD47" s="38"/>
      <c r="AF47" s="116"/>
      <c r="AG47" s="19"/>
      <c r="AI47" s="38"/>
      <c r="AK47" s="116"/>
      <c r="AL47" s="19"/>
      <c r="AN47" s="38"/>
      <c r="AP47" s="116"/>
      <c r="AQ47" s="19"/>
      <c r="AS47" s="38"/>
      <c r="AU47" s="116"/>
      <c r="AV47" s="19"/>
      <c r="AX47" s="38"/>
      <c r="AZ47" s="116"/>
      <c r="BA47" s="19"/>
      <c r="BC47" s="38"/>
      <c r="BE47" s="116"/>
      <c r="BF47" s="19"/>
      <c r="BH47" s="38"/>
      <c r="BJ47" s="116"/>
      <c r="BK47" s="19"/>
      <c r="BM47" s="38"/>
      <c r="BO47" s="116"/>
      <c r="BP47" s="19"/>
      <c r="BR47" s="38"/>
      <c r="BT47" s="116"/>
      <c r="BU47" s="19"/>
      <c r="BW47" s="38"/>
      <c r="BY47" s="116"/>
      <c r="BZ47" s="19"/>
      <c r="CB47" s="38"/>
      <c r="CD47" s="116"/>
      <c r="CE47" s="19"/>
      <c r="CG47" s="38"/>
      <c r="CI47" s="116"/>
      <c r="CJ47" s="19"/>
      <c r="CL47" s="38"/>
      <c r="CN47" s="116"/>
      <c r="CO47" s="19"/>
      <c r="CQ47" s="38"/>
      <c r="CS47" s="116"/>
      <c r="CT47" s="19"/>
      <c r="CV47" s="38"/>
      <c r="CX47" s="116"/>
      <c r="CY47" s="19"/>
      <c r="DA47" s="38"/>
      <c r="DC47" s="116"/>
      <c r="DD47" s="19"/>
      <c r="DF47" s="38"/>
      <c r="DH47" s="116"/>
      <c r="DI47" s="19"/>
      <c r="DK47" s="38"/>
      <c r="DM47" s="116"/>
      <c r="DN47" s="19"/>
      <c r="DP47" s="38"/>
      <c r="DR47" s="116"/>
      <c r="DS47" s="19"/>
      <c r="DU47" s="38"/>
      <c r="DW47" s="116"/>
    </row>
    <row r="48" spans="1:127" ht="13.5" customHeight="1">
      <c r="A48" s="71"/>
      <c r="C48" s="19"/>
      <c r="E48" s="38"/>
      <c r="G48" s="116"/>
      <c r="H48" s="19"/>
      <c r="J48" s="38"/>
      <c r="L48" s="116"/>
      <c r="M48" s="19"/>
      <c r="O48" s="38"/>
      <c r="Q48" s="116"/>
      <c r="R48" s="19"/>
      <c r="T48" s="38"/>
      <c r="V48" s="116"/>
      <c r="W48" s="19"/>
      <c r="Y48" s="38"/>
      <c r="AA48" s="116"/>
      <c r="AB48" s="19"/>
      <c r="AD48" s="38"/>
      <c r="AF48" s="116"/>
      <c r="AG48" s="19"/>
      <c r="AI48" s="38"/>
      <c r="AK48" s="116"/>
      <c r="AL48" s="19"/>
      <c r="AN48" s="38"/>
      <c r="AP48" s="116"/>
      <c r="AQ48" s="19"/>
      <c r="AS48" s="38"/>
      <c r="AU48" s="116"/>
      <c r="AV48" s="19"/>
      <c r="AX48" s="38"/>
      <c r="AZ48" s="116"/>
      <c r="BA48" s="19"/>
      <c r="BC48" s="38"/>
      <c r="BE48" s="116"/>
      <c r="BF48" s="19"/>
      <c r="BH48" s="38"/>
      <c r="BJ48" s="116"/>
      <c r="BK48" s="19"/>
      <c r="BM48" s="38"/>
      <c r="BO48" s="116"/>
      <c r="BP48" s="19"/>
      <c r="BR48" s="38"/>
      <c r="BT48" s="116"/>
      <c r="BU48" s="19"/>
      <c r="BW48" s="38"/>
      <c r="BY48" s="116"/>
      <c r="BZ48" s="19"/>
      <c r="CB48" s="38"/>
      <c r="CD48" s="116"/>
      <c r="CE48" s="19"/>
      <c r="CG48" s="38"/>
      <c r="CI48" s="116"/>
      <c r="CJ48" s="19"/>
      <c r="CL48" s="38"/>
      <c r="CN48" s="116"/>
      <c r="CO48" s="19"/>
      <c r="CQ48" s="38"/>
      <c r="CS48" s="116"/>
      <c r="CT48" s="19"/>
      <c r="CV48" s="38"/>
      <c r="CX48" s="116"/>
      <c r="CY48" s="19"/>
      <c r="DA48" s="38"/>
      <c r="DC48" s="116"/>
      <c r="DD48" s="19"/>
      <c r="DF48" s="38"/>
      <c r="DH48" s="116"/>
      <c r="DI48" s="19"/>
      <c r="DK48" s="38"/>
      <c r="DM48" s="116"/>
      <c r="DN48" s="19"/>
      <c r="DP48" s="38"/>
      <c r="DR48" s="116"/>
      <c r="DS48" s="19"/>
      <c r="DU48" s="38"/>
      <c r="DW48" s="116"/>
    </row>
    <row r="49" spans="1:127" ht="13.5" customHeight="1">
      <c r="A49" s="71"/>
      <c r="C49" s="19"/>
      <c r="E49" s="38"/>
      <c r="G49" s="116"/>
      <c r="H49" s="19"/>
      <c r="J49" s="38"/>
      <c r="L49" s="116"/>
      <c r="M49" s="19"/>
      <c r="O49" s="38"/>
      <c r="Q49" s="116"/>
      <c r="R49" s="19"/>
      <c r="T49" s="38"/>
      <c r="V49" s="116"/>
      <c r="W49" s="19"/>
      <c r="Y49" s="38"/>
      <c r="AA49" s="116"/>
      <c r="AB49" s="19"/>
      <c r="AD49" s="38"/>
      <c r="AF49" s="116"/>
      <c r="AG49" s="19"/>
      <c r="AI49" s="38"/>
      <c r="AK49" s="116"/>
      <c r="AL49" s="19"/>
      <c r="AN49" s="38"/>
      <c r="AP49" s="116"/>
      <c r="AQ49" s="19"/>
      <c r="AS49" s="38"/>
      <c r="AU49" s="116"/>
      <c r="AV49" s="19"/>
      <c r="AX49" s="38"/>
      <c r="AZ49" s="116"/>
      <c r="BA49" s="19"/>
      <c r="BC49" s="38"/>
      <c r="BE49" s="116"/>
      <c r="BF49" s="19"/>
      <c r="BH49" s="38"/>
      <c r="BJ49" s="116"/>
      <c r="BK49" s="19"/>
      <c r="BM49" s="38"/>
      <c r="BO49" s="116"/>
      <c r="BP49" s="19"/>
      <c r="BR49" s="38"/>
      <c r="BT49" s="116"/>
      <c r="BU49" s="19"/>
      <c r="BW49" s="38"/>
      <c r="BY49" s="116"/>
      <c r="BZ49" s="19"/>
      <c r="CB49" s="38"/>
      <c r="CD49" s="116"/>
      <c r="CE49" s="19"/>
      <c r="CG49" s="38"/>
      <c r="CI49" s="116"/>
      <c r="CJ49" s="19"/>
      <c r="CL49" s="38"/>
      <c r="CN49" s="116"/>
      <c r="CO49" s="19"/>
      <c r="CQ49" s="38"/>
      <c r="CS49" s="116"/>
      <c r="CT49" s="19"/>
      <c r="CV49" s="38"/>
      <c r="CX49" s="116"/>
      <c r="CY49" s="19"/>
      <c r="DA49" s="38"/>
      <c r="DC49" s="116"/>
      <c r="DD49" s="19"/>
      <c r="DF49" s="38"/>
      <c r="DH49" s="116"/>
      <c r="DI49" s="19"/>
      <c r="DK49" s="38"/>
      <c r="DM49" s="116"/>
      <c r="DN49" s="19"/>
      <c r="DP49" s="38"/>
      <c r="DR49" s="116"/>
      <c r="DS49" s="19"/>
      <c r="DU49" s="38"/>
      <c r="DW49" s="116"/>
    </row>
    <row r="50" spans="1:127" ht="13.5" customHeight="1">
      <c r="A50" s="71"/>
      <c r="C50" s="19"/>
      <c r="E50" s="38"/>
      <c r="G50" s="116"/>
      <c r="H50" s="19"/>
      <c r="J50" s="38"/>
      <c r="L50" s="116"/>
      <c r="M50" s="19"/>
      <c r="O50" s="38"/>
      <c r="Q50" s="116"/>
      <c r="R50" s="19"/>
      <c r="T50" s="38"/>
      <c r="V50" s="116"/>
      <c r="W50" s="19"/>
      <c r="Y50" s="38"/>
      <c r="AA50" s="116"/>
      <c r="AB50" s="19"/>
      <c r="AD50" s="38"/>
      <c r="AF50" s="116"/>
      <c r="AG50" s="19"/>
      <c r="AI50" s="38"/>
      <c r="AK50" s="116"/>
      <c r="AL50" s="19"/>
      <c r="AN50" s="38"/>
      <c r="AP50" s="116"/>
      <c r="AQ50" s="19"/>
      <c r="AS50" s="38"/>
      <c r="AU50" s="116"/>
      <c r="AV50" s="19"/>
      <c r="AX50" s="38"/>
      <c r="AZ50" s="116"/>
      <c r="BA50" s="19"/>
      <c r="BC50" s="38"/>
      <c r="BE50" s="116"/>
      <c r="BF50" s="19"/>
      <c r="BH50" s="38"/>
      <c r="BJ50" s="116"/>
      <c r="BK50" s="19"/>
      <c r="BM50" s="38"/>
      <c r="BO50" s="116"/>
      <c r="BP50" s="19"/>
      <c r="BR50" s="38"/>
      <c r="BT50" s="116"/>
      <c r="BU50" s="19"/>
      <c r="BW50" s="38"/>
      <c r="BY50" s="116"/>
      <c r="BZ50" s="19"/>
      <c r="CB50" s="38"/>
      <c r="CD50" s="116"/>
      <c r="CE50" s="19"/>
      <c r="CG50" s="38"/>
      <c r="CI50" s="116"/>
      <c r="CJ50" s="19"/>
      <c r="CL50" s="38"/>
      <c r="CN50" s="116"/>
      <c r="CO50" s="19"/>
      <c r="CQ50" s="38"/>
      <c r="CS50" s="116"/>
      <c r="CT50" s="19"/>
      <c r="CV50" s="38"/>
      <c r="CX50" s="116"/>
      <c r="CY50" s="19"/>
      <c r="DA50" s="38"/>
      <c r="DC50" s="116"/>
      <c r="DD50" s="19"/>
      <c r="DF50" s="38"/>
      <c r="DH50" s="116"/>
      <c r="DI50" s="19"/>
      <c r="DK50" s="38"/>
      <c r="DM50" s="116"/>
      <c r="DN50" s="19"/>
      <c r="DP50" s="38"/>
      <c r="DR50" s="116"/>
      <c r="DS50" s="19"/>
      <c r="DU50" s="38"/>
      <c r="DW50" s="116"/>
    </row>
    <row r="51" spans="1:127" ht="13.5" customHeight="1">
      <c r="A51" s="71"/>
      <c r="C51" s="19"/>
      <c r="E51" s="38"/>
      <c r="G51" s="116"/>
      <c r="H51" s="19"/>
      <c r="J51" s="38"/>
      <c r="L51" s="116"/>
      <c r="M51" s="19"/>
      <c r="O51" s="38"/>
      <c r="Q51" s="116"/>
      <c r="R51" s="19"/>
      <c r="T51" s="38"/>
      <c r="V51" s="116"/>
      <c r="W51" s="19"/>
      <c r="Y51" s="38"/>
      <c r="AA51" s="116"/>
      <c r="AB51" s="19"/>
      <c r="AD51" s="38"/>
      <c r="AF51" s="116"/>
      <c r="AG51" s="19"/>
      <c r="AI51" s="38"/>
      <c r="AK51" s="116"/>
      <c r="AL51" s="19"/>
      <c r="AN51" s="38"/>
      <c r="AP51" s="116"/>
      <c r="AQ51" s="19"/>
      <c r="AS51" s="38"/>
      <c r="AU51" s="116"/>
      <c r="AV51" s="19"/>
      <c r="AX51" s="38"/>
      <c r="AZ51" s="116"/>
      <c r="BA51" s="19"/>
      <c r="BC51" s="38"/>
      <c r="BE51" s="116"/>
      <c r="BF51" s="19"/>
      <c r="BH51" s="38"/>
      <c r="BJ51" s="116"/>
      <c r="BK51" s="19"/>
      <c r="BM51" s="38"/>
      <c r="BO51" s="116"/>
      <c r="BP51" s="19"/>
      <c r="BR51" s="38"/>
      <c r="BT51" s="116"/>
      <c r="BU51" s="19"/>
      <c r="BW51" s="38"/>
      <c r="BY51" s="116"/>
      <c r="BZ51" s="19"/>
      <c r="CB51" s="38"/>
      <c r="CD51" s="116"/>
      <c r="CE51" s="19"/>
      <c r="CG51" s="38"/>
      <c r="CI51" s="116"/>
      <c r="CJ51" s="19"/>
      <c r="CL51" s="38"/>
      <c r="CN51" s="116"/>
      <c r="CO51" s="19"/>
      <c r="CQ51" s="38"/>
      <c r="CS51" s="116"/>
      <c r="CT51" s="19"/>
      <c r="CV51" s="38"/>
      <c r="CX51" s="116"/>
      <c r="CY51" s="19"/>
      <c r="DA51" s="38"/>
      <c r="DC51" s="116"/>
      <c r="DD51" s="19"/>
      <c r="DF51" s="38"/>
      <c r="DH51" s="116"/>
      <c r="DI51" s="19"/>
      <c r="DK51" s="38"/>
      <c r="DM51" s="116"/>
      <c r="DN51" s="19"/>
      <c r="DP51" s="38"/>
      <c r="DR51" s="116"/>
      <c r="DS51" s="19"/>
      <c r="DU51" s="38"/>
      <c r="DW51" s="116"/>
    </row>
    <row r="52" spans="1:127" ht="13.5" customHeight="1">
      <c r="A52" s="71"/>
      <c r="C52" s="19"/>
      <c r="E52" s="38"/>
      <c r="G52" s="116"/>
      <c r="H52" s="19"/>
      <c r="J52" s="38"/>
      <c r="L52" s="116"/>
      <c r="M52" s="19"/>
      <c r="O52" s="38"/>
      <c r="Q52" s="116"/>
      <c r="R52" s="19"/>
      <c r="T52" s="38"/>
      <c r="V52" s="116"/>
      <c r="W52" s="19"/>
      <c r="Y52" s="38"/>
      <c r="AA52" s="116"/>
      <c r="AB52" s="19"/>
      <c r="AD52" s="38"/>
      <c r="AF52" s="116"/>
      <c r="AG52" s="19"/>
      <c r="AI52" s="38"/>
      <c r="AK52" s="116"/>
      <c r="AL52" s="19"/>
      <c r="AN52" s="38"/>
      <c r="AP52" s="116"/>
      <c r="AQ52" s="19"/>
      <c r="AS52" s="38"/>
      <c r="AU52" s="116"/>
      <c r="AV52" s="19"/>
      <c r="AX52" s="38"/>
      <c r="AZ52" s="116"/>
      <c r="BA52" s="19"/>
      <c r="BC52" s="38"/>
      <c r="BE52" s="116"/>
      <c r="BF52" s="19"/>
      <c r="BH52" s="38"/>
      <c r="BJ52" s="116"/>
      <c r="BK52" s="19"/>
      <c r="BM52" s="38"/>
      <c r="BO52" s="116"/>
      <c r="BP52" s="19"/>
      <c r="BR52" s="38"/>
      <c r="BT52" s="116"/>
      <c r="BU52" s="19"/>
      <c r="BW52" s="38"/>
      <c r="BY52" s="116"/>
      <c r="BZ52" s="19"/>
      <c r="CB52" s="38"/>
      <c r="CD52" s="116"/>
      <c r="CE52" s="19"/>
      <c r="CG52" s="38"/>
      <c r="CI52" s="116"/>
      <c r="CJ52" s="19"/>
      <c r="CL52" s="38"/>
      <c r="CN52" s="116"/>
      <c r="CO52" s="19"/>
      <c r="CQ52" s="38"/>
      <c r="CS52" s="116"/>
      <c r="CT52" s="19"/>
      <c r="CV52" s="38"/>
      <c r="CX52" s="116"/>
      <c r="CY52" s="19"/>
      <c r="DA52" s="38"/>
      <c r="DC52" s="116"/>
      <c r="DD52" s="19"/>
      <c r="DF52" s="38"/>
      <c r="DH52" s="116"/>
      <c r="DI52" s="19"/>
      <c r="DK52" s="38"/>
      <c r="DM52" s="116"/>
      <c r="DN52" s="19"/>
      <c r="DP52" s="38"/>
      <c r="DR52" s="116"/>
      <c r="DS52" s="19"/>
      <c r="DU52" s="38"/>
      <c r="DW52" s="116"/>
    </row>
    <row r="53" spans="1:127" ht="13.5" customHeight="1">
      <c r="A53" s="71"/>
      <c r="C53" s="19"/>
      <c r="E53" s="38"/>
      <c r="G53" s="116"/>
      <c r="H53" s="19"/>
      <c r="J53" s="38"/>
      <c r="L53" s="116"/>
      <c r="M53" s="19"/>
      <c r="O53" s="38"/>
      <c r="Q53" s="116"/>
      <c r="R53" s="19"/>
      <c r="T53" s="38"/>
      <c r="V53" s="116"/>
      <c r="W53" s="19"/>
      <c r="Y53" s="38"/>
      <c r="AA53" s="116"/>
      <c r="AB53" s="19"/>
      <c r="AD53" s="38"/>
      <c r="AF53" s="116"/>
      <c r="AG53" s="19"/>
      <c r="AI53" s="38"/>
      <c r="AK53" s="116"/>
      <c r="AL53" s="19"/>
      <c r="AN53" s="38"/>
      <c r="AP53" s="116"/>
      <c r="AQ53" s="19"/>
      <c r="AS53" s="38"/>
      <c r="AU53" s="116"/>
      <c r="AV53" s="19"/>
      <c r="AX53" s="38"/>
      <c r="AZ53" s="116"/>
      <c r="BA53" s="19"/>
      <c r="BC53" s="38"/>
      <c r="BE53" s="116"/>
      <c r="BF53" s="19"/>
      <c r="BH53" s="38"/>
      <c r="BJ53" s="116"/>
      <c r="BK53" s="19"/>
      <c r="BM53" s="38"/>
      <c r="BO53" s="116"/>
      <c r="BP53" s="19"/>
      <c r="BR53" s="38"/>
      <c r="BT53" s="116"/>
      <c r="BU53" s="19"/>
      <c r="BW53" s="38"/>
      <c r="BY53" s="116"/>
      <c r="BZ53" s="19"/>
      <c r="CB53" s="38"/>
      <c r="CD53" s="116"/>
      <c r="CE53" s="19"/>
      <c r="CG53" s="38"/>
      <c r="CI53" s="116"/>
      <c r="CJ53" s="19"/>
      <c r="CL53" s="38"/>
      <c r="CN53" s="116"/>
      <c r="CO53" s="19"/>
      <c r="CQ53" s="38"/>
      <c r="CS53" s="116"/>
      <c r="CT53" s="19"/>
      <c r="CV53" s="38"/>
      <c r="CX53" s="116"/>
      <c r="CY53" s="19"/>
      <c r="DA53" s="38"/>
      <c r="DC53" s="116"/>
      <c r="DD53" s="19"/>
      <c r="DF53" s="38"/>
      <c r="DH53" s="116"/>
      <c r="DI53" s="19"/>
      <c r="DK53" s="38"/>
      <c r="DM53" s="116"/>
      <c r="DN53" s="19"/>
      <c r="DP53" s="38"/>
      <c r="DR53" s="116"/>
      <c r="DS53" s="19"/>
      <c r="DU53" s="38"/>
      <c r="DW53" s="116"/>
    </row>
    <row r="54" spans="1:127" ht="13.5" customHeight="1">
      <c r="A54" s="71"/>
      <c r="C54" s="19"/>
      <c r="E54" s="38"/>
      <c r="G54" s="116"/>
      <c r="H54" s="19"/>
      <c r="J54" s="38"/>
      <c r="L54" s="116"/>
      <c r="M54" s="19"/>
      <c r="O54" s="38"/>
      <c r="Q54" s="116"/>
      <c r="R54" s="19"/>
      <c r="T54" s="38"/>
      <c r="V54" s="116"/>
      <c r="W54" s="19"/>
      <c r="Y54" s="38"/>
      <c r="AA54" s="116"/>
      <c r="AB54" s="19"/>
      <c r="AD54" s="38"/>
      <c r="AF54" s="116"/>
      <c r="AG54" s="19"/>
      <c r="AI54" s="38"/>
      <c r="AK54" s="116"/>
      <c r="AL54" s="19"/>
      <c r="AN54" s="38"/>
      <c r="AP54" s="116"/>
      <c r="AQ54" s="19"/>
      <c r="AS54" s="38"/>
      <c r="AU54" s="116"/>
      <c r="AV54" s="19"/>
      <c r="AX54" s="38"/>
      <c r="AZ54" s="116"/>
      <c r="BA54" s="19"/>
      <c r="BC54" s="38"/>
      <c r="BE54" s="116"/>
      <c r="BF54" s="19"/>
      <c r="BH54" s="38"/>
      <c r="BJ54" s="116"/>
      <c r="BK54" s="19"/>
      <c r="BM54" s="38"/>
      <c r="BO54" s="116"/>
      <c r="BP54" s="19"/>
      <c r="BR54" s="38"/>
      <c r="BT54" s="116"/>
      <c r="BU54" s="19"/>
      <c r="BW54" s="38"/>
      <c r="BY54" s="116"/>
      <c r="BZ54" s="19"/>
      <c r="CB54" s="38"/>
      <c r="CD54" s="116"/>
      <c r="CE54" s="19"/>
      <c r="CG54" s="38"/>
      <c r="CI54" s="116"/>
      <c r="CJ54" s="19"/>
      <c r="CL54" s="38"/>
      <c r="CN54" s="116"/>
      <c r="CO54" s="19"/>
      <c r="CQ54" s="38"/>
      <c r="CS54" s="116"/>
      <c r="CT54" s="19"/>
      <c r="CV54" s="38"/>
      <c r="CX54" s="116"/>
      <c r="CY54" s="19"/>
      <c r="DA54" s="38"/>
      <c r="DC54" s="116"/>
      <c r="DD54" s="19"/>
      <c r="DF54" s="38"/>
      <c r="DH54" s="116"/>
      <c r="DI54" s="19"/>
      <c r="DK54" s="38"/>
      <c r="DM54" s="116"/>
      <c r="DN54" s="19"/>
      <c r="DP54" s="38"/>
      <c r="DR54" s="116"/>
      <c r="DS54" s="19"/>
      <c r="DU54" s="38"/>
      <c r="DW54" s="116"/>
    </row>
    <row r="55" spans="1:127" ht="13.5" customHeight="1">
      <c r="A55" s="71"/>
      <c r="C55" s="19"/>
      <c r="E55" s="38"/>
      <c r="G55" s="116"/>
      <c r="H55" s="19"/>
      <c r="J55" s="38"/>
      <c r="L55" s="116"/>
      <c r="M55" s="19"/>
      <c r="O55" s="38"/>
      <c r="Q55" s="116"/>
      <c r="R55" s="19"/>
      <c r="T55" s="38"/>
      <c r="V55" s="116"/>
      <c r="W55" s="19"/>
      <c r="Y55" s="38"/>
      <c r="AA55" s="116"/>
      <c r="AB55" s="19"/>
      <c r="AD55" s="38"/>
      <c r="AF55" s="116"/>
      <c r="AG55" s="19"/>
      <c r="AI55" s="38"/>
      <c r="AK55" s="116"/>
      <c r="AL55" s="19"/>
      <c r="AN55" s="38"/>
      <c r="AP55" s="116"/>
      <c r="AQ55" s="19"/>
      <c r="AS55" s="38"/>
      <c r="AU55" s="116"/>
      <c r="AV55" s="19"/>
      <c r="AX55" s="38"/>
      <c r="AZ55" s="116"/>
      <c r="BA55" s="19"/>
      <c r="BC55" s="38"/>
      <c r="BE55" s="116"/>
      <c r="BF55" s="19"/>
      <c r="BH55" s="38"/>
      <c r="BJ55" s="116"/>
      <c r="BK55" s="19"/>
      <c r="BM55" s="38"/>
      <c r="BO55" s="116"/>
      <c r="BP55" s="19"/>
      <c r="BR55" s="38"/>
      <c r="BT55" s="116"/>
      <c r="BU55" s="19"/>
      <c r="BW55" s="38"/>
      <c r="BY55" s="116"/>
      <c r="BZ55" s="19"/>
      <c r="CB55" s="38"/>
      <c r="CD55" s="116"/>
      <c r="CE55" s="19"/>
      <c r="CG55" s="38"/>
      <c r="CI55" s="116"/>
      <c r="CJ55" s="19"/>
      <c r="CL55" s="38"/>
      <c r="CN55" s="116"/>
      <c r="CO55" s="19"/>
      <c r="CQ55" s="38"/>
      <c r="CS55" s="116"/>
      <c r="CT55" s="19"/>
      <c r="CV55" s="38"/>
      <c r="CX55" s="116"/>
      <c r="CY55" s="19"/>
      <c r="DA55" s="38"/>
      <c r="DC55" s="116"/>
      <c r="DD55" s="19"/>
      <c r="DF55" s="38"/>
      <c r="DH55" s="116"/>
      <c r="DI55" s="19"/>
      <c r="DK55" s="38"/>
      <c r="DM55" s="116"/>
      <c r="DN55" s="19"/>
      <c r="DP55" s="38"/>
      <c r="DR55" s="116"/>
      <c r="DS55" s="19"/>
      <c r="DU55" s="38"/>
      <c r="DW55" s="116"/>
    </row>
    <row r="56" spans="1:127" ht="13.5" customHeight="1">
      <c r="A56" s="71"/>
      <c r="C56" s="19"/>
      <c r="E56" s="38"/>
      <c r="G56" s="116"/>
      <c r="H56" s="19"/>
      <c r="J56" s="38"/>
      <c r="L56" s="116"/>
      <c r="M56" s="19"/>
      <c r="O56" s="38"/>
      <c r="Q56" s="116"/>
      <c r="R56" s="19"/>
      <c r="T56" s="38"/>
      <c r="V56" s="116"/>
      <c r="W56" s="19"/>
      <c r="Y56" s="38"/>
      <c r="AA56" s="116"/>
      <c r="AB56" s="19"/>
      <c r="AD56" s="38"/>
      <c r="AF56" s="116"/>
      <c r="AG56" s="19"/>
      <c r="AI56" s="38"/>
      <c r="AK56" s="116"/>
      <c r="AL56" s="19"/>
      <c r="AN56" s="38"/>
      <c r="AP56" s="116"/>
      <c r="AQ56" s="19"/>
      <c r="AS56" s="38"/>
      <c r="AU56" s="116"/>
      <c r="AV56" s="19"/>
      <c r="AX56" s="38"/>
      <c r="AZ56" s="116"/>
      <c r="BA56" s="19"/>
      <c r="BC56" s="38"/>
      <c r="BE56" s="116"/>
      <c r="BF56" s="19"/>
      <c r="BH56" s="38"/>
      <c r="BJ56" s="116"/>
      <c r="BK56" s="19"/>
      <c r="BM56" s="38"/>
      <c r="BO56" s="116"/>
      <c r="BP56" s="19"/>
      <c r="BR56" s="38"/>
      <c r="BT56" s="116"/>
      <c r="BU56" s="19"/>
      <c r="BW56" s="38"/>
      <c r="BY56" s="116"/>
      <c r="BZ56" s="19"/>
      <c r="CB56" s="38"/>
      <c r="CD56" s="116"/>
      <c r="CE56" s="19"/>
      <c r="CG56" s="38"/>
      <c r="CI56" s="116"/>
      <c r="CJ56" s="19"/>
      <c r="CL56" s="38"/>
      <c r="CN56" s="116"/>
      <c r="CO56" s="19"/>
      <c r="CQ56" s="38"/>
      <c r="CS56" s="116"/>
      <c r="CT56" s="19"/>
      <c r="CV56" s="38"/>
      <c r="CX56" s="116"/>
      <c r="CY56" s="19"/>
      <c r="DA56" s="38"/>
      <c r="DC56" s="116"/>
      <c r="DD56" s="19"/>
      <c r="DF56" s="38"/>
      <c r="DH56" s="116"/>
      <c r="DI56" s="19"/>
      <c r="DK56" s="38"/>
      <c r="DM56" s="116"/>
      <c r="DN56" s="19"/>
      <c r="DP56" s="38"/>
      <c r="DR56" s="116"/>
      <c r="DS56" s="19"/>
      <c r="DU56" s="38"/>
      <c r="DW56" s="116"/>
    </row>
    <row r="57" spans="1:127" ht="13.5" customHeight="1">
      <c r="A57" s="71"/>
      <c r="C57" s="19"/>
      <c r="E57" s="38"/>
      <c r="G57" s="116"/>
      <c r="H57" s="19"/>
      <c r="J57" s="38"/>
      <c r="L57" s="116"/>
      <c r="M57" s="19"/>
      <c r="O57" s="38"/>
      <c r="Q57" s="116"/>
      <c r="R57" s="19"/>
      <c r="T57" s="38"/>
      <c r="V57" s="116"/>
      <c r="W57" s="19"/>
      <c r="Y57" s="38"/>
      <c r="AA57" s="116"/>
      <c r="AB57" s="19"/>
      <c r="AD57" s="38"/>
      <c r="AF57" s="116"/>
      <c r="AG57" s="19"/>
      <c r="AI57" s="38"/>
      <c r="AK57" s="116"/>
      <c r="AL57" s="19"/>
      <c r="AN57" s="38"/>
      <c r="AP57" s="116"/>
      <c r="AQ57" s="19"/>
      <c r="AS57" s="38"/>
      <c r="AU57" s="116"/>
      <c r="AV57" s="19"/>
      <c r="AX57" s="38"/>
      <c r="AZ57" s="116"/>
      <c r="BA57" s="19"/>
      <c r="BC57" s="38"/>
      <c r="BE57" s="116"/>
      <c r="BF57" s="19"/>
      <c r="BH57" s="38"/>
      <c r="BJ57" s="116"/>
      <c r="BK57" s="19"/>
      <c r="BM57" s="38"/>
      <c r="BO57" s="116"/>
      <c r="BP57" s="19"/>
      <c r="BR57" s="38"/>
      <c r="BT57" s="116"/>
      <c r="BU57" s="19"/>
      <c r="BW57" s="38"/>
      <c r="BY57" s="116"/>
      <c r="BZ57" s="19"/>
      <c r="CB57" s="38"/>
      <c r="CD57" s="116"/>
      <c r="CE57" s="19"/>
      <c r="CG57" s="38"/>
      <c r="CI57" s="116"/>
      <c r="CJ57" s="19"/>
      <c r="CL57" s="38"/>
      <c r="CN57" s="116"/>
      <c r="CO57" s="19"/>
      <c r="CQ57" s="38"/>
      <c r="CS57" s="116"/>
      <c r="CT57" s="19"/>
      <c r="CV57" s="38"/>
      <c r="CX57" s="116"/>
      <c r="CY57" s="19"/>
      <c r="DA57" s="38"/>
      <c r="DC57" s="116"/>
      <c r="DD57" s="19"/>
      <c r="DF57" s="38"/>
      <c r="DH57" s="116"/>
      <c r="DI57" s="19"/>
      <c r="DK57" s="38"/>
      <c r="DM57" s="116"/>
      <c r="DN57" s="19"/>
      <c r="DP57" s="38"/>
      <c r="DR57" s="116"/>
      <c r="DS57" s="19"/>
      <c r="DU57" s="38"/>
      <c r="DW57" s="116"/>
    </row>
    <row r="58" spans="1:127" ht="13.5" customHeight="1">
      <c r="A58" s="71"/>
      <c r="C58" s="19"/>
      <c r="E58" s="38"/>
      <c r="G58" s="116"/>
      <c r="H58" s="19"/>
      <c r="J58" s="38"/>
      <c r="L58" s="116"/>
      <c r="M58" s="19"/>
      <c r="O58" s="38"/>
      <c r="Q58" s="116"/>
      <c r="R58" s="19"/>
      <c r="T58" s="38"/>
      <c r="V58" s="116"/>
      <c r="W58" s="19"/>
      <c r="Y58" s="38"/>
      <c r="AA58" s="116"/>
      <c r="AB58" s="19"/>
      <c r="AD58" s="38"/>
      <c r="AF58" s="116"/>
      <c r="AG58" s="19"/>
      <c r="AI58" s="38"/>
      <c r="AK58" s="116"/>
      <c r="AL58" s="19"/>
      <c r="AN58" s="38"/>
      <c r="AP58" s="116"/>
      <c r="AQ58" s="19"/>
      <c r="AS58" s="38"/>
      <c r="AU58" s="116"/>
      <c r="AV58" s="19"/>
      <c r="AX58" s="38"/>
      <c r="AZ58" s="116"/>
      <c r="BA58" s="19"/>
      <c r="BC58" s="38"/>
      <c r="BE58" s="116"/>
      <c r="BF58" s="19"/>
      <c r="BH58" s="38"/>
      <c r="BJ58" s="116"/>
      <c r="BK58" s="19"/>
      <c r="BM58" s="38"/>
      <c r="BO58" s="116"/>
      <c r="BP58" s="19"/>
      <c r="BR58" s="38"/>
      <c r="BT58" s="116"/>
      <c r="BU58" s="19"/>
      <c r="BW58" s="38"/>
      <c r="BY58" s="116"/>
      <c r="BZ58" s="19"/>
      <c r="CB58" s="38"/>
      <c r="CD58" s="116"/>
      <c r="CE58" s="19"/>
      <c r="CG58" s="38"/>
      <c r="CI58" s="116"/>
      <c r="CJ58" s="19"/>
      <c r="CL58" s="38"/>
      <c r="CN58" s="116"/>
      <c r="CO58" s="19"/>
      <c r="CQ58" s="38"/>
      <c r="CS58" s="116"/>
      <c r="CT58" s="19"/>
      <c r="CV58" s="38"/>
      <c r="CX58" s="116"/>
      <c r="CY58" s="19"/>
      <c r="DA58" s="38"/>
      <c r="DC58" s="116"/>
      <c r="DD58" s="19"/>
      <c r="DF58" s="38"/>
      <c r="DH58" s="116"/>
      <c r="DI58" s="19"/>
      <c r="DK58" s="38"/>
      <c r="DM58" s="116"/>
      <c r="DN58" s="19"/>
      <c r="DP58" s="38"/>
      <c r="DR58" s="116"/>
      <c r="DS58" s="19"/>
      <c r="DU58" s="38"/>
      <c r="DW58" s="116"/>
    </row>
    <row r="59" spans="1:127" ht="13.5" customHeight="1">
      <c r="A59" s="71"/>
      <c r="C59" s="19"/>
      <c r="E59" s="38"/>
      <c r="G59" s="116"/>
      <c r="H59" s="19"/>
      <c r="J59" s="38"/>
      <c r="L59" s="116"/>
      <c r="M59" s="19"/>
      <c r="O59" s="38"/>
      <c r="Q59" s="116"/>
      <c r="R59" s="19"/>
      <c r="T59" s="38"/>
      <c r="V59" s="116"/>
      <c r="W59" s="19"/>
      <c r="Y59" s="38"/>
      <c r="AA59" s="116"/>
      <c r="AB59" s="19"/>
      <c r="AD59" s="38"/>
      <c r="AF59" s="116"/>
      <c r="AG59" s="19"/>
      <c r="AI59" s="38"/>
      <c r="AK59" s="116"/>
      <c r="AL59" s="19"/>
      <c r="AN59" s="38"/>
      <c r="AP59" s="116"/>
      <c r="AQ59" s="19"/>
      <c r="AS59" s="38"/>
      <c r="AU59" s="116"/>
      <c r="AV59" s="19"/>
      <c r="AX59" s="38"/>
      <c r="AZ59" s="116"/>
      <c r="BA59" s="19"/>
      <c r="BC59" s="38"/>
      <c r="BE59" s="116"/>
      <c r="BF59" s="19"/>
      <c r="BH59" s="38"/>
      <c r="BJ59" s="116"/>
      <c r="BK59" s="19"/>
      <c r="BM59" s="38"/>
      <c r="BO59" s="116"/>
      <c r="BP59" s="19"/>
      <c r="BR59" s="38"/>
      <c r="BT59" s="116"/>
      <c r="BU59" s="19"/>
      <c r="BW59" s="38"/>
      <c r="BY59" s="116"/>
      <c r="BZ59" s="19"/>
      <c r="CB59" s="38"/>
      <c r="CD59" s="116"/>
      <c r="CE59" s="19"/>
      <c r="CG59" s="38"/>
      <c r="CI59" s="116"/>
      <c r="CJ59" s="19"/>
      <c r="CL59" s="38"/>
      <c r="CN59" s="116"/>
      <c r="CO59" s="19"/>
      <c r="CQ59" s="38"/>
      <c r="CS59" s="116"/>
      <c r="CT59" s="19"/>
      <c r="CV59" s="38"/>
      <c r="CX59" s="116"/>
      <c r="CY59" s="19"/>
      <c r="DA59" s="38"/>
      <c r="DC59" s="116"/>
      <c r="DD59" s="19"/>
      <c r="DF59" s="38"/>
      <c r="DH59" s="116"/>
      <c r="DI59" s="19"/>
      <c r="DK59" s="38"/>
      <c r="DM59" s="116"/>
      <c r="DN59" s="19"/>
      <c r="DP59" s="38"/>
      <c r="DR59" s="116"/>
      <c r="DS59" s="19"/>
      <c r="DU59" s="38"/>
      <c r="DW59" s="116"/>
    </row>
    <row r="60" spans="1:127" ht="13.5" customHeight="1">
      <c r="A60" s="71"/>
      <c r="C60" s="19"/>
      <c r="E60" s="38"/>
      <c r="G60" s="116"/>
      <c r="H60" s="19"/>
      <c r="J60" s="38"/>
      <c r="L60" s="116"/>
      <c r="M60" s="19"/>
      <c r="O60" s="38"/>
      <c r="Q60" s="116"/>
      <c r="R60" s="19"/>
      <c r="T60" s="38"/>
      <c r="V60" s="116"/>
      <c r="W60" s="19"/>
      <c r="Y60" s="38"/>
      <c r="AA60" s="116"/>
      <c r="AB60" s="19"/>
      <c r="AD60" s="38"/>
      <c r="AF60" s="116"/>
      <c r="AG60" s="19"/>
      <c r="AI60" s="38"/>
      <c r="AK60" s="116"/>
      <c r="AL60" s="19"/>
      <c r="AN60" s="38"/>
      <c r="AP60" s="116"/>
      <c r="AQ60" s="19"/>
      <c r="AS60" s="38"/>
      <c r="AU60" s="116"/>
      <c r="AV60" s="19"/>
      <c r="AX60" s="38"/>
      <c r="AZ60" s="116"/>
      <c r="BA60" s="19"/>
      <c r="BC60" s="38"/>
      <c r="BE60" s="116"/>
      <c r="BF60" s="19"/>
      <c r="BH60" s="38"/>
      <c r="BJ60" s="116"/>
      <c r="BK60" s="19"/>
      <c r="BM60" s="38"/>
      <c r="BO60" s="116"/>
      <c r="BP60" s="19"/>
      <c r="BR60" s="38"/>
      <c r="BT60" s="116"/>
      <c r="BU60" s="19"/>
      <c r="BW60" s="38"/>
      <c r="BY60" s="116"/>
      <c r="BZ60" s="19"/>
      <c r="CB60" s="38"/>
      <c r="CD60" s="116"/>
      <c r="CE60" s="19"/>
      <c r="CG60" s="38"/>
      <c r="CI60" s="116"/>
      <c r="CJ60" s="19"/>
      <c r="CL60" s="38"/>
      <c r="CN60" s="116"/>
      <c r="CO60" s="19"/>
      <c r="CQ60" s="38"/>
      <c r="CS60" s="116"/>
      <c r="CT60" s="19"/>
      <c r="CV60" s="38"/>
      <c r="CX60" s="116"/>
      <c r="CY60" s="19"/>
      <c r="DA60" s="38"/>
      <c r="DC60" s="116"/>
      <c r="DD60" s="19"/>
      <c r="DF60" s="38"/>
      <c r="DH60" s="116"/>
      <c r="DI60" s="19"/>
      <c r="DK60" s="38"/>
      <c r="DM60" s="116"/>
      <c r="DN60" s="19"/>
      <c r="DP60" s="38"/>
      <c r="DR60" s="116"/>
      <c r="DS60" s="19"/>
      <c r="DU60" s="38"/>
      <c r="DW60" s="116"/>
    </row>
    <row r="61" spans="1:127" ht="13.5" customHeight="1">
      <c r="A61" s="71"/>
      <c r="C61" s="19"/>
      <c r="E61" s="38"/>
      <c r="G61" s="116"/>
      <c r="H61" s="19"/>
      <c r="J61" s="38"/>
      <c r="L61" s="116"/>
      <c r="M61" s="19"/>
      <c r="O61" s="38"/>
      <c r="Q61" s="116"/>
      <c r="R61" s="19"/>
      <c r="T61" s="38"/>
      <c r="V61" s="116"/>
      <c r="W61" s="19"/>
      <c r="Y61" s="38"/>
      <c r="AA61" s="116"/>
      <c r="AB61" s="19"/>
      <c r="AD61" s="38"/>
      <c r="AF61" s="116"/>
      <c r="AG61" s="19"/>
      <c r="AI61" s="38"/>
      <c r="AK61" s="116"/>
      <c r="AL61" s="19"/>
      <c r="AN61" s="38"/>
      <c r="AP61" s="116"/>
      <c r="AQ61" s="19"/>
      <c r="AS61" s="38"/>
      <c r="AU61" s="116"/>
      <c r="AV61" s="19"/>
      <c r="AX61" s="38"/>
      <c r="AZ61" s="116"/>
      <c r="BA61" s="19"/>
      <c r="BC61" s="38"/>
      <c r="BE61" s="116"/>
      <c r="BF61" s="19"/>
      <c r="BH61" s="38"/>
      <c r="BJ61" s="116"/>
      <c r="BK61" s="19"/>
      <c r="BM61" s="38"/>
      <c r="BO61" s="116"/>
      <c r="BP61" s="19"/>
      <c r="BR61" s="38"/>
      <c r="BT61" s="116"/>
      <c r="BU61" s="19"/>
      <c r="BW61" s="38"/>
      <c r="BY61" s="116"/>
      <c r="BZ61" s="19"/>
      <c r="CB61" s="38"/>
      <c r="CD61" s="116"/>
      <c r="CE61" s="19"/>
      <c r="CG61" s="38"/>
      <c r="CI61" s="116"/>
      <c r="CJ61" s="19"/>
      <c r="CL61" s="38"/>
      <c r="CN61" s="116"/>
      <c r="CO61" s="19"/>
      <c r="CQ61" s="38"/>
      <c r="CS61" s="116"/>
      <c r="CT61" s="19"/>
      <c r="CV61" s="38"/>
      <c r="CX61" s="116"/>
      <c r="CY61" s="19"/>
      <c r="DA61" s="38"/>
      <c r="DC61" s="116"/>
      <c r="DD61" s="19"/>
      <c r="DF61" s="38"/>
      <c r="DH61" s="116"/>
      <c r="DI61" s="19"/>
      <c r="DK61" s="38"/>
      <c r="DM61" s="116"/>
      <c r="DN61" s="19"/>
      <c r="DP61" s="38"/>
      <c r="DR61" s="116"/>
      <c r="DS61" s="19"/>
      <c r="DU61" s="38"/>
      <c r="DW61" s="116"/>
    </row>
    <row r="62" spans="1:127" ht="13.5" customHeight="1">
      <c r="A62" s="71"/>
      <c r="C62" s="19"/>
      <c r="E62" s="38"/>
      <c r="G62" s="116"/>
      <c r="H62" s="19"/>
      <c r="J62" s="38"/>
      <c r="L62" s="116"/>
      <c r="M62" s="19"/>
      <c r="O62" s="38"/>
      <c r="Q62" s="116"/>
      <c r="R62" s="19"/>
      <c r="T62" s="38"/>
      <c r="V62" s="116"/>
      <c r="W62" s="19"/>
      <c r="Y62" s="38"/>
      <c r="AA62" s="116"/>
      <c r="AB62" s="19"/>
      <c r="AD62" s="38"/>
      <c r="AF62" s="116"/>
      <c r="AG62" s="19"/>
      <c r="AI62" s="38"/>
      <c r="AK62" s="116"/>
      <c r="AL62" s="19"/>
      <c r="AN62" s="38"/>
      <c r="AP62" s="116"/>
      <c r="AQ62" s="19"/>
      <c r="AS62" s="38"/>
      <c r="AU62" s="116"/>
      <c r="AV62" s="19"/>
      <c r="AX62" s="38"/>
      <c r="AZ62" s="116"/>
      <c r="BA62" s="19"/>
      <c r="BC62" s="38"/>
      <c r="BE62" s="116"/>
      <c r="BF62" s="19"/>
      <c r="BH62" s="38"/>
      <c r="BJ62" s="116"/>
      <c r="BK62" s="19"/>
      <c r="BM62" s="38"/>
      <c r="BO62" s="116"/>
      <c r="BP62" s="19"/>
      <c r="BR62" s="38"/>
      <c r="BT62" s="116"/>
      <c r="BU62" s="19"/>
      <c r="BW62" s="38"/>
      <c r="BY62" s="116"/>
      <c r="BZ62" s="19"/>
      <c r="CB62" s="38"/>
      <c r="CD62" s="116"/>
      <c r="CE62" s="19"/>
      <c r="CG62" s="38"/>
      <c r="CI62" s="116"/>
      <c r="CJ62" s="19"/>
      <c r="CL62" s="38"/>
      <c r="CN62" s="116"/>
      <c r="CO62" s="19"/>
      <c r="CQ62" s="38"/>
      <c r="CS62" s="116"/>
      <c r="CT62" s="19"/>
      <c r="CV62" s="38"/>
      <c r="CX62" s="116"/>
      <c r="CY62" s="19"/>
      <c r="DA62" s="38"/>
      <c r="DC62" s="116"/>
      <c r="DD62" s="19"/>
      <c r="DF62" s="38"/>
      <c r="DH62" s="116"/>
      <c r="DI62" s="19"/>
      <c r="DK62" s="38"/>
      <c r="DM62" s="116"/>
      <c r="DN62" s="19"/>
      <c r="DP62" s="38"/>
      <c r="DR62" s="116"/>
      <c r="DS62" s="19"/>
      <c r="DU62" s="38"/>
      <c r="DW62" s="116"/>
    </row>
    <row r="63" spans="1:127" ht="13.5" customHeight="1">
      <c r="A63" s="71"/>
      <c r="C63" s="19"/>
      <c r="E63" s="38"/>
      <c r="G63" s="116"/>
      <c r="H63" s="19"/>
      <c r="J63" s="38"/>
      <c r="L63" s="116"/>
      <c r="M63" s="19"/>
      <c r="O63" s="38"/>
      <c r="Q63" s="116"/>
      <c r="R63" s="19"/>
      <c r="T63" s="38"/>
      <c r="V63" s="116"/>
      <c r="W63" s="19"/>
      <c r="Y63" s="38"/>
      <c r="AA63" s="116"/>
      <c r="AB63" s="19"/>
      <c r="AD63" s="38"/>
      <c r="AF63" s="116"/>
      <c r="AG63" s="19"/>
      <c r="AI63" s="38"/>
      <c r="AK63" s="116"/>
      <c r="AL63" s="19"/>
      <c r="AN63" s="38"/>
      <c r="AP63" s="116"/>
      <c r="AQ63" s="19"/>
      <c r="AS63" s="38"/>
      <c r="AU63" s="116"/>
      <c r="AV63" s="19"/>
      <c r="AX63" s="38"/>
      <c r="AZ63" s="116"/>
      <c r="BA63" s="19"/>
      <c r="BC63" s="38"/>
      <c r="BE63" s="116"/>
      <c r="BF63" s="19"/>
      <c r="BH63" s="38"/>
      <c r="BJ63" s="116"/>
      <c r="BK63" s="19"/>
      <c r="BM63" s="38"/>
      <c r="BO63" s="116"/>
      <c r="BP63" s="19"/>
      <c r="BR63" s="38"/>
      <c r="BT63" s="116"/>
      <c r="BU63" s="19"/>
      <c r="BW63" s="38"/>
      <c r="BY63" s="116"/>
      <c r="BZ63" s="19"/>
      <c r="CB63" s="38"/>
      <c r="CD63" s="116"/>
      <c r="CE63" s="19"/>
      <c r="CG63" s="38"/>
      <c r="CI63" s="116"/>
      <c r="CJ63" s="19"/>
      <c r="CL63" s="38"/>
      <c r="CN63" s="116"/>
      <c r="CO63" s="19"/>
      <c r="CQ63" s="38"/>
      <c r="CS63" s="116"/>
      <c r="CT63" s="19"/>
      <c r="CV63" s="38"/>
      <c r="CX63" s="116"/>
      <c r="CY63" s="19"/>
      <c r="DA63" s="38"/>
      <c r="DC63" s="116"/>
      <c r="DD63" s="19"/>
      <c r="DF63" s="38"/>
      <c r="DH63" s="116"/>
      <c r="DI63" s="19"/>
      <c r="DK63" s="38"/>
      <c r="DM63" s="116"/>
      <c r="DN63" s="19"/>
      <c r="DP63" s="38"/>
      <c r="DR63" s="116"/>
      <c r="DS63" s="19"/>
      <c r="DU63" s="38"/>
      <c r="DW63" s="116"/>
    </row>
    <row r="64" spans="1:127" ht="13.5" customHeight="1">
      <c r="A64" s="71"/>
      <c r="C64" s="19"/>
      <c r="E64" s="38"/>
      <c r="G64" s="116"/>
      <c r="H64" s="19"/>
      <c r="J64" s="38"/>
      <c r="L64" s="116"/>
      <c r="M64" s="19"/>
      <c r="O64" s="38"/>
      <c r="Q64" s="116"/>
      <c r="R64" s="19"/>
      <c r="T64" s="38"/>
      <c r="V64" s="116"/>
      <c r="W64" s="19"/>
      <c r="Y64" s="38"/>
      <c r="AA64" s="116"/>
      <c r="AB64" s="19"/>
      <c r="AD64" s="38"/>
      <c r="AF64" s="116"/>
      <c r="AG64" s="19"/>
      <c r="AI64" s="38"/>
      <c r="AK64" s="116"/>
      <c r="AL64" s="19"/>
      <c r="AN64" s="38"/>
      <c r="AP64" s="116"/>
      <c r="AQ64" s="19"/>
      <c r="AS64" s="38"/>
      <c r="AU64" s="116"/>
      <c r="AV64" s="19"/>
      <c r="AX64" s="38"/>
      <c r="AZ64" s="116"/>
      <c r="BA64" s="19"/>
      <c r="BC64" s="38"/>
      <c r="BE64" s="116"/>
      <c r="BF64" s="19"/>
      <c r="BH64" s="38"/>
      <c r="BJ64" s="116"/>
      <c r="BK64" s="19"/>
      <c r="BM64" s="38"/>
      <c r="BO64" s="116"/>
      <c r="BP64" s="19"/>
      <c r="BR64" s="38"/>
      <c r="BT64" s="116"/>
      <c r="BU64" s="19"/>
      <c r="BW64" s="38"/>
      <c r="BY64" s="116"/>
      <c r="BZ64" s="19"/>
      <c r="CB64" s="38"/>
      <c r="CD64" s="116"/>
      <c r="CE64" s="19"/>
      <c r="CG64" s="38"/>
      <c r="CI64" s="116"/>
      <c r="CJ64" s="19"/>
      <c r="CL64" s="38"/>
      <c r="CN64" s="116"/>
      <c r="CO64" s="19"/>
      <c r="CQ64" s="38"/>
      <c r="CS64" s="116"/>
      <c r="CT64" s="19"/>
      <c r="CV64" s="38"/>
      <c r="CX64" s="116"/>
      <c r="CY64" s="19"/>
      <c r="DA64" s="38"/>
      <c r="DC64" s="116"/>
      <c r="DD64" s="19"/>
      <c r="DF64" s="38"/>
      <c r="DH64" s="116"/>
      <c r="DI64" s="19"/>
      <c r="DK64" s="38"/>
      <c r="DM64" s="116"/>
      <c r="DN64" s="19"/>
      <c r="DP64" s="38"/>
      <c r="DR64" s="116"/>
      <c r="DS64" s="19"/>
      <c r="DU64" s="38"/>
      <c r="DW64" s="116"/>
    </row>
    <row r="65" spans="1:127" ht="13.5" customHeight="1">
      <c r="A65" s="71"/>
      <c r="C65" s="19"/>
      <c r="E65" s="38"/>
      <c r="G65" s="116"/>
      <c r="H65" s="19"/>
      <c r="J65" s="38"/>
      <c r="L65" s="116"/>
      <c r="M65" s="19"/>
      <c r="O65" s="38"/>
      <c r="Q65" s="116"/>
      <c r="R65" s="19"/>
      <c r="T65" s="38"/>
      <c r="V65" s="116"/>
      <c r="W65" s="19"/>
      <c r="Y65" s="38"/>
      <c r="AA65" s="116"/>
      <c r="AB65" s="19"/>
      <c r="AD65" s="38"/>
      <c r="AF65" s="116"/>
      <c r="AG65" s="19"/>
      <c r="AI65" s="38"/>
      <c r="AK65" s="116"/>
      <c r="AL65" s="19"/>
      <c r="AN65" s="38"/>
      <c r="AP65" s="116"/>
      <c r="AQ65" s="19"/>
      <c r="AS65" s="38"/>
      <c r="AU65" s="116"/>
      <c r="AV65" s="19"/>
      <c r="AX65" s="38"/>
      <c r="AZ65" s="116"/>
      <c r="BA65" s="19"/>
      <c r="BC65" s="38"/>
      <c r="BE65" s="116"/>
      <c r="BF65" s="19"/>
      <c r="BH65" s="38"/>
      <c r="BJ65" s="116"/>
      <c r="BK65" s="19"/>
      <c r="BM65" s="38"/>
      <c r="BO65" s="116"/>
      <c r="BP65" s="19"/>
      <c r="BR65" s="38"/>
      <c r="BT65" s="116"/>
      <c r="BU65" s="19"/>
      <c r="BW65" s="38"/>
      <c r="BY65" s="116"/>
      <c r="BZ65" s="19"/>
      <c r="CB65" s="38"/>
      <c r="CD65" s="116"/>
      <c r="CE65" s="19"/>
      <c r="CG65" s="38"/>
      <c r="CI65" s="116"/>
      <c r="CJ65" s="19"/>
      <c r="CL65" s="38"/>
      <c r="CN65" s="116"/>
      <c r="CO65" s="19"/>
      <c r="CQ65" s="38"/>
      <c r="CS65" s="116"/>
      <c r="CT65" s="19"/>
      <c r="CV65" s="38"/>
      <c r="CX65" s="116"/>
      <c r="CY65" s="19"/>
      <c r="DA65" s="38"/>
      <c r="DC65" s="116"/>
      <c r="DD65" s="19"/>
      <c r="DF65" s="38"/>
      <c r="DH65" s="116"/>
      <c r="DI65" s="19"/>
      <c r="DK65" s="38"/>
      <c r="DM65" s="116"/>
      <c r="DN65" s="19"/>
      <c r="DP65" s="38"/>
      <c r="DR65" s="116"/>
      <c r="DS65" s="19"/>
      <c r="DU65" s="38"/>
      <c r="DW65" s="116"/>
    </row>
    <row r="66" spans="1:127" ht="13.5" customHeight="1">
      <c r="A66" s="71"/>
      <c r="C66" s="19"/>
      <c r="E66" s="38"/>
      <c r="G66" s="116"/>
      <c r="H66" s="19"/>
      <c r="J66" s="38"/>
      <c r="L66" s="116"/>
      <c r="M66" s="19"/>
      <c r="O66" s="38"/>
      <c r="Q66" s="116"/>
      <c r="R66" s="19"/>
      <c r="T66" s="38"/>
      <c r="V66" s="116"/>
      <c r="W66" s="19"/>
      <c r="Y66" s="38"/>
      <c r="AA66" s="116"/>
      <c r="AB66" s="19"/>
      <c r="AD66" s="38"/>
      <c r="AF66" s="116"/>
      <c r="AG66" s="19"/>
      <c r="AI66" s="38"/>
      <c r="AK66" s="116"/>
      <c r="AL66" s="19"/>
      <c r="AN66" s="38"/>
      <c r="AP66" s="116"/>
      <c r="AQ66" s="19"/>
      <c r="AS66" s="38"/>
      <c r="AU66" s="116"/>
      <c r="AV66" s="19"/>
      <c r="AX66" s="38"/>
      <c r="AZ66" s="116"/>
      <c r="BA66" s="19"/>
      <c r="BC66" s="38"/>
      <c r="BE66" s="116"/>
      <c r="BF66" s="19"/>
      <c r="BH66" s="38"/>
      <c r="BJ66" s="116"/>
      <c r="BK66" s="19"/>
      <c r="BM66" s="38"/>
      <c r="BO66" s="116"/>
      <c r="BP66" s="19"/>
      <c r="BR66" s="38"/>
      <c r="BT66" s="116"/>
      <c r="BU66" s="19"/>
      <c r="BW66" s="38"/>
      <c r="BY66" s="116"/>
      <c r="BZ66" s="19"/>
      <c r="CB66" s="38"/>
      <c r="CD66" s="116"/>
      <c r="CE66" s="19"/>
      <c r="CG66" s="38"/>
      <c r="CI66" s="116"/>
      <c r="CJ66" s="19"/>
      <c r="CL66" s="38"/>
      <c r="CN66" s="116"/>
      <c r="CO66" s="19"/>
      <c r="CQ66" s="38"/>
      <c r="CS66" s="116"/>
      <c r="CT66" s="19"/>
      <c r="CV66" s="38"/>
      <c r="CX66" s="116"/>
      <c r="CY66" s="19"/>
      <c r="DA66" s="38"/>
      <c r="DC66" s="116"/>
      <c r="DD66" s="19"/>
      <c r="DF66" s="38"/>
      <c r="DH66" s="116"/>
      <c r="DI66" s="19"/>
      <c r="DK66" s="38"/>
      <c r="DM66" s="116"/>
      <c r="DN66" s="19"/>
      <c r="DP66" s="38"/>
      <c r="DR66" s="116"/>
      <c r="DS66" s="19"/>
      <c r="DU66" s="38"/>
      <c r="DW66" s="116"/>
    </row>
    <row r="67" spans="1:127" ht="13.5" customHeight="1">
      <c r="A67" s="71"/>
      <c r="C67" s="19"/>
      <c r="E67" s="38"/>
      <c r="G67" s="116"/>
      <c r="H67" s="19"/>
      <c r="J67" s="38"/>
      <c r="L67" s="116"/>
      <c r="M67" s="19"/>
      <c r="O67" s="38"/>
      <c r="Q67" s="116"/>
      <c r="R67" s="19"/>
      <c r="T67" s="38"/>
      <c r="V67" s="116"/>
      <c r="W67" s="19"/>
      <c r="Y67" s="38"/>
      <c r="AA67" s="116"/>
      <c r="AB67" s="19"/>
      <c r="AD67" s="38"/>
      <c r="AF67" s="116"/>
      <c r="AG67" s="19"/>
      <c r="AI67" s="38"/>
      <c r="AK67" s="116"/>
      <c r="AL67" s="19"/>
      <c r="AN67" s="38"/>
      <c r="AP67" s="116"/>
      <c r="AQ67" s="19"/>
      <c r="AS67" s="38"/>
      <c r="AU67" s="116"/>
      <c r="AV67" s="19"/>
      <c r="AX67" s="38"/>
      <c r="AZ67" s="116"/>
      <c r="BA67" s="19"/>
      <c r="BC67" s="38"/>
      <c r="BE67" s="116"/>
      <c r="BF67" s="19"/>
      <c r="BH67" s="38"/>
      <c r="BJ67" s="116"/>
      <c r="BK67" s="19"/>
      <c r="BM67" s="38"/>
      <c r="BO67" s="116"/>
      <c r="BP67" s="19"/>
      <c r="BR67" s="38"/>
      <c r="BT67" s="116"/>
      <c r="BU67" s="19"/>
      <c r="BW67" s="38"/>
      <c r="BY67" s="116"/>
      <c r="BZ67" s="19"/>
      <c r="CB67" s="38"/>
      <c r="CD67" s="116"/>
      <c r="CE67" s="19"/>
      <c r="CG67" s="38"/>
      <c r="CI67" s="116"/>
      <c r="CJ67" s="19"/>
      <c r="CL67" s="38"/>
      <c r="CN67" s="116"/>
      <c r="CO67" s="19"/>
      <c r="CQ67" s="38"/>
      <c r="CS67" s="116"/>
      <c r="CT67" s="19"/>
      <c r="CV67" s="38"/>
      <c r="CX67" s="116"/>
      <c r="CY67" s="19"/>
      <c r="DA67" s="38"/>
      <c r="DC67" s="116"/>
      <c r="DD67" s="19"/>
      <c r="DF67" s="38"/>
      <c r="DH67" s="116"/>
      <c r="DI67" s="19"/>
      <c r="DK67" s="38"/>
      <c r="DM67" s="116"/>
      <c r="DN67" s="19"/>
      <c r="DP67" s="38"/>
      <c r="DR67" s="116"/>
      <c r="DS67" s="19"/>
      <c r="DU67" s="38"/>
      <c r="DW67" s="116"/>
    </row>
    <row r="68" spans="1:127" ht="13.5" customHeight="1">
      <c r="A68" s="71"/>
      <c r="C68" s="19"/>
      <c r="E68" s="38"/>
      <c r="G68" s="116"/>
      <c r="H68" s="19"/>
      <c r="J68" s="38"/>
      <c r="L68" s="116"/>
      <c r="M68" s="19"/>
      <c r="O68" s="38"/>
      <c r="Q68" s="116"/>
      <c r="R68" s="19"/>
      <c r="T68" s="38"/>
      <c r="V68" s="116"/>
      <c r="W68" s="19"/>
      <c r="Y68" s="38"/>
      <c r="AA68" s="116"/>
      <c r="AB68" s="19"/>
      <c r="AD68" s="38"/>
      <c r="AF68" s="116"/>
      <c r="AG68" s="19"/>
      <c r="AI68" s="38"/>
      <c r="AK68" s="116"/>
      <c r="AL68" s="19"/>
      <c r="AN68" s="38"/>
      <c r="AP68" s="116"/>
      <c r="AQ68" s="19"/>
      <c r="AS68" s="38"/>
      <c r="AU68" s="116"/>
      <c r="AV68" s="19"/>
      <c r="AX68" s="38"/>
      <c r="AZ68" s="116"/>
      <c r="BA68" s="19"/>
      <c r="BC68" s="38"/>
      <c r="BE68" s="116"/>
      <c r="BF68" s="19"/>
      <c r="BH68" s="38"/>
      <c r="BJ68" s="116"/>
      <c r="BK68" s="19"/>
      <c r="BM68" s="38"/>
      <c r="BO68" s="116"/>
      <c r="BP68" s="19"/>
      <c r="BR68" s="38"/>
      <c r="BT68" s="116"/>
      <c r="BU68" s="19"/>
      <c r="BW68" s="38"/>
      <c r="BY68" s="116"/>
      <c r="BZ68" s="19"/>
      <c r="CB68" s="38"/>
      <c r="CD68" s="116"/>
      <c r="CE68" s="19"/>
      <c r="CG68" s="38"/>
      <c r="CI68" s="116"/>
      <c r="CJ68" s="19"/>
      <c r="CL68" s="38"/>
      <c r="CN68" s="116"/>
      <c r="CO68" s="19"/>
      <c r="CQ68" s="38"/>
      <c r="CS68" s="116"/>
      <c r="CT68" s="19"/>
      <c r="CV68" s="38"/>
      <c r="CX68" s="116"/>
      <c r="CY68" s="19"/>
      <c r="DA68" s="38"/>
      <c r="DC68" s="116"/>
      <c r="DD68" s="19"/>
      <c r="DF68" s="38"/>
      <c r="DH68" s="116"/>
      <c r="DI68" s="19"/>
      <c r="DK68" s="38"/>
      <c r="DM68" s="116"/>
      <c r="DN68" s="19"/>
      <c r="DP68" s="38"/>
      <c r="DR68" s="116"/>
      <c r="DS68" s="19"/>
      <c r="DU68" s="38"/>
      <c r="DW68" s="116"/>
    </row>
    <row r="69" spans="1:127" ht="13.5" customHeight="1">
      <c r="A69" s="71"/>
      <c r="C69" s="19"/>
      <c r="E69" s="38"/>
      <c r="G69" s="116"/>
      <c r="H69" s="19"/>
      <c r="J69" s="38"/>
      <c r="L69" s="116"/>
      <c r="M69" s="19"/>
      <c r="O69" s="38"/>
      <c r="Q69" s="116"/>
      <c r="R69" s="19"/>
      <c r="T69" s="38"/>
      <c r="V69" s="116"/>
      <c r="W69" s="19"/>
      <c r="Y69" s="38"/>
      <c r="AA69" s="116"/>
      <c r="AB69" s="19"/>
      <c r="AD69" s="38"/>
      <c r="AF69" s="116"/>
      <c r="AG69" s="19"/>
      <c r="AI69" s="38"/>
      <c r="AK69" s="116"/>
      <c r="AL69" s="19"/>
      <c r="AN69" s="38"/>
      <c r="AP69" s="116"/>
      <c r="AQ69" s="19"/>
      <c r="AS69" s="38"/>
      <c r="AU69" s="116"/>
      <c r="AV69" s="19"/>
      <c r="AX69" s="38"/>
      <c r="AZ69" s="116"/>
      <c r="BA69" s="19"/>
      <c r="BC69" s="38"/>
      <c r="BE69" s="116"/>
      <c r="BF69" s="19"/>
      <c r="BH69" s="38"/>
      <c r="BJ69" s="116"/>
      <c r="BK69" s="19"/>
      <c r="BM69" s="38"/>
      <c r="BO69" s="116"/>
      <c r="BP69" s="19"/>
      <c r="BR69" s="38"/>
      <c r="BT69" s="116"/>
      <c r="BU69" s="19"/>
      <c r="BW69" s="38"/>
      <c r="BY69" s="116"/>
      <c r="BZ69" s="19"/>
      <c r="CB69" s="38"/>
      <c r="CD69" s="116"/>
      <c r="CE69" s="19"/>
      <c r="CG69" s="38"/>
      <c r="CI69" s="116"/>
      <c r="CJ69" s="19"/>
      <c r="CL69" s="38"/>
      <c r="CN69" s="116"/>
      <c r="CO69" s="19"/>
      <c r="CQ69" s="38"/>
      <c r="CS69" s="116"/>
      <c r="CT69" s="19"/>
      <c r="CV69" s="38"/>
      <c r="CX69" s="116"/>
      <c r="CY69" s="19"/>
      <c r="DA69" s="38"/>
      <c r="DC69" s="116"/>
      <c r="DD69" s="19"/>
      <c r="DF69" s="38"/>
      <c r="DH69" s="116"/>
      <c r="DI69" s="19"/>
      <c r="DK69" s="38"/>
      <c r="DM69" s="116"/>
      <c r="DN69" s="19"/>
      <c r="DP69" s="38"/>
      <c r="DR69" s="116"/>
      <c r="DS69" s="19"/>
      <c r="DU69" s="38"/>
      <c r="DW69" s="116"/>
    </row>
    <row r="70" spans="1:127" ht="13.5" customHeight="1">
      <c r="A70" s="71"/>
      <c r="C70" s="19"/>
      <c r="E70" s="38"/>
      <c r="G70" s="116"/>
      <c r="H70" s="19"/>
      <c r="J70" s="38"/>
      <c r="L70" s="116"/>
      <c r="M70" s="19"/>
      <c r="O70" s="38"/>
      <c r="Q70" s="116"/>
      <c r="R70" s="19"/>
      <c r="T70" s="38"/>
      <c r="V70" s="116"/>
      <c r="W70" s="19"/>
      <c r="Y70" s="38"/>
      <c r="AA70" s="116"/>
      <c r="AB70" s="19"/>
      <c r="AD70" s="38"/>
      <c r="AF70" s="116"/>
      <c r="AG70" s="19"/>
      <c r="AI70" s="38"/>
      <c r="AK70" s="116"/>
      <c r="AL70" s="19"/>
      <c r="AN70" s="38"/>
      <c r="AP70" s="116"/>
      <c r="AQ70" s="19"/>
      <c r="AS70" s="38"/>
      <c r="AU70" s="116"/>
      <c r="AV70" s="19"/>
      <c r="AX70" s="38"/>
      <c r="AZ70" s="116"/>
      <c r="BA70" s="19"/>
      <c r="BC70" s="38"/>
      <c r="BE70" s="116"/>
      <c r="BF70" s="19"/>
      <c r="BH70" s="38"/>
      <c r="BJ70" s="116"/>
      <c r="BK70" s="19"/>
      <c r="BM70" s="38"/>
      <c r="BO70" s="116"/>
      <c r="BP70" s="19"/>
      <c r="BR70" s="38"/>
      <c r="BT70" s="116"/>
      <c r="BU70" s="19"/>
      <c r="BW70" s="38"/>
      <c r="BY70" s="116"/>
      <c r="BZ70" s="19"/>
      <c r="CB70" s="38"/>
      <c r="CD70" s="116"/>
      <c r="CE70" s="19"/>
      <c r="CG70" s="38"/>
      <c r="CI70" s="116"/>
      <c r="CJ70" s="19"/>
      <c r="CL70" s="38"/>
      <c r="CN70" s="116"/>
      <c r="CO70" s="19"/>
      <c r="CQ70" s="38"/>
      <c r="CS70" s="116"/>
      <c r="CT70" s="19"/>
      <c r="CV70" s="38"/>
      <c r="CX70" s="116"/>
      <c r="CY70" s="19"/>
      <c r="DA70" s="38"/>
      <c r="DC70" s="116"/>
      <c r="DD70" s="19"/>
      <c r="DF70" s="38"/>
      <c r="DH70" s="116"/>
      <c r="DI70" s="19"/>
      <c r="DK70" s="38"/>
      <c r="DM70" s="116"/>
      <c r="DN70" s="19"/>
      <c r="DP70" s="38"/>
      <c r="DR70" s="116"/>
      <c r="DS70" s="19"/>
      <c r="DU70" s="38"/>
      <c r="DW70" s="116"/>
    </row>
    <row r="71" spans="1:127" ht="13.5" customHeight="1">
      <c r="A71" s="71"/>
      <c r="C71" s="19"/>
      <c r="E71" s="38"/>
      <c r="G71" s="116"/>
      <c r="H71" s="19"/>
      <c r="J71" s="38"/>
      <c r="L71" s="116"/>
      <c r="M71" s="19"/>
      <c r="O71" s="38"/>
      <c r="Q71" s="116"/>
      <c r="R71" s="19"/>
      <c r="T71" s="38"/>
      <c r="V71" s="116"/>
      <c r="W71" s="19"/>
      <c r="Y71" s="38"/>
      <c r="AA71" s="116"/>
      <c r="AB71" s="19"/>
      <c r="AD71" s="38"/>
      <c r="AF71" s="116"/>
      <c r="AG71" s="19"/>
      <c r="AI71" s="38"/>
      <c r="AK71" s="116"/>
      <c r="AL71" s="19"/>
      <c r="AN71" s="38"/>
      <c r="AP71" s="116"/>
      <c r="AQ71" s="19"/>
      <c r="AS71" s="38"/>
      <c r="AU71" s="116"/>
      <c r="AV71" s="19"/>
      <c r="AX71" s="38"/>
      <c r="AZ71" s="116"/>
      <c r="BA71" s="19"/>
      <c r="BC71" s="38"/>
      <c r="BE71" s="116"/>
      <c r="BF71" s="19"/>
      <c r="BH71" s="38"/>
      <c r="BJ71" s="116"/>
      <c r="BK71" s="19"/>
      <c r="BM71" s="38"/>
      <c r="BO71" s="116"/>
      <c r="BP71" s="19"/>
      <c r="BR71" s="38"/>
      <c r="BT71" s="116"/>
      <c r="BU71" s="19"/>
      <c r="BW71" s="38"/>
      <c r="BY71" s="116"/>
      <c r="BZ71" s="19"/>
      <c r="CB71" s="38"/>
      <c r="CD71" s="116"/>
      <c r="CE71" s="19"/>
      <c r="CG71" s="38"/>
      <c r="CI71" s="116"/>
      <c r="CJ71" s="19"/>
      <c r="CL71" s="38"/>
      <c r="CN71" s="116"/>
      <c r="CO71" s="19"/>
      <c r="CQ71" s="38"/>
      <c r="CS71" s="116"/>
      <c r="CT71" s="19"/>
      <c r="CV71" s="38"/>
      <c r="CX71" s="116"/>
      <c r="CY71" s="19"/>
      <c r="DA71" s="38"/>
      <c r="DC71" s="116"/>
      <c r="DD71" s="19"/>
      <c r="DF71" s="38"/>
      <c r="DH71" s="116"/>
      <c r="DI71" s="19"/>
      <c r="DK71" s="38"/>
      <c r="DM71" s="116"/>
      <c r="DN71" s="19"/>
      <c r="DP71" s="38"/>
      <c r="DR71" s="116"/>
      <c r="DS71" s="19"/>
      <c r="DU71" s="38"/>
      <c r="DW71" s="116"/>
    </row>
    <row r="72" spans="1:127" ht="13.5" customHeight="1">
      <c r="A72" s="71"/>
      <c r="C72" s="19"/>
      <c r="E72" s="38"/>
      <c r="G72" s="116"/>
      <c r="H72" s="19"/>
      <c r="J72" s="38"/>
      <c r="L72" s="116"/>
      <c r="M72" s="19"/>
      <c r="O72" s="38"/>
      <c r="Q72" s="116"/>
      <c r="R72" s="19"/>
      <c r="T72" s="38"/>
      <c r="V72" s="116"/>
      <c r="W72" s="19"/>
      <c r="Y72" s="38"/>
      <c r="AA72" s="116"/>
      <c r="AB72" s="19"/>
      <c r="AD72" s="38"/>
      <c r="AF72" s="116"/>
      <c r="AG72" s="19"/>
      <c r="AI72" s="38"/>
      <c r="AK72" s="116"/>
      <c r="AL72" s="19"/>
      <c r="AN72" s="38"/>
      <c r="AP72" s="116"/>
      <c r="AQ72" s="19"/>
      <c r="AS72" s="38"/>
      <c r="AU72" s="116"/>
      <c r="AV72" s="19"/>
      <c r="AX72" s="38"/>
      <c r="AZ72" s="116"/>
      <c r="BA72" s="19"/>
      <c r="BC72" s="38"/>
      <c r="BE72" s="116"/>
      <c r="BF72" s="19"/>
      <c r="BH72" s="38"/>
      <c r="BJ72" s="116"/>
      <c r="BK72" s="19"/>
      <c r="BM72" s="38"/>
      <c r="BO72" s="116"/>
      <c r="BP72" s="19"/>
      <c r="BR72" s="38"/>
      <c r="BT72" s="116"/>
      <c r="BU72" s="19"/>
      <c r="BW72" s="38"/>
      <c r="BY72" s="116"/>
      <c r="BZ72" s="19"/>
      <c r="CB72" s="38"/>
      <c r="CD72" s="116"/>
      <c r="CE72" s="19"/>
      <c r="CG72" s="38"/>
      <c r="CI72" s="116"/>
      <c r="CJ72" s="19"/>
      <c r="CL72" s="38"/>
      <c r="CN72" s="116"/>
      <c r="CO72" s="19"/>
      <c r="CQ72" s="38"/>
      <c r="CS72" s="116"/>
      <c r="CT72" s="19"/>
      <c r="CV72" s="38"/>
      <c r="CX72" s="116"/>
      <c r="CY72" s="19"/>
      <c r="DA72" s="38"/>
      <c r="DC72" s="116"/>
      <c r="DD72" s="19"/>
      <c r="DF72" s="38"/>
      <c r="DH72" s="116"/>
      <c r="DI72" s="19"/>
      <c r="DK72" s="38"/>
      <c r="DM72" s="116"/>
      <c r="DN72" s="19"/>
      <c r="DP72" s="38"/>
      <c r="DR72" s="116"/>
      <c r="DS72" s="19"/>
      <c r="DU72" s="38"/>
      <c r="DW72" s="116"/>
    </row>
    <row r="73" spans="1:127" ht="13.5" customHeight="1">
      <c r="A73" s="71"/>
      <c r="C73" s="19"/>
      <c r="E73" s="38"/>
      <c r="G73" s="116"/>
      <c r="H73" s="19"/>
      <c r="J73" s="38"/>
      <c r="L73" s="116"/>
      <c r="M73" s="19"/>
      <c r="O73" s="38"/>
      <c r="Q73" s="116"/>
      <c r="R73" s="19"/>
      <c r="T73" s="38"/>
      <c r="V73" s="116"/>
      <c r="W73" s="19"/>
      <c r="Y73" s="38"/>
      <c r="AA73" s="116"/>
      <c r="AB73" s="19"/>
      <c r="AD73" s="38"/>
      <c r="AF73" s="116"/>
      <c r="AG73" s="19"/>
      <c r="AI73" s="38"/>
      <c r="AK73" s="116"/>
      <c r="AL73" s="19"/>
      <c r="AN73" s="38"/>
      <c r="AP73" s="116"/>
      <c r="AQ73" s="19"/>
      <c r="AS73" s="38"/>
      <c r="AU73" s="116"/>
      <c r="AV73" s="19"/>
      <c r="AX73" s="38"/>
      <c r="AZ73" s="116"/>
      <c r="BA73" s="19"/>
      <c r="BC73" s="38"/>
      <c r="BE73" s="116"/>
      <c r="BF73" s="19"/>
      <c r="BH73" s="38"/>
      <c r="BJ73" s="116"/>
      <c r="BK73" s="19"/>
      <c r="BM73" s="38"/>
      <c r="BO73" s="116"/>
      <c r="BP73" s="19"/>
      <c r="BR73" s="38"/>
      <c r="BT73" s="116"/>
      <c r="BU73" s="19"/>
      <c r="BW73" s="38"/>
      <c r="BY73" s="116"/>
      <c r="BZ73" s="19"/>
      <c r="CB73" s="38"/>
      <c r="CD73" s="116"/>
      <c r="CE73" s="19"/>
      <c r="CG73" s="38"/>
      <c r="CI73" s="116"/>
      <c r="CJ73" s="19"/>
      <c r="CL73" s="38"/>
      <c r="CN73" s="116"/>
      <c r="CO73" s="19"/>
      <c r="CQ73" s="38"/>
      <c r="CS73" s="116"/>
      <c r="CT73" s="19"/>
      <c r="CV73" s="38"/>
      <c r="CX73" s="116"/>
      <c r="CY73" s="19"/>
      <c r="DA73" s="38"/>
      <c r="DC73" s="116"/>
      <c r="DD73" s="19"/>
      <c r="DF73" s="38"/>
      <c r="DH73" s="116"/>
      <c r="DI73" s="19"/>
      <c r="DK73" s="38"/>
      <c r="DM73" s="116"/>
      <c r="DN73" s="19"/>
      <c r="DP73" s="38"/>
      <c r="DR73" s="116"/>
      <c r="DS73" s="19"/>
      <c r="DU73" s="38"/>
      <c r="DW73" s="116"/>
    </row>
    <row r="74" spans="1:127" ht="13.5" customHeight="1">
      <c r="A74" s="71"/>
      <c r="C74" s="19"/>
      <c r="E74" s="38"/>
      <c r="G74" s="116"/>
      <c r="H74" s="19"/>
      <c r="J74" s="38"/>
      <c r="L74" s="116"/>
      <c r="M74" s="19"/>
      <c r="O74" s="38"/>
      <c r="Q74" s="116"/>
      <c r="R74" s="19"/>
      <c r="T74" s="38"/>
      <c r="V74" s="116"/>
      <c r="W74" s="19"/>
      <c r="Y74" s="38"/>
      <c r="AA74" s="116"/>
      <c r="AB74" s="19"/>
      <c r="AD74" s="38"/>
      <c r="AF74" s="116"/>
      <c r="AG74" s="19"/>
      <c r="AI74" s="38"/>
      <c r="AK74" s="116"/>
      <c r="AL74" s="19"/>
      <c r="AN74" s="38"/>
      <c r="AP74" s="116"/>
      <c r="AQ74" s="19"/>
      <c r="AS74" s="38"/>
      <c r="AU74" s="116"/>
      <c r="AV74" s="19"/>
      <c r="AX74" s="38"/>
      <c r="AZ74" s="116"/>
      <c r="BA74" s="19"/>
      <c r="BC74" s="38"/>
      <c r="BE74" s="116"/>
      <c r="BF74" s="19"/>
      <c r="BH74" s="38"/>
      <c r="BJ74" s="116"/>
      <c r="BK74" s="19"/>
      <c r="BM74" s="38"/>
      <c r="BO74" s="116"/>
      <c r="BP74" s="19"/>
      <c r="BR74" s="38"/>
      <c r="BT74" s="116"/>
      <c r="BU74" s="19"/>
      <c r="BW74" s="38"/>
      <c r="BY74" s="116"/>
      <c r="BZ74" s="19"/>
      <c r="CB74" s="38"/>
      <c r="CD74" s="116"/>
      <c r="CE74" s="19"/>
      <c r="CG74" s="38"/>
      <c r="CI74" s="116"/>
      <c r="CJ74" s="19"/>
      <c r="CL74" s="38"/>
      <c r="CN74" s="116"/>
      <c r="CO74" s="19"/>
      <c r="CQ74" s="38"/>
      <c r="CS74" s="116"/>
      <c r="CT74" s="19"/>
      <c r="CV74" s="38"/>
      <c r="CX74" s="116"/>
      <c r="CY74" s="19"/>
      <c r="DA74" s="38"/>
      <c r="DC74" s="116"/>
      <c r="DD74" s="19"/>
      <c r="DF74" s="38"/>
      <c r="DH74" s="116"/>
      <c r="DI74" s="19"/>
      <c r="DK74" s="38"/>
      <c r="DM74" s="116"/>
      <c r="DN74" s="19"/>
      <c r="DP74" s="38"/>
      <c r="DR74" s="116"/>
      <c r="DS74" s="19"/>
      <c r="DU74" s="38"/>
      <c r="DW74" s="116"/>
    </row>
    <row r="75" spans="1:127" ht="13.5" customHeight="1">
      <c r="A75" s="71"/>
      <c r="C75" s="19"/>
      <c r="E75" s="38"/>
      <c r="G75" s="116"/>
      <c r="H75" s="19"/>
      <c r="J75" s="38"/>
      <c r="L75" s="116"/>
      <c r="M75" s="19"/>
      <c r="O75" s="38"/>
      <c r="Q75" s="116"/>
      <c r="R75" s="19"/>
      <c r="T75" s="38"/>
      <c r="V75" s="116"/>
      <c r="W75" s="19"/>
      <c r="Y75" s="38"/>
      <c r="AA75" s="116"/>
      <c r="AB75" s="19"/>
      <c r="AD75" s="38"/>
      <c r="AF75" s="116"/>
      <c r="AG75" s="19"/>
      <c r="AI75" s="38"/>
      <c r="AK75" s="116"/>
      <c r="AL75" s="19"/>
      <c r="AN75" s="38"/>
      <c r="AP75" s="116"/>
      <c r="AQ75" s="19"/>
      <c r="AS75" s="38"/>
      <c r="AU75" s="116"/>
      <c r="AV75" s="19"/>
      <c r="AX75" s="38"/>
      <c r="AZ75" s="116"/>
      <c r="BA75" s="19"/>
      <c r="BC75" s="38"/>
      <c r="BE75" s="116"/>
      <c r="BF75" s="19"/>
      <c r="BH75" s="38"/>
      <c r="BJ75" s="116"/>
      <c r="BK75" s="19"/>
      <c r="BM75" s="38"/>
      <c r="BO75" s="116"/>
      <c r="BP75" s="19"/>
      <c r="BR75" s="38"/>
      <c r="BT75" s="116"/>
      <c r="BU75" s="19"/>
      <c r="BW75" s="38"/>
      <c r="BY75" s="116"/>
      <c r="BZ75" s="19"/>
      <c r="CB75" s="38"/>
      <c r="CD75" s="116"/>
      <c r="CE75" s="19"/>
      <c r="CG75" s="38"/>
      <c r="CI75" s="116"/>
      <c r="CJ75" s="19"/>
      <c r="CL75" s="38"/>
      <c r="CN75" s="116"/>
      <c r="CO75" s="19"/>
      <c r="CQ75" s="38"/>
      <c r="CS75" s="116"/>
      <c r="CT75" s="19"/>
      <c r="CV75" s="38"/>
      <c r="CX75" s="116"/>
      <c r="CY75" s="19"/>
      <c r="DA75" s="38"/>
      <c r="DC75" s="116"/>
      <c r="DD75" s="19"/>
      <c r="DF75" s="38"/>
      <c r="DH75" s="116"/>
      <c r="DI75" s="19"/>
      <c r="DK75" s="38"/>
      <c r="DM75" s="116"/>
      <c r="DN75" s="19"/>
      <c r="DP75" s="38"/>
      <c r="DR75" s="116"/>
      <c r="DS75" s="19"/>
      <c r="DU75" s="38"/>
      <c r="DW75" s="116"/>
    </row>
    <row r="76" spans="1:127" ht="13.5" customHeight="1">
      <c r="A76" s="71"/>
      <c r="C76" s="19"/>
      <c r="E76" s="38"/>
      <c r="G76" s="116"/>
      <c r="H76" s="19"/>
      <c r="J76" s="38"/>
      <c r="L76" s="116"/>
      <c r="M76" s="19"/>
      <c r="O76" s="38"/>
      <c r="Q76" s="116"/>
      <c r="R76" s="19"/>
      <c r="T76" s="38"/>
      <c r="V76" s="116"/>
      <c r="W76" s="19"/>
      <c r="Y76" s="38"/>
      <c r="AA76" s="116"/>
      <c r="AB76" s="19"/>
      <c r="AD76" s="38"/>
      <c r="AF76" s="116"/>
      <c r="AG76" s="19"/>
      <c r="AI76" s="38"/>
      <c r="AK76" s="116"/>
      <c r="AL76" s="19"/>
      <c r="AN76" s="38"/>
      <c r="AP76" s="116"/>
      <c r="AQ76" s="19"/>
      <c r="AS76" s="38"/>
      <c r="AU76" s="116"/>
      <c r="AV76" s="19"/>
      <c r="AX76" s="38"/>
      <c r="AZ76" s="116"/>
      <c r="BA76" s="19"/>
      <c r="BC76" s="38"/>
      <c r="BE76" s="116"/>
      <c r="BF76" s="19"/>
      <c r="BH76" s="38"/>
      <c r="BJ76" s="116"/>
      <c r="BK76" s="19"/>
      <c r="BM76" s="38"/>
      <c r="BO76" s="116"/>
      <c r="BP76" s="19"/>
      <c r="BR76" s="38"/>
      <c r="BT76" s="116"/>
      <c r="BU76" s="19"/>
      <c r="BW76" s="38"/>
      <c r="BY76" s="116"/>
      <c r="BZ76" s="19"/>
      <c r="CB76" s="38"/>
      <c r="CD76" s="116"/>
      <c r="CE76" s="19"/>
      <c r="CG76" s="38"/>
      <c r="CI76" s="116"/>
      <c r="CJ76" s="19"/>
      <c r="CL76" s="38"/>
      <c r="CN76" s="116"/>
      <c r="CO76" s="19"/>
      <c r="CQ76" s="38"/>
      <c r="CS76" s="116"/>
      <c r="CT76" s="19"/>
      <c r="CV76" s="38"/>
      <c r="CX76" s="116"/>
      <c r="CY76" s="19"/>
      <c r="DA76" s="38"/>
      <c r="DC76" s="116"/>
      <c r="DD76" s="19"/>
      <c r="DF76" s="38"/>
      <c r="DH76" s="116"/>
      <c r="DI76" s="19"/>
      <c r="DK76" s="38"/>
      <c r="DM76" s="116"/>
      <c r="DN76" s="19"/>
      <c r="DP76" s="38"/>
      <c r="DR76" s="116"/>
      <c r="DS76" s="19"/>
      <c r="DU76" s="38"/>
      <c r="DW76" s="116"/>
    </row>
    <row r="77" spans="1:127" ht="13.5" customHeight="1">
      <c r="A77" s="71"/>
      <c r="C77" s="19"/>
      <c r="E77" s="38"/>
      <c r="G77" s="116"/>
      <c r="H77" s="19"/>
      <c r="J77" s="38"/>
      <c r="L77" s="116"/>
      <c r="M77" s="19"/>
      <c r="O77" s="38"/>
      <c r="Q77" s="116"/>
      <c r="R77" s="19"/>
      <c r="T77" s="38"/>
      <c r="V77" s="116"/>
      <c r="W77" s="19"/>
      <c r="Y77" s="38"/>
      <c r="AA77" s="116"/>
      <c r="AB77" s="19"/>
      <c r="AD77" s="38"/>
      <c r="AF77" s="116"/>
      <c r="AG77" s="19"/>
      <c r="AI77" s="38"/>
      <c r="AK77" s="116"/>
      <c r="AL77" s="19"/>
      <c r="AN77" s="38"/>
      <c r="AP77" s="116"/>
      <c r="AQ77" s="19"/>
      <c r="AS77" s="38"/>
      <c r="AU77" s="116"/>
      <c r="AV77" s="19"/>
      <c r="AX77" s="38"/>
      <c r="AZ77" s="116"/>
      <c r="BA77" s="19"/>
      <c r="BC77" s="38"/>
      <c r="BE77" s="116"/>
      <c r="BF77" s="19"/>
      <c r="BH77" s="38"/>
      <c r="BJ77" s="116"/>
      <c r="BK77" s="19"/>
      <c r="BM77" s="38"/>
      <c r="BO77" s="116"/>
      <c r="BP77" s="19"/>
      <c r="BR77" s="38"/>
      <c r="BT77" s="116"/>
      <c r="BU77" s="19"/>
      <c r="BW77" s="38"/>
      <c r="BY77" s="116"/>
      <c r="BZ77" s="19"/>
      <c r="CB77" s="38"/>
      <c r="CD77" s="116"/>
      <c r="CE77" s="19"/>
      <c r="CG77" s="38"/>
      <c r="CI77" s="116"/>
      <c r="CJ77" s="19"/>
      <c r="CL77" s="38"/>
      <c r="CN77" s="116"/>
      <c r="CO77" s="19"/>
      <c r="CQ77" s="38"/>
      <c r="CS77" s="116"/>
      <c r="CT77" s="19"/>
      <c r="CV77" s="38"/>
      <c r="CX77" s="116"/>
      <c r="CY77" s="19"/>
      <c r="DA77" s="38"/>
      <c r="DC77" s="116"/>
      <c r="DD77" s="19"/>
      <c r="DF77" s="38"/>
      <c r="DH77" s="116"/>
      <c r="DI77" s="19"/>
      <c r="DK77" s="38"/>
      <c r="DM77" s="116"/>
      <c r="DN77" s="19"/>
      <c r="DP77" s="38"/>
      <c r="DR77" s="116"/>
      <c r="DS77" s="19"/>
      <c r="DU77" s="38"/>
      <c r="DW77" s="116"/>
    </row>
    <row r="78" spans="1:127" ht="13.5" customHeight="1">
      <c r="A78" s="71"/>
      <c r="C78" s="19"/>
      <c r="E78" s="38"/>
      <c r="G78" s="116"/>
      <c r="H78" s="19"/>
      <c r="J78" s="38"/>
      <c r="L78" s="116"/>
      <c r="M78" s="19"/>
      <c r="O78" s="38"/>
      <c r="Q78" s="116"/>
      <c r="R78" s="19"/>
      <c r="T78" s="38"/>
      <c r="V78" s="116"/>
      <c r="W78" s="19"/>
      <c r="Y78" s="38"/>
      <c r="AA78" s="116"/>
      <c r="AB78" s="19"/>
      <c r="AD78" s="38"/>
      <c r="AF78" s="116"/>
      <c r="AG78" s="19"/>
      <c r="AI78" s="38"/>
      <c r="AK78" s="116"/>
      <c r="AL78" s="19"/>
      <c r="AN78" s="38"/>
      <c r="AP78" s="116"/>
      <c r="AQ78" s="19"/>
      <c r="AS78" s="38"/>
      <c r="AU78" s="116"/>
      <c r="AV78" s="19"/>
      <c r="AX78" s="38"/>
      <c r="AZ78" s="116"/>
      <c r="BA78" s="19"/>
      <c r="BC78" s="38"/>
      <c r="BE78" s="116"/>
      <c r="BF78" s="19"/>
      <c r="BH78" s="38"/>
      <c r="BJ78" s="116"/>
      <c r="BK78" s="19"/>
      <c r="BM78" s="38"/>
      <c r="BO78" s="116"/>
      <c r="BP78" s="19"/>
      <c r="BR78" s="38"/>
      <c r="BT78" s="116"/>
      <c r="BU78" s="19"/>
      <c r="BW78" s="38"/>
      <c r="BY78" s="116"/>
      <c r="BZ78" s="19"/>
      <c r="CB78" s="38"/>
      <c r="CD78" s="116"/>
      <c r="CE78" s="19"/>
      <c r="CG78" s="38"/>
      <c r="CI78" s="116"/>
      <c r="CJ78" s="19"/>
      <c r="CL78" s="38"/>
      <c r="CN78" s="116"/>
      <c r="CO78" s="19"/>
      <c r="CQ78" s="38"/>
      <c r="CS78" s="116"/>
      <c r="CT78" s="19"/>
      <c r="CV78" s="38"/>
      <c r="CX78" s="116"/>
      <c r="CY78" s="19"/>
      <c r="DA78" s="38"/>
      <c r="DC78" s="116"/>
      <c r="DD78" s="19"/>
      <c r="DF78" s="38"/>
      <c r="DH78" s="116"/>
      <c r="DI78" s="19"/>
      <c r="DK78" s="38"/>
      <c r="DM78" s="116"/>
      <c r="DN78" s="19"/>
      <c r="DP78" s="38"/>
      <c r="DR78" s="116"/>
      <c r="DS78" s="19"/>
      <c r="DU78" s="38"/>
      <c r="DW78" s="116"/>
    </row>
    <row r="79" spans="1:127" ht="13.5" customHeight="1">
      <c r="A79" s="71"/>
      <c r="C79" s="19"/>
      <c r="E79" s="38"/>
      <c r="G79" s="116"/>
      <c r="H79" s="19"/>
      <c r="J79" s="38"/>
      <c r="L79" s="116"/>
      <c r="M79" s="19"/>
      <c r="O79" s="38"/>
      <c r="Q79" s="116"/>
      <c r="R79" s="19"/>
      <c r="T79" s="38"/>
      <c r="V79" s="116"/>
      <c r="W79" s="19"/>
      <c r="Y79" s="38"/>
      <c r="AA79" s="116"/>
      <c r="AB79" s="19"/>
      <c r="AD79" s="38"/>
      <c r="AF79" s="116"/>
      <c r="AG79" s="19"/>
      <c r="AI79" s="38"/>
      <c r="AK79" s="116"/>
      <c r="AL79" s="19"/>
      <c r="AN79" s="38"/>
      <c r="AP79" s="116"/>
      <c r="AQ79" s="19"/>
      <c r="AS79" s="38"/>
      <c r="AU79" s="116"/>
      <c r="AV79" s="19"/>
      <c r="AX79" s="38"/>
      <c r="AZ79" s="116"/>
      <c r="BA79" s="19"/>
      <c r="BC79" s="38"/>
      <c r="BE79" s="116"/>
      <c r="BF79" s="19"/>
      <c r="BH79" s="38"/>
      <c r="BJ79" s="116"/>
      <c r="BK79" s="19"/>
      <c r="BM79" s="38"/>
      <c r="BO79" s="116"/>
      <c r="BP79" s="19"/>
      <c r="BR79" s="38"/>
      <c r="BT79" s="116"/>
      <c r="BU79" s="19"/>
      <c r="BW79" s="38"/>
      <c r="BY79" s="116"/>
      <c r="BZ79" s="19"/>
      <c r="CB79" s="38"/>
      <c r="CD79" s="116"/>
      <c r="CE79" s="19"/>
      <c r="CG79" s="38"/>
      <c r="CI79" s="116"/>
      <c r="CJ79" s="19"/>
      <c r="CL79" s="38"/>
      <c r="CN79" s="116"/>
      <c r="CO79" s="19"/>
      <c r="CQ79" s="38"/>
      <c r="CS79" s="116"/>
      <c r="CT79" s="19"/>
      <c r="CV79" s="38"/>
      <c r="CX79" s="116"/>
      <c r="CY79" s="19"/>
      <c r="DA79" s="38"/>
      <c r="DC79" s="116"/>
      <c r="DD79" s="19"/>
      <c r="DF79" s="38"/>
      <c r="DH79" s="116"/>
      <c r="DI79" s="19"/>
      <c r="DK79" s="38"/>
      <c r="DM79" s="116"/>
      <c r="DN79" s="19"/>
      <c r="DP79" s="38"/>
      <c r="DR79" s="116"/>
      <c r="DS79" s="19"/>
      <c r="DU79" s="38"/>
      <c r="DW79" s="116"/>
    </row>
    <row r="80" spans="1:127" ht="13.5" customHeight="1">
      <c r="A80" s="71"/>
      <c r="C80" s="19"/>
      <c r="E80" s="38"/>
      <c r="G80" s="116"/>
      <c r="H80" s="19"/>
      <c r="J80" s="38"/>
      <c r="L80" s="116"/>
      <c r="M80" s="19"/>
      <c r="O80" s="38"/>
      <c r="Q80" s="116"/>
      <c r="R80" s="19"/>
      <c r="T80" s="38"/>
      <c r="V80" s="116"/>
      <c r="W80" s="19"/>
      <c r="Y80" s="38"/>
      <c r="AA80" s="116"/>
      <c r="AB80" s="19"/>
      <c r="AD80" s="38"/>
      <c r="AF80" s="116"/>
      <c r="AG80" s="19"/>
      <c r="AI80" s="38"/>
      <c r="AK80" s="116"/>
      <c r="AL80" s="19"/>
      <c r="AN80" s="38"/>
      <c r="AP80" s="116"/>
      <c r="AQ80" s="19"/>
      <c r="AS80" s="38"/>
      <c r="AU80" s="116"/>
      <c r="AV80" s="19"/>
      <c r="AX80" s="38"/>
      <c r="AZ80" s="116"/>
      <c r="BA80" s="19"/>
      <c r="BC80" s="38"/>
      <c r="BE80" s="116"/>
      <c r="BF80" s="19"/>
      <c r="BH80" s="38"/>
      <c r="BJ80" s="116"/>
      <c r="BK80" s="19"/>
      <c r="BM80" s="38"/>
      <c r="BO80" s="116"/>
      <c r="BP80" s="19"/>
      <c r="BR80" s="38"/>
      <c r="BT80" s="116"/>
      <c r="BU80" s="19"/>
      <c r="BW80" s="38"/>
      <c r="BY80" s="116"/>
      <c r="BZ80" s="19"/>
      <c r="CB80" s="38"/>
      <c r="CD80" s="116"/>
      <c r="CE80" s="19"/>
      <c r="CG80" s="38"/>
      <c r="CI80" s="116"/>
      <c r="CJ80" s="19"/>
      <c r="CL80" s="38"/>
      <c r="CN80" s="116"/>
      <c r="CO80" s="19"/>
      <c r="CQ80" s="38"/>
      <c r="CS80" s="116"/>
      <c r="CT80" s="19"/>
      <c r="CV80" s="38"/>
      <c r="CX80" s="116"/>
      <c r="CY80" s="19"/>
      <c r="DA80" s="38"/>
      <c r="DC80" s="116"/>
      <c r="DD80" s="19"/>
      <c r="DF80" s="38"/>
      <c r="DH80" s="116"/>
      <c r="DI80" s="19"/>
      <c r="DK80" s="38"/>
      <c r="DM80" s="116"/>
      <c r="DN80" s="19"/>
      <c r="DP80" s="38"/>
      <c r="DR80" s="116"/>
      <c r="DS80" s="19"/>
      <c r="DU80" s="38"/>
      <c r="DW80" s="116"/>
    </row>
    <row r="81" spans="1:127" ht="13.5" customHeight="1">
      <c r="A81" s="71"/>
      <c r="C81" s="19"/>
      <c r="E81" s="38"/>
      <c r="G81" s="116"/>
      <c r="H81" s="19"/>
      <c r="J81" s="38"/>
      <c r="L81" s="116"/>
      <c r="M81" s="19"/>
      <c r="O81" s="38"/>
      <c r="Q81" s="116"/>
      <c r="R81" s="19"/>
      <c r="T81" s="38"/>
      <c r="V81" s="116"/>
      <c r="W81" s="19"/>
      <c r="Y81" s="38"/>
      <c r="AA81" s="116"/>
      <c r="AB81" s="19"/>
      <c r="AD81" s="38"/>
      <c r="AF81" s="116"/>
      <c r="AG81" s="19"/>
      <c r="AI81" s="38"/>
      <c r="AK81" s="116"/>
      <c r="AL81" s="19"/>
      <c r="AN81" s="38"/>
      <c r="AP81" s="116"/>
      <c r="AQ81" s="19"/>
      <c r="AS81" s="38"/>
      <c r="AU81" s="116"/>
      <c r="AV81" s="19"/>
      <c r="AX81" s="38"/>
      <c r="AZ81" s="116"/>
      <c r="BA81" s="19"/>
      <c r="BC81" s="38"/>
      <c r="BE81" s="116"/>
      <c r="BF81" s="19"/>
      <c r="BH81" s="38"/>
      <c r="BJ81" s="116"/>
      <c r="BK81" s="19"/>
      <c r="BM81" s="38"/>
      <c r="BO81" s="116"/>
      <c r="BP81" s="19"/>
      <c r="BR81" s="38"/>
      <c r="BT81" s="116"/>
      <c r="BU81" s="19"/>
      <c r="BW81" s="38"/>
      <c r="BY81" s="116"/>
      <c r="BZ81" s="19"/>
      <c r="CB81" s="38"/>
      <c r="CD81" s="116"/>
      <c r="CE81" s="19"/>
      <c r="CG81" s="38"/>
      <c r="CI81" s="116"/>
      <c r="CJ81" s="19"/>
      <c r="CL81" s="38"/>
      <c r="CN81" s="116"/>
      <c r="CO81" s="19"/>
      <c r="CQ81" s="38"/>
      <c r="CS81" s="116"/>
      <c r="CT81" s="19"/>
      <c r="CV81" s="38"/>
      <c r="CX81" s="116"/>
      <c r="CY81" s="19"/>
      <c r="DA81" s="38"/>
      <c r="DC81" s="116"/>
      <c r="DD81" s="19"/>
      <c r="DF81" s="38"/>
      <c r="DH81" s="116"/>
      <c r="DI81" s="19"/>
      <c r="DK81" s="38"/>
      <c r="DM81" s="116"/>
      <c r="DN81" s="19"/>
      <c r="DP81" s="38"/>
      <c r="DR81" s="116"/>
      <c r="DS81" s="19"/>
      <c r="DU81" s="38"/>
      <c r="DW81" s="116"/>
    </row>
    <row r="82" spans="1:127" ht="13.5" customHeight="1">
      <c r="A82" s="71"/>
      <c r="C82" s="19"/>
      <c r="E82" s="38"/>
      <c r="G82" s="116"/>
      <c r="H82" s="19"/>
      <c r="J82" s="38"/>
      <c r="L82" s="116"/>
      <c r="M82" s="19"/>
      <c r="O82" s="38"/>
      <c r="Q82" s="116"/>
      <c r="R82" s="19"/>
      <c r="T82" s="38"/>
      <c r="V82" s="116"/>
      <c r="W82" s="19"/>
      <c r="Y82" s="38"/>
      <c r="AA82" s="116"/>
      <c r="AB82" s="19"/>
      <c r="AD82" s="38"/>
      <c r="AF82" s="116"/>
      <c r="AG82" s="19"/>
      <c r="AI82" s="38"/>
      <c r="AK82" s="116"/>
      <c r="AL82" s="19"/>
      <c r="AN82" s="38"/>
      <c r="AP82" s="116"/>
      <c r="AQ82" s="19"/>
      <c r="AS82" s="38"/>
      <c r="AU82" s="116"/>
      <c r="AV82" s="19"/>
      <c r="AX82" s="38"/>
      <c r="AZ82" s="116"/>
      <c r="BA82" s="19"/>
      <c r="BC82" s="38"/>
      <c r="BE82" s="116"/>
      <c r="BF82" s="19"/>
      <c r="BH82" s="38"/>
      <c r="BJ82" s="116"/>
      <c r="BK82" s="19"/>
      <c r="BM82" s="38"/>
      <c r="BO82" s="116"/>
      <c r="BP82" s="19"/>
      <c r="BR82" s="38"/>
      <c r="BT82" s="116"/>
      <c r="BU82" s="19"/>
      <c r="BW82" s="38"/>
      <c r="BY82" s="116"/>
      <c r="BZ82" s="19"/>
      <c r="CB82" s="38"/>
      <c r="CD82" s="116"/>
      <c r="CE82" s="19"/>
      <c r="CG82" s="38"/>
      <c r="CI82" s="116"/>
      <c r="CJ82" s="19"/>
      <c r="CL82" s="38"/>
      <c r="CN82" s="116"/>
      <c r="CO82" s="19"/>
      <c r="CQ82" s="38"/>
      <c r="CS82" s="116"/>
      <c r="CT82" s="19"/>
      <c r="CV82" s="38"/>
      <c r="CX82" s="116"/>
      <c r="CY82" s="19"/>
      <c r="DA82" s="38"/>
      <c r="DC82" s="116"/>
      <c r="DD82" s="19"/>
      <c r="DF82" s="38"/>
      <c r="DH82" s="116"/>
      <c r="DI82" s="19"/>
      <c r="DK82" s="38"/>
      <c r="DM82" s="116"/>
      <c r="DN82" s="19"/>
      <c r="DP82" s="38"/>
      <c r="DR82" s="116"/>
      <c r="DS82" s="19"/>
      <c r="DU82" s="38"/>
      <c r="DW82" s="116"/>
    </row>
    <row r="83" spans="1:127" ht="13.5" customHeight="1">
      <c r="A83" s="71"/>
      <c r="C83" s="19"/>
      <c r="E83" s="38"/>
      <c r="G83" s="116"/>
      <c r="H83" s="19"/>
      <c r="J83" s="38"/>
      <c r="L83" s="116"/>
      <c r="M83" s="19"/>
      <c r="O83" s="38"/>
      <c r="Q83" s="116"/>
      <c r="R83" s="19"/>
      <c r="T83" s="38"/>
      <c r="V83" s="116"/>
      <c r="W83" s="19"/>
      <c r="Y83" s="38"/>
      <c r="AA83" s="116"/>
      <c r="AB83" s="19"/>
      <c r="AD83" s="38"/>
      <c r="AF83" s="116"/>
      <c r="AG83" s="19"/>
      <c r="AI83" s="38"/>
      <c r="AK83" s="116"/>
      <c r="AL83" s="19"/>
      <c r="AN83" s="38"/>
      <c r="AP83" s="116"/>
      <c r="AQ83" s="19"/>
      <c r="AS83" s="38"/>
      <c r="AU83" s="116"/>
      <c r="AV83" s="19"/>
      <c r="AX83" s="38"/>
      <c r="AZ83" s="116"/>
      <c r="BA83" s="19"/>
      <c r="BC83" s="38"/>
      <c r="BE83" s="116"/>
      <c r="BF83" s="19"/>
      <c r="BH83" s="38"/>
      <c r="BJ83" s="116"/>
      <c r="BK83" s="19"/>
      <c r="BM83" s="38"/>
      <c r="BO83" s="116"/>
      <c r="BP83" s="19"/>
      <c r="BR83" s="38"/>
      <c r="BT83" s="116"/>
      <c r="BU83" s="19"/>
      <c r="BW83" s="38"/>
      <c r="BY83" s="116"/>
      <c r="BZ83" s="19"/>
      <c r="CB83" s="38"/>
      <c r="CD83" s="116"/>
      <c r="CE83" s="19"/>
      <c r="CG83" s="38"/>
      <c r="CI83" s="116"/>
      <c r="CJ83" s="19"/>
      <c r="CL83" s="38"/>
      <c r="CN83" s="116"/>
      <c r="CO83" s="19"/>
      <c r="CQ83" s="38"/>
      <c r="CS83" s="116"/>
      <c r="CT83" s="19"/>
      <c r="CV83" s="38"/>
      <c r="CX83" s="116"/>
      <c r="CY83" s="19"/>
      <c r="DA83" s="38"/>
      <c r="DC83" s="116"/>
      <c r="DD83" s="19"/>
      <c r="DF83" s="38"/>
      <c r="DH83" s="116"/>
      <c r="DI83" s="19"/>
      <c r="DK83" s="38"/>
      <c r="DM83" s="116"/>
      <c r="DN83" s="19"/>
      <c r="DP83" s="38"/>
      <c r="DR83" s="116"/>
      <c r="DS83" s="19"/>
      <c r="DU83" s="38"/>
      <c r="DW83" s="116"/>
    </row>
    <row r="84" spans="1:127" ht="13.5" customHeight="1">
      <c r="A84" s="71"/>
      <c r="C84" s="19"/>
      <c r="E84" s="38"/>
      <c r="G84" s="116"/>
      <c r="H84" s="19"/>
      <c r="J84" s="38"/>
      <c r="L84" s="116"/>
      <c r="M84" s="19"/>
      <c r="O84" s="38"/>
      <c r="Q84" s="116"/>
      <c r="R84" s="19"/>
      <c r="T84" s="38"/>
      <c r="V84" s="116"/>
      <c r="W84" s="19"/>
      <c r="Y84" s="38"/>
      <c r="AA84" s="116"/>
      <c r="AB84" s="19"/>
      <c r="AD84" s="38"/>
      <c r="AF84" s="116"/>
      <c r="AG84" s="19"/>
      <c r="AI84" s="38"/>
      <c r="AK84" s="116"/>
      <c r="AL84" s="19"/>
      <c r="AN84" s="38"/>
      <c r="AP84" s="116"/>
      <c r="AQ84" s="19"/>
      <c r="AS84" s="38"/>
      <c r="AU84" s="116"/>
      <c r="AV84" s="19"/>
      <c r="AX84" s="38"/>
      <c r="AZ84" s="116"/>
      <c r="BA84" s="19"/>
      <c r="BC84" s="38"/>
      <c r="BE84" s="116"/>
      <c r="BF84" s="19"/>
      <c r="BH84" s="38"/>
      <c r="BJ84" s="116"/>
      <c r="BK84" s="19"/>
      <c r="BM84" s="38"/>
      <c r="BO84" s="116"/>
      <c r="BP84" s="19"/>
      <c r="BR84" s="38"/>
      <c r="BT84" s="116"/>
      <c r="BU84" s="19"/>
      <c r="BW84" s="38"/>
      <c r="BY84" s="116"/>
      <c r="BZ84" s="19"/>
      <c r="CB84" s="38"/>
      <c r="CD84" s="116"/>
      <c r="CE84" s="19"/>
      <c r="CG84" s="38"/>
      <c r="CI84" s="116"/>
      <c r="CJ84" s="19"/>
      <c r="CL84" s="38"/>
      <c r="CN84" s="116"/>
      <c r="CO84" s="19"/>
      <c r="CQ84" s="38"/>
      <c r="CS84" s="116"/>
      <c r="CT84" s="19"/>
      <c r="CV84" s="38"/>
      <c r="CX84" s="116"/>
      <c r="CY84" s="19"/>
      <c r="DA84" s="38"/>
      <c r="DC84" s="116"/>
      <c r="DD84" s="19"/>
      <c r="DF84" s="38"/>
      <c r="DH84" s="116"/>
      <c r="DI84" s="19"/>
      <c r="DK84" s="38"/>
      <c r="DM84" s="116"/>
      <c r="DN84" s="19"/>
      <c r="DP84" s="38"/>
      <c r="DR84" s="116"/>
      <c r="DS84" s="19"/>
      <c r="DU84" s="38"/>
      <c r="DW84" s="116"/>
    </row>
    <row r="85" spans="1:127" ht="13.5" customHeight="1">
      <c r="A85" s="71"/>
      <c r="C85" s="19"/>
      <c r="E85" s="38"/>
      <c r="G85" s="116"/>
      <c r="H85" s="19"/>
      <c r="J85" s="38"/>
      <c r="L85" s="116"/>
      <c r="M85" s="19"/>
      <c r="O85" s="38"/>
      <c r="Q85" s="116"/>
      <c r="R85" s="19"/>
      <c r="T85" s="38"/>
      <c r="V85" s="116"/>
      <c r="W85" s="19"/>
      <c r="Y85" s="38"/>
      <c r="AA85" s="116"/>
      <c r="AB85" s="19"/>
      <c r="AD85" s="38"/>
      <c r="AF85" s="116"/>
      <c r="AG85" s="19"/>
      <c r="AI85" s="38"/>
      <c r="AK85" s="116"/>
      <c r="AL85" s="19"/>
      <c r="AN85" s="38"/>
      <c r="AP85" s="116"/>
      <c r="AQ85" s="19"/>
      <c r="AS85" s="38"/>
      <c r="AU85" s="116"/>
      <c r="AV85" s="19"/>
      <c r="AX85" s="38"/>
      <c r="AZ85" s="116"/>
      <c r="BA85" s="19"/>
      <c r="BC85" s="38"/>
      <c r="BE85" s="116"/>
      <c r="BF85" s="19"/>
      <c r="BH85" s="38"/>
      <c r="BJ85" s="116"/>
      <c r="BK85" s="19"/>
      <c r="BM85" s="38"/>
      <c r="BO85" s="116"/>
      <c r="BP85" s="19"/>
      <c r="BR85" s="38"/>
      <c r="BT85" s="116"/>
      <c r="BU85" s="19"/>
      <c r="BW85" s="38"/>
      <c r="BY85" s="116"/>
      <c r="BZ85" s="19"/>
      <c r="CB85" s="38"/>
      <c r="CD85" s="116"/>
      <c r="CE85" s="19"/>
      <c r="CG85" s="38"/>
      <c r="CI85" s="116"/>
      <c r="CJ85" s="19"/>
      <c r="CL85" s="38"/>
      <c r="CN85" s="116"/>
      <c r="CO85" s="19"/>
      <c r="CQ85" s="38"/>
      <c r="CS85" s="116"/>
      <c r="CT85" s="19"/>
      <c r="CV85" s="38"/>
      <c r="CX85" s="116"/>
      <c r="CY85" s="19"/>
      <c r="DA85" s="38"/>
      <c r="DC85" s="116"/>
      <c r="DD85" s="19"/>
      <c r="DF85" s="38"/>
      <c r="DH85" s="116"/>
      <c r="DI85" s="19"/>
      <c r="DK85" s="38"/>
      <c r="DM85" s="116"/>
      <c r="DN85" s="19"/>
      <c r="DP85" s="38"/>
      <c r="DR85" s="116"/>
      <c r="DS85" s="19"/>
      <c r="DU85" s="38"/>
      <c r="DW85" s="116"/>
    </row>
    <row r="86" spans="1:127" ht="13.5" customHeight="1">
      <c r="A86" s="71"/>
      <c r="C86" s="19"/>
      <c r="E86" s="38"/>
      <c r="G86" s="116"/>
      <c r="H86" s="19"/>
      <c r="J86" s="38"/>
      <c r="L86" s="116"/>
      <c r="M86" s="19"/>
      <c r="O86" s="38"/>
      <c r="Q86" s="116"/>
      <c r="R86" s="19"/>
      <c r="T86" s="38"/>
      <c r="V86" s="116"/>
      <c r="W86" s="19"/>
      <c r="Y86" s="38"/>
      <c r="AA86" s="116"/>
      <c r="AB86" s="19"/>
      <c r="AD86" s="38"/>
      <c r="AF86" s="116"/>
      <c r="AG86" s="19"/>
      <c r="AI86" s="38"/>
      <c r="AK86" s="116"/>
      <c r="AL86" s="19"/>
      <c r="AN86" s="38"/>
      <c r="AP86" s="116"/>
      <c r="AQ86" s="19"/>
      <c r="AS86" s="38"/>
      <c r="AU86" s="116"/>
      <c r="AV86" s="19"/>
      <c r="AX86" s="38"/>
      <c r="AZ86" s="116"/>
      <c r="BA86" s="19"/>
      <c r="BC86" s="38"/>
      <c r="BE86" s="116"/>
      <c r="BF86" s="19"/>
      <c r="BH86" s="38"/>
      <c r="BJ86" s="116"/>
      <c r="BK86" s="19"/>
      <c r="BM86" s="38"/>
      <c r="BO86" s="116"/>
      <c r="BP86" s="19"/>
      <c r="BR86" s="38"/>
      <c r="BT86" s="116"/>
      <c r="BU86" s="19"/>
      <c r="BW86" s="38"/>
      <c r="BY86" s="116"/>
      <c r="BZ86" s="19"/>
      <c r="CB86" s="38"/>
      <c r="CD86" s="116"/>
      <c r="CE86" s="19"/>
      <c r="CG86" s="38"/>
      <c r="CI86" s="116"/>
      <c r="CJ86" s="19"/>
      <c r="CL86" s="38"/>
      <c r="CN86" s="116"/>
      <c r="CO86" s="19"/>
      <c r="CQ86" s="38"/>
      <c r="CS86" s="116"/>
      <c r="CT86" s="19"/>
      <c r="CV86" s="38"/>
      <c r="CX86" s="116"/>
      <c r="CY86" s="19"/>
      <c r="DA86" s="38"/>
      <c r="DC86" s="116"/>
      <c r="DD86" s="19"/>
      <c r="DF86" s="38"/>
      <c r="DH86" s="116"/>
      <c r="DI86" s="19"/>
      <c r="DK86" s="38"/>
      <c r="DM86" s="116"/>
      <c r="DN86" s="19"/>
      <c r="DP86" s="38"/>
      <c r="DR86" s="116"/>
      <c r="DS86" s="19"/>
      <c r="DU86" s="38"/>
      <c r="DW86" s="116"/>
    </row>
    <row r="87" spans="1:127" ht="13.5" customHeight="1">
      <c r="A87" s="71"/>
      <c r="C87" s="19"/>
      <c r="E87" s="38"/>
      <c r="G87" s="116"/>
      <c r="H87" s="19"/>
      <c r="J87" s="38"/>
      <c r="L87" s="116"/>
      <c r="M87" s="19"/>
      <c r="O87" s="38"/>
      <c r="Q87" s="116"/>
      <c r="R87" s="19"/>
      <c r="T87" s="38"/>
      <c r="V87" s="116"/>
      <c r="W87" s="19"/>
      <c r="Y87" s="38"/>
      <c r="AA87" s="116"/>
      <c r="AB87" s="19"/>
      <c r="AD87" s="38"/>
      <c r="AF87" s="116"/>
      <c r="AG87" s="19"/>
      <c r="AI87" s="38"/>
      <c r="AK87" s="116"/>
      <c r="AL87" s="19"/>
      <c r="AN87" s="38"/>
      <c r="AP87" s="116"/>
      <c r="AQ87" s="19"/>
      <c r="AS87" s="38"/>
      <c r="AU87" s="116"/>
      <c r="AV87" s="19"/>
      <c r="AX87" s="38"/>
      <c r="AZ87" s="116"/>
      <c r="BA87" s="19"/>
      <c r="BC87" s="38"/>
      <c r="BE87" s="116"/>
      <c r="BF87" s="19"/>
      <c r="BH87" s="38"/>
      <c r="BJ87" s="116"/>
      <c r="BK87" s="19"/>
      <c r="BM87" s="38"/>
      <c r="BO87" s="116"/>
      <c r="BP87" s="19"/>
      <c r="BR87" s="38"/>
      <c r="BT87" s="116"/>
      <c r="BU87" s="19"/>
      <c r="BW87" s="38"/>
      <c r="BY87" s="116"/>
      <c r="BZ87" s="19"/>
      <c r="CB87" s="38"/>
      <c r="CD87" s="116"/>
      <c r="CE87" s="19"/>
      <c r="CG87" s="38"/>
      <c r="CI87" s="116"/>
      <c r="CJ87" s="19"/>
      <c r="CL87" s="38"/>
      <c r="CN87" s="116"/>
      <c r="CO87" s="19"/>
      <c r="CQ87" s="38"/>
      <c r="CS87" s="116"/>
      <c r="CT87" s="19"/>
      <c r="CV87" s="38"/>
      <c r="CX87" s="116"/>
      <c r="CY87" s="19"/>
      <c r="DA87" s="38"/>
      <c r="DC87" s="116"/>
      <c r="DD87" s="19"/>
      <c r="DF87" s="38"/>
      <c r="DH87" s="116"/>
      <c r="DI87" s="19"/>
      <c r="DK87" s="38"/>
      <c r="DM87" s="116"/>
      <c r="DN87" s="19"/>
      <c r="DP87" s="38"/>
      <c r="DR87" s="116"/>
      <c r="DS87" s="19"/>
      <c r="DU87" s="38"/>
      <c r="DW87" s="116"/>
    </row>
    <row r="88" spans="1:127" ht="13.5" customHeight="1">
      <c r="A88" s="71"/>
      <c r="C88" s="19"/>
      <c r="E88" s="38"/>
      <c r="G88" s="116"/>
      <c r="H88" s="19"/>
      <c r="J88" s="38"/>
      <c r="L88" s="116"/>
      <c r="M88" s="19"/>
      <c r="O88" s="38"/>
      <c r="Q88" s="116"/>
      <c r="R88" s="19"/>
      <c r="T88" s="38"/>
      <c r="V88" s="116"/>
      <c r="W88" s="19"/>
      <c r="Y88" s="38"/>
      <c r="AA88" s="116"/>
      <c r="AB88" s="19"/>
      <c r="AD88" s="38"/>
      <c r="AF88" s="116"/>
      <c r="AG88" s="19"/>
      <c r="AI88" s="38"/>
      <c r="AK88" s="116"/>
      <c r="AL88" s="19"/>
      <c r="AN88" s="38"/>
      <c r="AP88" s="116"/>
      <c r="AQ88" s="19"/>
      <c r="AS88" s="38"/>
      <c r="AU88" s="116"/>
      <c r="AV88" s="19"/>
      <c r="AX88" s="38"/>
      <c r="AZ88" s="116"/>
      <c r="BA88" s="19"/>
      <c r="BC88" s="38"/>
      <c r="BE88" s="116"/>
      <c r="BF88" s="19"/>
      <c r="BH88" s="38"/>
      <c r="BJ88" s="116"/>
      <c r="BK88" s="19"/>
      <c r="BM88" s="38"/>
      <c r="BO88" s="116"/>
      <c r="BP88" s="19"/>
      <c r="BR88" s="38"/>
      <c r="BT88" s="116"/>
      <c r="BU88" s="19"/>
      <c r="BW88" s="38"/>
      <c r="BY88" s="116"/>
      <c r="BZ88" s="19"/>
      <c r="CB88" s="38"/>
      <c r="CD88" s="116"/>
      <c r="CE88" s="19"/>
      <c r="CG88" s="38"/>
      <c r="CI88" s="116"/>
      <c r="CJ88" s="19"/>
      <c r="CL88" s="38"/>
      <c r="CN88" s="116"/>
      <c r="CO88" s="19"/>
      <c r="CQ88" s="38"/>
      <c r="CS88" s="116"/>
      <c r="CT88" s="19"/>
      <c r="CV88" s="38"/>
      <c r="CX88" s="116"/>
      <c r="CY88" s="19"/>
      <c r="DA88" s="38"/>
      <c r="DC88" s="116"/>
      <c r="DD88" s="19"/>
      <c r="DF88" s="38"/>
      <c r="DH88" s="116"/>
      <c r="DI88" s="19"/>
      <c r="DK88" s="38"/>
      <c r="DM88" s="116"/>
      <c r="DN88" s="19"/>
      <c r="DP88" s="38"/>
      <c r="DR88" s="116"/>
      <c r="DS88" s="19"/>
      <c r="DU88" s="38"/>
      <c r="DW88" s="116"/>
    </row>
    <row r="89" spans="1:127" ht="13.5" customHeight="1">
      <c r="A89" s="71"/>
      <c r="C89" s="19"/>
      <c r="E89" s="38"/>
      <c r="G89" s="116"/>
      <c r="H89" s="19"/>
      <c r="J89" s="38"/>
      <c r="L89" s="116"/>
      <c r="M89" s="19"/>
      <c r="O89" s="38"/>
      <c r="Q89" s="116"/>
      <c r="R89" s="19"/>
      <c r="T89" s="38"/>
      <c r="V89" s="116"/>
      <c r="W89" s="19"/>
      <c r="Y89" s="38"/>
      <c r="AA89" s="116"/>
      <c r="AB89" s="19"/>
      <c r="AD89" s="38"/>
      <c r="AF89" s="116"/>
      <c r="AG89" s="19"/>
      <c r="AI89" s="38"/>
      <c r="AK89" s="116"/>
      <c r="AL89" s="19"/>
      <c r="AN89" s="38"/>
      <c r="AP89" s="116"/>
      <c r="AQ89" s="19"/>
      <c r="AS89" s="38"/>
      <c r="AU89" s="116"/>
      <c r="AV89" s="19"/>
      <c r="AX89" s="38"/>
      <c r="AZ89" s="116"/>
      <c r="BA89" s="19"/>
      <c r="BC89" s="38"/>
      <c r="BE89" s="116"/>
      <c r="BF89" s="19"/>
      <c r="BH89" s="38"/>
      <c r="BJ89" s="116"/>
      <c r="BK89" s="19"/>
      <c r="BM89" s="38"/>
      <c r="BO89" s="116"/>
      <c r="BP89" s="19"/>
      <c r="BR89" s="38"/>
      <c r="BT89" s="116"/>
      <c r="BU89" s="19"/>
      <c r="BW89" s="38"/>
      <c r="BY89" s="116"/>
      <c r="BZ89" s="19"/>
      <c r="CB89" s="38"/>
      <c r="CD89" s="116"/>
      <c r="CE89" s="19"/>
      <c r="CG89" s="38"/>
      <c r="CI89" s="116"/>
      <c r="CJ89" s="19"/>
      <c r="CL89" s="38"/>
      <c r="CN89" s="116"/>
      <c r="CO89" s="19"/>
      <c r="CQ89" s="38"/>
      <c r="CS89" s="116"/>
      <c r="CT89" s="19"/>
      <c r="CV89" s="38"/>
      <c r="CX89" s="116"/>
      <c r="CY89" s="19"/>
      <c r="DA89" s="38"/>
      <c r="DC89" s="116"/>
      <c r="DD89" s="19"/>
      <c r="DF89" s="38"/>
      <c r="DH89" s="116"/>
      <c r="DI89" s="19"/>
      <c r="DK89" s="38"/>
      <c r="DM89" s="116"/>
      <c r="DN89" s="19"/>
      <c r="DP89" s="38"/>
      <c r="DR89" s="116"/>
      <c r="DS89" s="19"/>
      <c r="DU89" s="38"/>
      <c r="DW89" s="116"/>
    </row>
    <row r="90" spans="1:127" ht="13.5" customHeight="1">
      <c r="A90" s="71"/>
      <c r="C90" s="19"/>
      <c r="E90" s="38"/>
      <c r="G90" s="116"/>
      <c r="H90" s="19"/>
      <c r="J90" s="38"/>
      <c r="L90" s="116"/>
      <c r="M90" s="19"/>
      <c r="O90" s="38"/>
      <c r="Q90" s="116"/>
      <c r="R90" s="19"/>
      <c r="T90" s="38"/>
      <c r="V90" s="116"/>
      <c r="W90" s="19"/>
      <c r="Y90" s="38"/>
      <c r="AA90" s="116"/>
      <c r="AB90" s="19"/>
      <c r="AD90" s="38"/>
      <c r="AF90" s="116"/>
      <c r="AG90" s="19"/>
      <c r="AI90" s="38"/>
      <c r="AK90" s="116"/>
      <c r="AL90" s="19"/>
      <c r="AN90" s="38"/>
      <c r="AP90" s="116"/>
      <c r="AQ90" s="19"/>
      <c r="AS90" s="38"/>
      <c r="AU90" s="116"/>
      <c r="AV90" s="19"/>
      <c r="AX90" s="38"/>
      <c r="AZ90" s="116"/>
      <c r="BA90" s="19"/>
      <c r="BC90" s="38"/>
      <c r="BE90" s="116"/>
      <c r="BF90" s="19"/>
      <c r="BH90" s="38"/>
      <c r="BJ90" s="116"/>
      <c r="BK90" s="19"/>
      <c r="BM90" s="38"/>
      <c r="BO90" s="116"/>
      <c r="BP90" s="19"/>
      <c r="BR90" s="38"/>
      <c r="BT90" s="116"/>
      <c r="BU90" s="19"/>
      <c r="BW90" s="38"/>
      <c r="BY90" s="116"/>
      <c r="BZ90" s="19"/>
      <c r="CB90" s="38"/>
      <c r="CD90" s="116"/>
      <c r="CE90" s="19"/>
      <c r="CG90" s="38"/>
      <c r="CI90" s="116"/>
      <c r="CJ90" s="19"/>
      <c r="CL90" s="38"/>
      <c r="CN90" s="116"/>
      <c r="CO90" s="19"/>
      <c r="CQ90" s="38"/>
      <c r="CS90" s="116"/>
      <c r="CT90" s="19"/>
      <c r="CV90" s="38"/>
      <c r="CX90" s="116"/>
      <c r="CY90" s="19"/>
      <c r="DA90" s="38"/>
      <c r="DC90" s="116"/>
      <c r="DD90" s="19"/>
      <c r="DF90" s="38"/>
      <c r="DH90" s="116"/>
      <c r="DI90" s="19"/>
      <c r="DK90" s="38"/>
      <c r="DM90" s="116"/>
      <c r="DN90" s="19"/>
      <c r="DP90" s="38"/>
      <c r="DR90" s="116"/>
      <c r="DS90" s="19"/>
      <c r="DU90" s="38"/>
      <c r="DW90" s="116"/>
    </row>
    <row r="91" spans="1:127" ht="13.5" customHeight="1">
      <c r="A91" s="71"/>
      <c r="C91" s="19"/>
      <c r="E91" s="38"/>
      <c r="G91" s="116"/>
      <c r="H91" s="19"/>
      <c r="J91" s="38"/>
      <c r="L91" s="116"/>
      <c r="M91" s="19"/>
      <c r="O91" s="38"/>
      <c r="Q91" s="116"/>
      <c r="R91" s="19"/>
      <c r="T91" s="38"/>
      <c r="V91" s="116"/>
      <c r="W91" s="19"/>
      <c r="Y91" s="38"/>
      <c r="AA91" s="116"/>
      <c r="AB91" s="19"/>
      <c r="AD91" s="38"/>
      <c r="AF91" s="116"/>
      <c r="AG91" s="19"/>
      <c r="AI91" s="38"/>
      <c r="AK91" s="116"/>
      <c r="AL91" s="19"/>
      <c r="AN91" s="38"/>
      <c r="AP91" s="116"/>
      <c r="AQ91" s="19"/>
      <c r="AS91" s="38"/>
      <c r="AU91" s="116"/>
      <c r="AV91" s="19"/>
      <c r="AX91" s="38"/>
      <c r="AZ91" s="116"/>
      <c r="BA91" s="19"/>
      <c r="BC91" s="38"/>
      <c r="BE91" s="116"/>
      <c r="BF91" s="19"/>
      <c r="BH91" s="38"/>
      <c r="BJ91" s="116"/>
      <c r="BK91" s="19"/>
      <c r="BM91" s="38"/>
      <c r="BO91" s="116"/>
      <c r="BP91" s="19"/>
      <c r="BR91" s="38"/>
      <c r="BT91" s="116"/>
      <c r="BU91" s="19"/>
      <c r="BW91" s="38"/>
      <c r="BY91" s="116"/>
      <c r="BZ91" s="19"/>
      <c r="CB91" s="38"/>
      <c r="CD91" s="116"/>
      <c r="CE91" s="19"/>
      <c r="CG91" s="38"/>
      <c r="CI91" s="116"/>
      <c r="CJ91" s="19"/>
      <c r="CL91" s="38"/>
      <c r="CN91" s="116"/>
      <c r="CO91" s="19"/>
      <c r="CQ91" s="38"/>
      <c r="CS91" s="116"/>
      <c r="CT91" s="19"/>
      <c r="CV91" s="38"/>
      <c r="CX91" s="116"/>
      <c r="CY91" s="19"/>
      <c r="DA91" s="38"/>
      <c r="DC91" s="116"/>
      <c r="DD91" s="19"/>
      <c r="DF91" s="38"/>
      <c r="DH91" s="116"/>
      <c r="DI91" s="19"/>
      <c r="DK91" s="38"/>
      <c r="DM91" s="116"/>
      <c r="DN91" s="19"/>
      <c r="DP91" s="38"/>
      <c r="DR91" s="116"/>
      <c r="DS91" s="19"/>
      <c r="DU91" s="38"/>
      <c r="DW91" s="116"/>
    </row>
    <row r="92" spans="1:127" ht="13.5" customHeight="1">
      <c r="A92" s="71"/>
      <c r="C92" s="19"/>
      <c r="E92" s="38"/>
      <c r="G92" s="116"/>
      <c r="H92" s="19"/>
      <c r="J92" s="38"/>
      <c r="L92" s="116"/>
      <c r="M92" s="19"/>
      <c r="O92" s="38"/>
      <c r="Q92" s="116"/>
      <c r="R92" s="19"/>
      <c r="T92" s="38"/>
      <c r="V92" s="116"/>
      <c r="W92" s="19"/>
      <c r="Y92" s="38"/>
      <c r="AA92" s="116"/>
      <c r="AB92" s="19"/>
      <c r="AD92" s="38"/>
      <c r="AF92" s="116"/>
      <c r="AG92" s="19"/>
      <c r="AI92" s="38"/>
      <c r="AK92" s="116"/>
      <c r="AL92" s="19"/>
      <c r="AN92" s="38"/>
      <c r="AP92" s="116"/>
      <c r="AQ92" s="19"/>
      <c r="AS92" s="38"/>
      <c r="AU92" s="116"/>
      <c r="AV92" s="19"/>
      <c r="AX92" s="38"/>
      <c r="AZ92" s="116"/>
      <c r="BA92" s="19"/>
      <c r="BC92" s="38"/>
      <c r="BE92" s="116"/>
      <c r="BF92" s="19"/>
      <c r="BH92" s="38"/>
      <c r="BJ92" s="116"/>
      <c r="BK92" s="19"/>
      <c r="BM92" s="38"/>
      <c r="BO92" s="116"/>
      <c r="BP92" s="19"/>
      <c r="BR92" s="38"/>
      <c r="BT92" s="116"/>
      <c r="BU92" s="19"/>
      <c r="BW92" s="38"/>
      <c r="BY92" s="116"/>
      <c r="BZ92" s="19"/>
      <c r="CB92" s="38"/>
      <c r="CD92" s="116"/>
      <c r="CE92" s="19"/>
      <c r="CG92" s="38"/>
      <c r="CI92" s="116"/>
      <c r="CJ92" s="19"/>
      <c r="CL92" s="38"/>
      <c r="CN92" s="116"/>
      <c r="CO92" s="19"/>
      <c r="CQ92" s="38"/>
      <c r="CS92" s="116"/>
      <c r="CT92" s="19"/>
      <c r="CV92" s="38"/>
      <c r="CX92" s="116"/>
      <c r="CY92" s="19"/>
      <c r="DA92" s="38"/>
      <c r="DC92" s="116"/>
      <c r="DD92" s="19"/>
      <c r="DF92" s="38"/>
      <c r="DH92" s="116"/>
      <c r="DI92" s="19"/>
      <c r="DK92" s="38"/>
      <c r="DM92" s="116"/>
      <c r="DN92" s="19"/>
      <c r="DP92" s="38"/>
      <c r="DR92" s="116"/>
      <c r="DS92" s="19"/>
      <c r="DU92" s="38"/>
      <c r="DW92" s="116"/>
    </row>
    <row r="93" spans="1:127" ht="13.5" customHeight="1">
      <c r="A93" s="71"/>
      <c r="C93" s="19"/>
      <c r="E93" s="38"/>
      <c r="G93" s="116"/>
      <c r="H93" s="19"/>
      <c r="J93" s="38"/>
      <c r="L93" s="116"/>
      <c r="M93" s="19"/>
      <c r="O93" s="38"/>
      <c r="Q93" s="116"/>
      <c r="R93" s="19"/>
      <c r="T93" s="38"/>
      <c r="V93" s="116"/>
      <c r="W93" s="19"/>
      <c r="Y93" s="38"/>
      <c r="AA93" s="116"/>
      <c r="AB93" s="19"/>
      <c r="AD93" s="38"/>
      <c r="AF93" s="116"/>
      <c r="AG93" s="19"/>
      <c r="AI93" s="38"/>
      <c r="AK93" s="116"/>
      <c r="AL93" s="19"/>
      <c r="AN93" s="38"/>
      <c r="AP93" s="116"/>
      <c r="AQ93" s="19"/>
      <c r="AS93" s="38"/>
      <c r="AU93" s="116"/>
      <c r="AV93" s="19"/>
      <c r="AX93" s="38"/>
      <c r="AZ93" s="116"/>
      <c r="BA93" s="19"/>
      <c r="BC93" s="38"/>
      <c r="BE93" s="116"/>
      <c r="BF93" s="19"/>
      <c r="BH93" s="38"/>
      <c r="BJ93" s="116"/>
      <c r="BK93" s="19"/>
      <c r="BM93" s="38"/>
      <c r="BO93" s="116"/>
      <c r="BP93" s="19"/>
      <c r="BR93" s="38"/>
      <c r="BT93" s="116"/>
      <c r="BU93" s="19"/>
      <c r="BW93" s="38"/>
      <c r="BY93" s="116"/>
      <c r="BZ93" s="19"/>
      <c r="CB93" s="38"/>
      <c r="CD93" s="116"/>
      <c r="CE93" s="19"/>
      <c r="CG93" s="38"/>
      <c r="CI93" s="116"/>
      <c r="CJ93" s="19"/>
      <c r="CL93" s="38"/>
      <c r="CN93" s="116"/>
      <c r="CO93" s="19"/>
      <c r="CQ93" s="38"/>
      <c r="CS93" s="116"/>
      <c r="CT93" s="19"/>
      <c r="CV93" s="38"/>
      <c r="CX93" s="116"/>
      <c r="CY93" s="19"/>
      <c r="DA93" s="38"/>
      <c r="DC93" s="116"/>
      <c r="DD93" s="19"/>
      <c r="DF93" s="38"/>
      <c r="DH93" s="116"/>
      <c r="DI93" s="19"/>
      <c r="DK93" s="38"/>
      <c r="DM93" s="116"/>
      <c r="DN93" s="19"/>
      <c r="DP93" s="38"/>
      <c r="DR93" s="116"/>
      <c r="DS93" s="19"/>
      <c r="DU93" s="38"/>
      <c r="DW93" s="116"/>
    </row>
    <row r="94" spans="1:127" ht="13.5" customHeight="1">
      <c r="A94" s="71"/>
      <c r="C94" s="19"/>
      <c r="E94" s="38"/>
      <c r="G94" s="116"/>
      <c r="H94" s="19"/>
      <c r="J94" s="38"/>
      <c r="L94" s="116"/>
      <c r="M94" s="19"/>
      <c r="O94" s="38"/>
      <c r="Q94" s="116"/>
      <c r="R94" s="19"/>
      <c r="T94" s="38"/>
      <c r="V94" s="116"/>
      <c r="W94" s="19"/>
      <c r="Y94" s="38"/>
      <c r="AA94" s="116"/>
      <c r="AB94" s="19"/>
      <c r="AD94" s="38"/>
      <c r="AF94" s="116"/>
      <c r="AG94" s="19"/>
      <c r="AI94" s="38"/>
      <c r="AK94" s="116"/>
      <c r="AL94" s="19"/>
      <c r="AN94" s="38"/>
      <c r="AP94" s="116"/>
      <c r="AQ94" s="19"/>
      <c r="AS94" s="38"/>
      <c r="AU94" s="116"/>
      <c r="AV94" s="19"/>
      <c r="AX94" s="38"/>
      <c r="AZ94" s="116"/>
      <c r="BA94" s="19"/>
      <c r="BC94" s="38"/>
      <c r="BE94" s="116"/>
      <c r="BF94" s="19"/>
      <c r="BH94" s="38"/>
      <c r="BJ94" s="116"/>
      <c r="BK94" s="19"/>
      <c r="BM94" s="38"/>
      <c r="BO94" s="116"/>
      <c r="BP94" s="19"/>
      <c r="BR94" s="38"/>
      <c r="BT94" s="116"/>
      <c r="BU94" s="19"/>
      <c r="BW94" s="38"/>
      <c r="BY94" s="116"/>
      <c r="BZ94" s="19"/>
      <c r="CB94" s="38"/>
      <c r="CD94" s="116"/>
      <c r="CE94" s="19"/>
      <c r="CG94" s="38"/>
      <c r="CI94" s="116"/>
      <c r="CJ94" s="19"/>
      <c r="CL94" s="38"/>
      <c r="CN94" s="116"/>
      <c r="CO94" s="19"/>
      <c r="CQ94" s="38"/>
      <c r="CS94" s="116"/>
      <c r="CT94" s="19"/>
      <c r="CV94" s="38"/>
      <c r="CX94" s="116"/>
      <c r="CY94" s="19"/>
      <c r="DA94" s="38"/>
      <c r="DC94" s="116"/>
      <c r="DD94" s="19"/>
      <c r="DF94" s="38"/>
      <c r="DH94" s="116"/>
      <c r="DI94" s="19"/>
      <c r="DK94" s="38"/>
      <c r="DM94" s="116"/>
      <c r="DN94" s="19"/>
      <c r="DP94" s="38"/>
      <c r="DR94" s="116"/>
      <c r="DS94" s="19"/>
      <c r="DU94" s="38"/>
      <c r="DW94" s="116"/>
    </row>
    <row r="95" spans="1:127" ht="13.5" customHeight="1">
      <c r="A95" s="71"/>
      <c r="C95" s="19"/>
      <c r="E95" s="38"/>
      <c r="G95" s="116"/>
      <c r="H95" s="19"/>
      <c r="J95" s="38"/>
      <c r="L95" s="116"/>
      <c r="M95" s="19"/>
      <c r="O95" s="38"/>
      <c r="Q95" s="116"/>
      <c r="R95" s="19"/>
      <c r="T95" s="38"/>
      <c r="V95" s="116"/>
      <c r="W95" s="19"/>
      <c r="Y95" s="38"/>
      <c r="AA95" s="116"/>
      <c r="AB95" s="19"/>
      <c r="AD95" s="38"/>
      <c r="AF95" s="116"/>
      <c r="AG95" s="19"/>
      <c r="AI95" s="38"/>
      <c r="AK95" s="116"/>
      <c r="AL95" s="19"/>
      <c r="AN95" s="38"/>
      <c r="AP95" s="116"/>
      <c r="AQ95" s="19"/>
      <c r="AS95" s="38"/>
      <c r="AU95" s="116"/>
      <c r="AV95" s="19"/>
      <c r="AX95" s="38"/>
      <c r="AZ95" s="116"/>
      <c r="BA95" s="19"/>
      <c r="BC95" s="38"/>
      <c r="BE95" s="116"/>
      <c r="BF95" s="19"/>
      <c r="BH95" s="38"/>
      <c r="BJ95" s="116"/>
      <c r="BK95" s="19"/>
      <c r="BM95" s="38"/>
      <c r="BO95" s="116"/>
      <c r="BP95" s="19"/>
      <c r="BR95" s="38"/>
      <c r="BT95" s="116"/>
      <c r="BU95" s="19"/>
      <c r="BW95" s="38"/>
      <c r="BY95" s="116"/>
      <c r="BZ95" s="19"/>
      <c r="CB95" s="38"/>
      <c r="CD95" s="116"/>
      <c r="CE95" s="19"/>
      <c r="CG95" s="38"/>
      <c r="CI95" s="116"/>
      <c r="CJ95" s="19"/>
      <c r="CL95" s="38"/>
      <c r="CN95" s="116"/>
      <c r="CO95" s="19"/>
      <c r="CQ95" s="38"/>
      <c r="CS95" s="116"/>
      <c r="CT95" s="19"/>
      <c r="CV95" s="38"/>
      <c r="CX95" s="116"/>
      <c r="CY95" s="19"/>
      <c r="DA95" s="38"/>
      <c r="DC95" s="116"/>
      <c r="DD95" s="19"/>
      <c r="DF95" s="38"/>
      <c r="DH95" s="116"/>
      <c r="DI95" s="19"/>
      <c r="DK95" s="38"/>
      <c r="DM95" s="116"/>
      <c r="DN95" s="19"/>
      <c r="DP95" s="38"/>
      <c r="DR95" s="116"/>
      <c r="DS95" s="19"/>
      <c r="DU95" s="38"/>
      <c r="DW95" s="116"/>
    </row>
    <row r="96" spans="1:127" ht="13.5" customHeight="1">
      <c r="A96" s="71"/>
      <c r="C96" s="19"/>
      <c r="E96" s="38"/>
      <c r="G96" s="116"/>
      <c r="H96" s="19"/>
      <c r="J96" s="38"/>
      <c r="L96" s="116"/>
      <c r="M96" s="19"/>
      <c r="O96" s="38"/>
      <c r="Q96" s="116"/>
      <c r="R96" s="19"/>
      <c r="T96" s="38"/>
      <c r="V96" s="116"/>
      <c r="W96" s="19"/>
      <c r="Y96" s="38"/>
      <c r="AA96" s="116"/>
      <c r="AB96" s="19"/>
      <c r="AD96" s="38"/>
      <c r="AF96" s="116"/>
      <c r="AG96" s="19"/>
      <c r="AI96" s="38"/>
      <c r="AK96" s="116"/>
      <c r="AL96" s="19"/>
      <c r="AN96" s="38"/>
      <c r="AP96" s="116"/>
      <c r="AQ96" s="19"/>
      <c r="AS96" s="38"/>
      <c r="AU96" s="116"/>
      <c r="AV96" s="19"/>
      <c r="AX96" s="38"/>
      <c r="AZ96" s="116"/>
      <c r="BA96" s="19"/>
      <c r="BC96" s="38"/>
      <c r="BE96" s="116"/>
      <c r="BF96" s="19"/>
      <c r="BH96" s="38"/>
      <c r="BJ96" s="116"/>
      <c r="BK96" s="19"/>
      <c r="BM96" s="38"/>
      <c r="BO96" s="116"/>
      <c r="BP96" s="19"/>
      <c r="BR96" s="38"/>
      <c r="BT96" s="116"/>
      <c r="BU96" s="19"/>
      <c r="BW96" s="38"/>
      <c r="BY96" s="116"/>
      <c r="BZ96" s="19"/>
      <c r="CB96" s="38"/>
      <c r="CD96" s="116"/>
      <c r="CE96" s="19"/>
      <c r="CG96" s="38"/>
      <c r="CI96" s="116"/>
      <c r="CJ96" s="19"/>
      <c r="CL96" s="38"/>
      <c r="CN96" s="116"/>
      <c r="CO96" s="19"/>
      <c r="CQ96" s="38"/>
      <c r="CS96" s="116"/>
      <c r="CT96" s="19"/>
      <c r="CV96" s="38"/>
      <c r="CX96" s="116"/>
      <c r="CY96" s="19"/>
      <c r="DA96" s="38"/>
      <c r="DC96" s="116"/>
      <c r="DD96" s="19"/>
      <c r="DF96" s="38"/>
      <c r="DH96" s="116"/>
      <c r="DI96" s="19"/>
      <c r="DK96" s="38"/>
      <c r="DM96" s="116"/>
      <c r="DN96" s="19"/>
      <c r="DP96" s="38"/>
      <c r="DR96" s="116"/>
      <c r="DS96" s="19"/>
      <c r="DU96" s="38"/>
      <c r="DW96" s="116"/>
    </row>
    <row r="97" spans="1:127" ht="13.5" customHeight="1">
      <c r="A97" s="71"/>
      <c r="C97" s="19"/>
      <c r="E97" s="38"/>
      <c r="G97" s="116"/>
      <c r="H97" s="19"/>
      <c r="J97" s="38"/>
      <c r="L97" s="116"/>
      <c r="M97" s="19"/>
      <c r="O97" s="38"/>
      <c r="Q97" s="116"/>
      <c r="R97" s="19"/>
      <c r="T97" s="38"/>
      <c r="V97" s="116"/>
      <c r="W97" s="19"/>
      <c r="Y97" s="38"/>
      <c r="AA97" s="116"/>
      <c r="AB97" s="19"/>
      <c r="AD97" s="38"/>
      <c r="AF97" s="116"/>
      <c r="AG97" s="19"/>
      <c r="AI97" s="38"/>
      <c r="AK97" s="116"/>
      <c r="AL97" s="19"/>
      <c r="AN97" s="38"/>
      <c r="AP97" s="116"/>
      <c r="AQ97" s="19"/>
      <c r="AS97" s="38"/>
      <c r="AU97" s="116"/>
      <c r="AV97" s="19"/>
      <c r="AX97" s="38"/>
      <c r="AZ97" s="116"/>
      <c r="BA97" s="19"/>
      <c r="BC97" s="38"/>
      <c r="BE97" s="116"/>
      <c r="BF97" s="19"/>
      <c r="BH97" s="38"/>
      <c r="BJ97" s="116"/>
      <c r="BK97" s="19"/>
      <c r="BM97" s="38"/>
      <c r="BO97" s="116"/>
      <c r="BP97" s="19"/>
      <c r="BR97" s="38"/>
      <c r="BT97" s="116"/>
      <c r="BU97" s="19"/>
      <c r="BW97" s="38"/>
      <c r="BY97" s="116"/>
      <c r="BZ97" s="19"/>
      <c r="CB97" s="38"/>
      <c r="CD97" s="116"/>
      <c r="CE97" s="19"/>
      <c r="CG97" s="38"/>
      <c r="CI97" s="116"/>
      <c r="CJ97" s="19"/>
      <c r="CL97" s="38"/>
      <c r="CN97" s="116"/>
      <c r="CO97" s="19"/>
      <c r="CQ97" s="38"/>
      <c r="CS97" s="116"/>
      <c r="CT97" s="19"/>
      <c r="CV97" s="38"/>
      <c r="CX97" s="116"/>
      <c r="CY97" s="19"/>
      <c r="DA97" s="38"/>
      <c r="DC97" s="116"/>
      <c r="DD97" s="19"/>
      <c r="DF97" s="38"/>
      <c r="DH97" s="116"/>
      <c r="DI97" s="19"/>
      <c r="DK97" s="38"/>
      <c r="DM97" s="116"/>
      <c r="DN97" s="19"/>
      <c r="DP97" s="38"/>
      <c r="DR97" s="116"/>
      <c r="DS97" s="19"/>
      <c r="DU97" s="38"/>
      <c r="DW97" s="116"/>
    </row>
    <row r="98" spans="1:127" ht="13.5" customHeight="1">
      <c r="A98" s="71"/>
      <c r="C98" s="19"/>
      <c r="E98" s="38"/>
      <c r="G98" s="116"/>
      <c r="H98" s="19"/>
      <c r="J98" s="38"/>
      <c r="L98" s="116"/>
      <c r="M98" s="19"/>
      <c r="O98" s="38"/>
      <c r="Q98" s="116"/>
      <c r="R98" s="19"/>
      <c r="T98" s="38"/>
      <c r="V98" s="116"/>
      <c r="W98" s="19"/>
      <c r="Y98" s="38"/>
      <c r="AA98" s="116"/>
      <c r="AB98" s="19"/>
      <c r="AD98" s="38"/>
      <c r="AF98" s="116"/>
      <c r="AG98" s="19"/>
      <c r="AI98" s="38"/>
      <c r="AK98" s="116"/>
      <c r="AL98" s="19"/>
      <c r="AN98" s="38"/>
      <c r="AP98" s="116"/>
      <c r="AQ98" s="19"/>
      <c r="AS98" s="38"/>
      <c r="AU98" s="116"/>
      <c r="AV98" s="19"/>
      <c r="AX98" s="38"/>
      <c r="AZ98" s="116"/>
      <c r="BA98" s="19"/>
      <c r="BC98" s="38"/>
      <c r="BE98" s="116"/>
      <c r="BF98" s="19"/>
      <c r="BH98" s="38"/>
      <c r="BJ98" s="116"/>
      <c r="BK98" s="19"/>
      <c r="BM98" s="38"/>
      <c r="BO98" s="116"/>
      <c r="BP98" s="19"/>
      <c r="BR98" s="38"/>
      <c r="BT98" s="116"/>
      <c r="BU98" s="19"/>
      <c r="BW98" s="38"/>
      <c r="BY98" s="116"/>
      <c r="BZ98" s="19"/>
      <c r="CB98" s="38"/>
      <c r="CD98" s="116"/>
      <c r="CE98" s="19"/>
      <c r="CG98" s="38"/>
      <c r="CI98" s="116"/>
      <c r="CJ98" s="19"/>
      <c r="CL98" s="38"/>
      <c r="CN98" s="116"/>
      <c r="CO98" s="19"/>
      <c r="CQ98" s="38"/>
      <c r="CS98" s="116"/>
      <c r="CT98" s="19"/>
      <c r="CV98" s="38"/>
      <c r="CX98" s="116"/>
      <c r="CY98" s="19"/>
      <c r="DA98" s="38"/>
      <c r="DC98" s="116"/>
      <c r="DD98" s="19"/>
      <c r="DF98" s="38"/>
      <c r="DH98" s="116"/>
      <c r="DI98" s="19"/>
      <c r="DK98" s="38"/>
      <c r="DM98" s="116"/>
      <c r="DN98" s="19"/>
      <c r="DP98" s="38"/>
      <c r="DR98" s="116"/>
      <c r="DS98" s="19"/>
      <c r="DU98" s="38"/>
      <c r="DW98" s="116"/>
    </row>
    <row r="99" spans="1:127" ht="13.5" customHeight="1">
      <c r="A99" s="71"/>
      <c r="C99" s="19"/>
      <c r="E99" s="38"/>
      <c r="G99" s="116"/>
      <c r="H99" s="19"/>
      <c r="J99" s="38"/>
      <c r="L99" s="116"/>
      <c r="M99" s="19"/>
      <c r="O99" s="38"/>
      <c r="Q99" s="116"/>
      <c r="R99" s="19"/>
      <c r="T99" s="38"/>
      <c r="V99" s="116"/>
      <c r="W99" s="19"/>
      <c r="Y99" s="38"/>
      <c r="AA99" s="116"/>
      <c r="AB99" s="19"/>
      <c r="AD99" s="38"/>
      <c r="AF99" s="116"/>
      <c r="AG99" s="19"/>
      <c r="AI99" s="38"/>
      <c r="AK99" s="116"/>
      <c r="AL99" s="19"/>
      <c r="AN99" s="38"/>
      <c r="AP99" s="116"/>
      <c r="AQ99" s="19"/>
      <c r="AS99" s="38"/>
      <c r="AU99" s="116"/>
      <c r="AV99" s="19"/>
      <c r="AX99" s="38"/>
      <c r="AZ99" s="116"/>
      <c r="BA99" s="19"/>
      <c r="BC99" s="38"/>
      <c r="BE99" s="116"/>
      <c r="BF99" s="19"/>
      <c r="BH99" s="38"/>
      <c r="BJ99" s="116"/>
      <c r="BK99" s="19"/>
      <c r="BM99" s="38"/>
      <c r="BO99" s="116"/>
      <c r="BP99" s="19"/>
      <c r="BR99" s="38"/>
      <c r="BT99" s="116"/>
      <c r="BU99" s="19"/>
      <c r="BW99" s="38"/>
      <c r="BY99" s="116"/>
      <c r="BZ99" s="19"/>
      <c r="CB99" s="38"/>
      <c r="CD99" s="116"/>
      <c r="CE99" s="19"/>
      <c r="CG99" s="38"/>
      <c r="CI99" s="116"/>
      <c r="CJ99" s="19"/>
      <c r="CL99" s="38"/>
      <c r="CN99" s="116"/>
      <c r="CO99" s="19"/>
      <c r="CQ99" s="38"/>
      <c r="CS99" s="116"/>
      <c r="CT99" s="19"/>
      <c r="CV99" s="38"/>
      <c r="CX99" s="116"/>
      <c r="CY99" s="19"/>
      <c r="DA99" s="38"/>
      <c r="DC99" s="116"/>
      <c r="DD99" s="19"/>
      <c r="DF99" s="38"/>
      <c r="DH99" s="116"/>
      <c r="DI99" s="19"/>
      <c r="DK99" s="38"/>
      <c r="DM99" s="116"/>
      <c r="DN99" s="19"/>
      <c r="DP99" s="38"/>
      <c r="DR99" s="116"/>
      <c r="DS99" s="19"/>
      <c r="DU99" s="38"/>
      <c r="DW99" s="116"/>
    </row>
    <row r="100" spans="1:127" ht="13.5" customHeight="1">
      <c r="A100" s="71"/>
      <c r="C100" s="19"/>
      <c r="E100" s="38"/>
      <c r="G100" s="116"/>
      <c r="H100" s="19"/>
      <c r="J100" s="38"/>
      <c r="L100" s="116"/>
      <c r="M100" s="19"/>
      <c r="O100" s="38"/>
      <c r="Q100" s="116"/>
      <c r="R100" s="19"/>
      <c r="T100" s="38"/>
      <c r="V100" s="116"/>
      <c r="W100" s="19"/>
      <c r="Y100" s="38"/>
      <c r="AA100" s="116"/>
      <c r="AB100" s="19"/>
      <c r="AD100" s="38"/>
      <c r="AF100" s="116"/>
      <c r="AG100" s="19"/>
      <c r="AI100" s="38"/>
      <c r="AK100" s="116"/>
      <c r="AL100" s="19"/>
      <c r="AN100" s="38"/>
      <c r="AP100" s="116"/>
      <c r="AQ100" s="19"/>
      <c r="AS100" s="38"/>
      <c r="AU100" s="116"/>
      <c r="AV100" s="19"/>
      <c r="AX100" s="38"/>
      <c r="AZ100" s="116"/>
      <c r="BA100" s="19"/>
      <c r="BC100" s="38"/>
      <c r="BE100" s="116"/>
      <c r="BF100" s="19"/>
      <c r="BH100" s="38"/>
      <c r="BJ100" s="116"/>
      <c r="BK100" s="19"/>
      <c r="BM100" s="38"/>
      <c r="BO100" s="116"/>
      <c r="BP100" s="19"/>
      <c r="BR100" s="38"/>
      <c r="BT100" s="116"/>
      <c r="BU100" s="19"/>
      <c r="BW100" s="38"/>
      <c r="BY100" s="116"/>
      <c r="BZ100" s="19"/>
      <c r="CB100" s="38"/>
      <c r="CD100" s="116"/>
      <c r="CE100" s="19"/>
      <c r="CG100" s="38"/>
      <c r="CI100" s="116"/>
      <c r="CJ100" s="19"/>
      <c r="CL100" s="38"/>
      <c r="CN100" s="116"/>
      <c r="CO100" s="19"/>
      <c r="CQ100" s="38"/>
      <c r="CS100" s="116"/>
      <c r="CT100" s="19"/>
      <c r="CV100" s="38"/>
      <c r="CX100" s="116"/>
      <c r="CY100" s="19"/>
      <c r="DA100" s="38"/>
      <c r="DC100" s="116"/>
      <c r="DD100" s="19"/>
      <c r="DF100" s="38"/>
      <c r="DH100" s="116"/>
      <c r="DI100" s="19"/>
      <c r="DK100" s="38"/>
      <c r="DM100" s="116"/>
      <c r="DN100" s="19"/>
      <c r="DP100" s="38"/>
      <c r="DR100" s="116"/>
      <c r="DS100" s="19"/>
      <c r="DU100" s="38"/>
      <c r="DW100" s="116"/>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info_parties!$A$1:$A$95</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147"/>
  <sheetViews>
    <sheetView tabSelected="1" zoomScale="106" zoomScaleNormal="106" workbookViewId="0">
      <pane xSplit="4" ySplit="10" topLeftCell="DL18" activePane="bottomRight" state="frozen"/>
      <selection activeCell="I6" sqref="I6"/>
      <selection pane="topRight" activeCell="I6" sqref="I6"/>
      <selection pane="bottomLeft" activeCell="I6" sqref="I6"/>
      <selection pane="bottomRight" activeCell="DW19" sqref="DW19"/>
    </sheetView>
  </sheetViews>
  <sheetFormatPr defaultColWidth="9.08984375" defaultRowHeight="13.5" customHeight="1"/>
  <cols>
    <col min="1" max="1" width="9.08984375" style="2"/>
    <col min="2" max="2" width="22.453125" style="2" customWidth="1"/>
    <col min="3" max="3" width="6.1796875" style="2" customWidth="1"/>
    <col min="4" max="4" width="2.453125" style="2" customWidth="1"/>
    <col min="5" max="16" width="9.08984375" style="2"/>
    <col min="17" max="17" width="9.08984375" style="75"/>
    <col min="18" max="104" width="9.08984375" style="2"/>
    <col min="105" max="105" width="14.81640625" style="2" customWidth="1"/>
    <col min="106" max="111" width="9.08984375" style="2"/>
    <col min="112" max="112" width="16.81640625" style="2" customWidth="1"/>
    <col min="113" max="114" width="10.36328125" style="2" customWidth="1"/>
    <col min="115" max="115" width="7.81640625" style="2" customWidth="1"/>
    <col min="116" max="116" width="8.08984375" style="2" customWidth="1"/>
    <col min="117" max="117" width="10.36328125" style="2" customWidth="1"/>
    <col min="118" max="118" width="4.54296875" style="2" customWidth="1"/>
    <col min="119" max="119" width="5.54296875" style="2" customWidth="1"/>
    <col min="120" max="120" width="6.81640625" style="2" customWidth="1"/>
    <col min="121" max="121" width="10.36328125" style="2" customWidth="1"/>
    <col min="122" max="122" width="5.453125" style="2" customWidth="1"/>
    <col min="123" max="123" width="4" style="2" customWidth="1"/>
    <col min="124" max="124" width="13.26953125" style="2" customWidth="1"/>
    <col min="125" max="126" width="9.08984375" style="2"/>
    <col min="127" max="128" width="7.453125" style="2" customWidth="1"/>
    <col min="129" max="132" width="9.08984375" style="2"/>
    <col min="133" max="133" width="7.7265625" style="2" customWidth="1"/>
    <col min="134" max="135" width="5.08984375" style="2" customWidth="1"/>
    <col min="136" max="136" width="9.7265625" style="2" customWidth="1"/>
    <col min="137" max="16384" width="9.08984375" style="2"/>
  </cols>
  <sheetData>
    <row r="1" spans="1:292" ht="13.5" customHeight="1">
      <c r="A1" s="18" t="s">
        <v>10</v>
      </c>
      <c r="B1" s="20"/>
      <c r="C1" s="87"/>
      <c r="D1" s="88"/>
      <c r="E1" s="89" t="s">
        <v>421</v>
      </c>
      <c r="F1" s="88"/>
      <c r="G1" s="88"/>
      <c r="H1" s="88"/>
      <c r="I1" s="88"/>
      <c r="J1" s="88"/>
      <c r="K1" s="88"/>
      <c r="L1" s="88"/>
      <c r="M1" s="88"/>
      <c r="N1" s="88"/>
      <c r="O1" s="88"/>
      <c r="P1" s="88"/>
      <c r="Q1" s="89" t="s">
        <v>422</v>
      </c>
      <c r="R1" s="88"/>
      <c r="S1" s="88"/>
      <c r="T1" s="88"/>
      <c r="U1" s="88"/>
      <c r="V1" s="88"/>
      <c r="W1" s="88"/>
      <c r="X1" s="88"/>
      <c r="Y1" s="88"/>
      <c r="Z1" s="88"/>
      <c r="AA1" s="88"/>
      <c r="AB1" s="88"/>
      <c r="AC1" s="89" t="s">
        <v>423</v>
      </c>
      <c r="AD1" s="88"/>
      <c r="AE1" s="88"/>
      <c r="AF1" s="88"/>
      <c r="AG1" s="88"/>
      <c r="AH1" s="88"/>
      <c r="AI1" s="88"/>
      <c r="AJ1" s="88"/>
      <c r="AK1" s="88"/>
      <c r="AL1" s="88"/>
      <c r="AM1" s="88"/>
      <c r="AN1" s="88"/>
      <c r="AO1" s="89" t="s">
        <v>424</v>
      </c>
      <c r="AP1" s="88"/>
      <c r="AQ1" s="88"/>
      <c r="AR1" s="88"/>
      <c r="AS1" s="88"/>
      <c r="AT1" s="88"/>
      <c r="AU1" s="88"/>
      <c r="AV1" s="88"/>
      <c r="AW1" s="88"/>
      <c r="AX1" s="88"/>
      <c r="AY1" s="88"/>
      <c r="AZ1" s="88"/>
      <c r="BA1" s="89" t="s">
        <v>425</v>
      </c>
      <c r="BB1" s="88"/>
      <c r="BC1" s="88"/>
      <c r="BD1" s="88"/>
      <c r="BE1" s="88"/>
      <c r="BF1" s="88"/>
      <c r="BG1" s="88"/>
      <c r="BH1" s="88"/>
      <c r="BI1" s="88"/>
      <c r="BJ1" s="88"/>
      <c r="BK1" s="88"/>
      <c r="BL1" s="88"/>
      <c r="BM1" s="89" t="s">
        <v>426</v>
      </c>
      <c r="BN1" s="88"/>
      <c r="BO1" s="88"/>
      <c r="BP1" s="88"/>
      <c r="BQ1" s="88"/>
      <c r="BR1" s="88"/>
      <c r="BS1" s="88"/>
      <c r="BT1" s="88"/>
      <c r="BU1" s="88"/>
      <c r="BV1" s="88"/>
      <c r="BW1" s="88"/>
      <c r="BX1" s="88"/>
      <c r="BY1" s="89" t="s">
        <v>427</v>
      </c>
      <c r="BZ1" s="88"/>
      <c r="CA1" s="88"/>
      <c r="CB1" s="88"/>
      <c r="CC1" s="88"/>
      <c r="CD1" s="88"/>
      <c r="CE1" s="88"/>
      <c r="CF1" s="88"/>
      <c r="CG1" s="88"/>
      <c r="CH1" s="88"/>
      <c r="CI1" s="88"/>
      <c r="CJ1" s="88" t="s">
        <v>118</v>
      </c>
      <c r="CK1" s="89" t="s">
        <v>435</v>
      </c>
      <c r="CL1" s="88"/>
      <c r="CM1" s="88"/>
      <c r="CN1" s="88"/>
      <c r="CO1" s="88"/>
      <c r="CP1" s="88"/>
      <c r="CQ1" s="88"/>
      <c r="CR1" s="88"/>
      <c r="CS1" s="88"/>
      <c r="CT1" s="88"/>
      <c r="CU1" s="88"/>
      <c r="CV1" s="88" t="s">
        <v>118</v>
      </c>
      <c r="CW1" s="89" t="s">
        <v>436</v>
      </c>
      <c r="CX1" s="88"/>
      <c r="CY1" s="88"/>
      <c r="CZ1" s="88"/>
      <c r="DA1" s="88"/>
      <c r="DB1" s="88"/>
      <c r="DC1" s="88"/>
      <c r="DD1" s="88"/>
      <c r="DE1" s="88"/>
      <c r="DF1" s="88"/>
      <c r="DG1" s="88"/>
      <c r="DH1" s="88" t="s">
        <v>118</v>
      </c>
      <c r="DI1" s="89" t="s">
        <v>1052</v>
      </c>
      <c r="DJ1" s="88"/>
      <c r="DK1" s="88"/>
      <c r="DL1" s="88"/>
      <c r="DM1" s="88"/>
      <c r="DN1" s="88"/>
      <c r="DO1" s="88"/>
      <c r="DP1" s="88"/>
      <c r="DQ1" s="88"/>
      <c r="DR1" s="88"/>
      <c r="DS1" s="88"/>
      <c r="DT1" s="88"/>
      <c r="DU1" s="89" t="s">
        <v>1157</v>
      </c>
      <c r="DV1" s="88"/>
      <c r="DW1" s="88"/>
      <c r="DX1" s="88"/>
      <c r="DY1" s="88"/>
      <c r="DZ1" s="88"/>
      <c r="EA1" s="88"/>
      <c r="EB1" s="88"/>
      <c r="EC1" s="88"/>
      <c r="ED1" s="88"/>
      <c r="EE1" s="88"/>
      <c r="EF1" s="88"/>
      <c r="EG1" s="89"/>
      <c r="EH1" s="88"/>
      <c r="EI1" s="88"/>
      <c r="EJ1" s="88"/>
      <c r="EK1" s="88"/>
      <c r="EL1" s="88"/>
      <c r="EM1" s="88"/>
      <c r="EN1" s="88"/>
      <c r="EO1" s="88"/>
      <c r="EP1" s="88"/>
      <c r="EQ1" s="88"/>
      <c r="ER1" s="88"/>
      <c r="ES1" s="89"/>
      <c r="ET1" s="88"/>
      <c r="EU1" s="88"/>
      <c r="EV1" s="88"/>
      <c r="EW1" s="88"/>
      <c r="EX1" s="88"/>
      <c r="EY1" s="88"/>
      <c r="EZ1" s="88"/>
      <c r="FA1" s="88"/>
      <c r="FB1" s="88"/>
      <c r="FC1" s="88"/>
      <c r="FD1" s="88"/>
      <c r="FE1" s="89"/>
      <c r="FF1" s="88"/>
      <c r="FG1" s="88"/>
      <c r="FH1" s="88"/>
      <c r="FI1" s="88"/>
      <c r="FJ1" s="88"/>
      <c r="FK1" s="88"/>
      <c r="FL1" s="88"/>
      <c r="FM1" s="88"/>
      <c r="FN1" s="88"/>
      <c r="FO1" s="88"/>
      <c r="FP1" s="88"/>
      <c r="FQ1" s="89"/>
      <c r="FR1" s="88"/>
      <c r="FS1" s="88"/>
      <c r="FT1" s="88"/>
      <c r="FU1" s="88"/>
      <c r="FV1" s="88"/>
      <c r="FW1" s="88"/>
      <c r="FX1" s="88"/>
      <c r="FY1" s="88"/>
      <c r="FZ1" s="88"/>
      <c r="GA1" s="88"/>
      <c r="GB1" s="88"/>
      <c r="GC1" s="89"/>
      <c r="GD1" s="88"/>
      <c r="GE1" s="88"/>
      <c r="GF1" s="88"/>
      <c r="GG1" s="88"/>
      <c r="GH1" s="88"/>
      <c r="GI1" s="88"/>
      <c r="GJ1" s="88"/>
      <c r="GK1" s="88"/>
      <c r="GL1" s="88"/>
      <c r="GM1" s="88"/>
      <c r="GN1" s="88"/>
      <c r="GO1" s="89"/>
      <c r="GP1" s="88"/>
      <c r="GQ1" s="88"/>
      <c r="GR1" s="88"/>
      <c r="GS1" s="88"/>
      <c r="GT1" s="88"/>
      <c r="GU1" s="88"/>
      <c r="GV1" s="88"/>
      <c r="GW1" s="88"/>
      <c r="GX1" s="88"/>
      <c r="GY1" s="88"/>
      <c r="GZ1" s="88"/>
      <c r="HA1" s="89"/>
      <c r="HB1" s="88"/>
      <c r="HC1" s="88"/>
      <c r="HD1" s="88"/>
      <c r="HE1" s="88"/>
      <c r="HF1" s="88"/>
      <c r="HG1" s="88"/>
      <c r="HH1" s="88"/>
      <c r="HI1" s="88"/>
      <c r="HJ1" s="88"/>
      <c r="HK1" s="88"/>
      <c r="HL1" s="88"/>
      <c r="HM1" s="89"/>
      <c r="HN1" s="88"/>
      <c r="HO1" s="88"/>
      <c r="HP1" s="88"/>
      <c r="HQ1" s="88"/>
      <c r="HR1" s="88"/>
      <c r="HS1" s="88"/>
      <c r="HT1" s="88"/>
      <c r="HU1" s="88"/>
      <c r="HV1" s="88"/>
      <c r="HW1" s="88"/>
      <c r="HX1" s="88"/>
      <c r="HY1" s="89"/>
      <c r="HZ1" s="88"/>
      <c r="IA1" s="88"/>
      <c r="IB1" s="88"/>
      <c r="IC1" s="88"/>
      <c r="ID1" s="88"/>
      <c r="IE1" s="88"/>
      <c r="IF1" s="88"/>
      <c r="IG1" s="88"/>
      <c r="IH1" s="88"/>
      <c r="II1" s="88"/>
      <c r="IJ1" s="88"/>
      <c r="IK1" s="89"/>
      <c r="IL1" s="88"/>
      <c r="IM1" s="88"/>
      <c r="IN1" s="88"/>
      <c r="IO1" s="88"/>
      <c r="IP1" s="88"/>
      <c r="IQ1" s="88"/>
      <c r="IR1" s="88"/>
      <c r="IS1" s="88"/>
      <c r="IT1" s="88"/>
      <c r="IU1" s="88"/>
      <c r="IV1" s="88"/>
      <c r="IW1" s="89"/>
      <c r="IX1" s="88"/>
      <c r="IY1" s="88"/>
      <c r="IZ1" s="88"/>
      <c r="JA1" s="88"/>
      <c r="JB1" s="88"/>
      <c r="JC1" s="88"/>
      <c r="JD1" s="88"/>
      <c r="JE1" s="88"/>
      <c r="JF1" s="88"/>
      <c r="JG1" s="88"/>
      <c r="JH1" s="88"/>
      <c r="JI1" s="89"/>
      <c r="JJ1" s="88"/>
      <c r="JK1" s="88"/>
      <c r="JL1" s="88"/>
      <c r="JM1" s="88"/>
      <c r="JN1" s="88"/>
      <c r="JO1" s="88"/>
      <c r="JP1" s="88"/>
      <c r="JQ1" s="88"/>
      <c r="JR1" s="88"/>
      <c r="JS1" s="88"/>
      <c r="JT1" s="88"/>
      <c r="JU1" s="89"/>
      <c r="JV1" s="88"/>
      <c r="JW1" s="88"/>
      <c r="JX1" s="88"/>
      <c r="JY1" s="88"/>
      <c r="JZ1" s="88"/>
      <c r="KA1" s="88"/>
      <c r="KB1" s="88"/>
      <c r="KC1" s="88"/>
      <c r="KD1" s="88"/>
      <c r="KE1" s="88"/>
      <c r="KF1" s="88"/>
    </row>
    <row r="2" spans="1:292" ht="13.5" customHeight="1">
      <c r="A2" s="90" t="s">
        <v>4</v>
      </c>
      <c r="B2" s="20"/>
      <c r="C2" s="91"/>
      <c r="D2" s="92"/>
      <c r="E2" s="93">
        <v>32819</v>
      </c>
      <c r="F2" s="92"/>
      <c r="G2" s="92"/>
      <c r="H2" s="92"/>
      <c r="I2" s="92"/>
      <c r="J2" s="92"/>
      <c r="K2" s="92"/>
      <c r="L2" s="92"/>
      <c r="M2" s="92"/>
      <c r="N2" s="92"/>
      <c r="O2" s="92"/>
      <c r="P2" s="92"/>
      <c r="Q2" s="93">
        <v>34568</v>
      </c>
      <c r="R2" s="92"/>
      <c r="S2" s="92"/>
      <c r="T2" s="92"/>
      <c r="U2" s="92"/>
      <c r="V2" s="92"/>
      <c r="W2" s="92"/>
      <c r="X2" s="92"/>
      <c r="Y2" s="92"/>
      <c r="Z2" s="92"/>
      <c r="AA2" s="92"/>
      <c r="AB2" s="92"/>
      <c r="AC2" s="93">
        <v>36010</v>
      </c>
      <c r="AD2" s="92"/>
      <c r="AE2" s="92"/>
      <c r="AF2" s="92"/>
      <c r="AG2" s="92"/>
      <c r="AH2" s="92"/>
      <c r="AI2" s="92"/>
      <c r="AJ2" s="92"/>
      <c r="AK2" s="92"/>
      <c r="AL2" s="92"/>
      <c r="AM2" s="92"/>
      <c r="AN2" s="92"/>
      <c r="AO2" s="93">
        <v>37459</v>
      </c>
      <c r="AP2" s="92"/>
      <c r="AQ2" s="92"/>
      <c r="AR2" s="92"/>
      <c r="AS2" s="92"/>
      <c r="AT2" s="92"/>
      <c r="AU2" s="92"/>
      <c r="AV2" s="92"/>
      <c r="AW2" s="92"/>
      <c r="AX2" s="92"/>
      <c r="AY2" s="92"/>
      <c r="AZ2" s="92"/>
      <c r="BA2" s="93" t="s">
        <v>428</v>
      </c>
      <c r="BB2" s="92"/>
      <c r="BC2" s="92"/>
      <c r="BD2" s="92"/>
      <c r="BE2" s="92"/>
      <c r="BF2" s="92"/>
      <c r="BG2" s="92"/>
      <c r="BH2" s="92"/>
      <c r="BI2" s="92"/>
      <c r="BJ2" s="92"/>
      <c r="BK2" s="92"/>
      <c r="BL2" s="92"/>
      <c r="BM2" s="93">
        <v>38905</v>
      </c>
      <c r="BN2" s="92"/>
      <c r="BO2" s="92"/>
      <c r="BP2" s="92"/>
      <c r="BQ2" s="92"/>
      <c r="BR2" s="92"/>
      <c r="BS2" s="92"/>
      <c r="BT2" s="92"/>
      <c r="BU2" s="92"/>
      <c r="BV2" s="92"/>
      <c r="BW2" s="92"/>
      <c r="BX2" s="92"/>
      <c r="BY2" s="93">
        <v>39135</v>
      </c>
      <c r="BZ2" s="92"/>
      <c r="CA2" s="92"/>
      <c r="CB2" s="92"/>
      <c r="CC2" s="92"/>
      <c r="CD2" s="92"/>
      <c r="CE2" s="92"/>
      <c r="CF2" s="92"/>
      <c r="CG2" s="92"/>
      <c r="CH2" s="92"/>
      <c r="CI2" s="92"/>
      <c r="CJ2" s="92"/>
      <c r="CK2" s="93">
        <v>40465</v>
      </c>
      <c r="CL2" s="92"/>
      <c r="CM2" s="92"/>
      <c r="CN2" s="92"/>
      <c r="CO2" s="92"/>
      <c r="CP2" s="92"/>
      <c r="CQ2" s="92"/>
      <c r="CR2" s="92"/>
      <c r="CS2" s="92"/>
      <c r="CT2" s="92"/>
      <c r="CU2" s="92"/>
      <c r="CV2" s="92"/>
      <c r="CW2" s="93">
        <v>41218</v>
      </c>
      <c r="CX2" s="92"/>
      <c r="CY2" s="92"/>
      <c r="CZ2" s="92"/>
      <c r="DA2" s="92"/>
      <c r="DB2" s="92"/>
      <c r="DC2" s="92"/>
      <c r="DD2" s="92"/>
      <c r="DE2" s="92"/>
      <c r="DF2" s="92"/>
      <c r="DG2" s="92"/>
      <c r="DH2" s="92"/>
      <c r="DI2" s="93">
        <v>43034</v>
      </c>
      <c r="DJ2" s="92"/>
      <c r="DK2" s="92"/>
      <c r="DL2" s="92"/>
      <c r="DM2" s="92"/>
      <c r="DN2" s="92"/>
      <c r="DO2" s="92"/>
      <c r="DP2" s="92"/>
      <c r="DQ2" s="92"/>
      <c r="DR2" s="92"/>
      <c r="DS2" s="92"/>
      <c r="DT2" s="92"/>
      <c r="DU2" s="93">
        <v>44571</v>
      </c>
      <c r="DV2" s="92"/>
      <c r="DW2" s="92"/>
      <c r="DX2" s="92"/>
      <c r="DY2" s="92"/>
      <c r="DZ2" s="92"/>
      <c r="EA2" s="92"/>
      <c r="EB2" s="92"/>
      <c r="EC2" s="92"/>
      <c r="ED2" s="92"/>
      <c r="EE2" s="92"/>
      <c r="EF2" s="92"/>
      <c r="EG2" s="93"/>
      <c r="EH2" s="92"/>
      <c r="EI2" s="92"/>
      <c r="EJ2" s="92"/>
      <c r="EK2" s="92"/>
      <c r="EL2" s="92"/>
      <c r="EM2" s="92"/>
      <c r="EN2" s="92"/>
      <c r="EO2" s="92"/>
      <c r="EP2" s="92"/>
      <c r="EQ2" s="92"/>
      <c r="ER2" s="92"/>
      <c r="ES2" s="93"/>
      <c r="ET2" s="92"/>
      <c r="EU2" s="92"/>
      <c r="EV2" s="92"/>
      <c r="EW2" s="92"/>
      <c r="EX2" s="92"/>
      <c r="EY2" s="92"/>
      <c r="EZ2" s="92"/>
      <c r="FA2" s="92"/>
      <c r="FB2" s="92"/>
      <c r="FC2" s="92"/>
      <c r="FD2" s="92"/>
      <c r="FE2" s="93"/>
      <c r="FF2" s="92"/>
      <c r="FG2" s="92"/>
      <c r="FH2" s="92"/>
      <c r="FI2" s="92"/>
      <c r="FJ2" s="92"/>
      <c r="FK2" s="92"/>
      <c r="FL2" s="92"/>
      <c r="FM2" s="92"/>
      <c r="FN2" s="92"/>
      <c r="FO2" s="92"/>
      <c r="FP2" s="92"/>
      <c r="FR2" s="92"/>
      <c r="FS2" s="92"/>
      <c r="FT2" s="92"/>
      <c r="FU2" s="92"/>
      <c r="FV2" s="92"/>
      <c r="FW2" s="92"/>
      <c r="FX2" s="92"/>
      <c r="FY2" s="92"/>
      <c r="FZ2" s="92"/>
      <c r="GA2" s="92"/>
      <c r="GB2" s="92"/>
      <c r="GC2" s="93"/>
      <c r="GD2" s="92"/>
      <c r="GE2" s="92"/>
      <c r="GF2" s="92"/>
      <c r="GG2" s="92"/>
      <c r="GH2" s="92"/>
      <c r="GI2" s="92"/>
      <c r="GJ2" s="92"/>
      <c r="GK2" s="92"/>
      <c r="GL2" s="92"/>
      <c r="GM2" s="92"/>
      <c r="GN2" s="92"/>
      <c r="GO2" s="93"/>
      <c r="GP2" s="92"/>
      <c r="GQ2" s="92"/>
      <c r="GR2" s="92"/>
      <c r="GS2" s="92"/>
      <c r="GT2" s="92"/>
      <c r="GU2" s="92"/>
      <c r="GV2" s="92"/>
      <c r="GW2" s="92"/>
      <c r="GX2" s="92"/>
      <c r="GY2" s="92"/>
      <c r="GZ2" s="92"/>
      <c r="HA2" s="93"/>
      <c r="HB2" s="92"/>
      <c r="HC2" s="92"/>
      <c r="HD2" s="92"/>
      <c r="HE2" s="92"/>
      <c r="HF2" s="92"/>
      <c r="HG2" s="92"/>
      <c r="HH2" s="92"/>
      <c r="HI2" s="92"/>
      <c r="HJ2" s="92"/>
      <c r="HK2" s="92"/>
      <c r="HL2" s="92"/>
      <c r="HM2" s="93"/>
      <c r="HN2" s="92"/>
      <c r="HO2" s="92"/>
      <c r="HP2" s="92"/>
      <c r="HQ2" s="92"/>
      <c r="HR2" s="92"/>
      <c r="HS2" s="92"/>
      <c r="HT2" s="92"/>
      <c r="HU2" s="92"/>
      <c r="HV2" s="92"/>
      <c r="HW2" s="92"/>
      <c r="HX2" s="92"/>
      <c r="HY2" s="93"/>
      <c r="HZ2" s="92"/>
      <c r="IA2" s="92"/>
      <c r="IB2" s="92"/>
      <c r="IC2" s="92"/>
      <c r="ID2" s="92"/>
      <c r="IE2" s="92"/>
      <c r="IF2" s="92"/>
      <c r="IG2" s="92"/>
      <c r="IH2" s="92"/>
      <c r="II2" s="92"/>
      <c r="IJ2" s="92"/>
      <c r="IK2" s="93"/>
      <c r="IL2" s="92"/>
      <c r="IM2" s="92"/>
      <c r="IN2" s="92"/>
      <c r="IO2" s="92"/>
      <c r="IP2" s="92"/>
      <c r="IQ2" s="92"/>
      <c r="IR2" s="92"/>
      <c r="IS2" s="92"/>
      <c r="IT2" s="92"/>
      <c r="IU2" s="92"/>
      <c r="IV2" s="92"/>
      <c r="IW2" s="93"/>
      <c r="IX2" s="92"/>
      <c r="IY2" s="92"/>
      <c r="IZ2" s="92"/>
      <c r="JA2" s="92"/>
      <c r="JB2" s="92"/>
      <c r="JC2" s="92"/>
      <c r="JD2" s="92"/>
      <c r="JE2" s="92"/>
      <c r="JF2" s="92"/>
      <c r="JG2" s="92"/>
      <c r="JH2" s="92"/>
      <c r="JI2" s="93"/>
      <c r="JJ2" s="92"/>
      <c r="JK2" s="92"/>
      <c r="JL2" s="92"/>
      <c r="JM2" s="92"/>
      <c r="JN2" s="92"/>
      <c r="JO2" s="92"/>
      <c r="JP2" s="92"/>
      <c r="JQ2" s="92"/>
      <c r="JR2" s="92"/>
      <c r="JS2" s="92"/>
      <c r="JT2" s="92"/>
      <c r="JU2" s="93"/>
      <c r="JV2" s="92"/>
      <c r="JW2" s="92"/>
      <c r="JX2" s="92"/>
      <c r="JY2" s="92"/>
      <c r="JZ2" s="92"/>
      <c r="KA2" s="92"/>
      <c r="KB2" s="92"/>
      <c r="KC2" s="92"/>
      <c r="KD2" s="92"/>
      <c r="KE2" s="92"/>
      <c r="KF2" s="92"/>
    </row>
    <row r="3" spans="1:292" ht="13.5" customHeight="1">
      <c r="A3" s="90" t="s">
        <v>5</v>
      </c>
      <c r="B3" s="20"/>
      <c r="C3" s="94"/>
      <c r="D3" s="92"/>
      <c r="E3" s="93">
        <v>33239</v>
      </c>
      <c r="F3" s="92"/>
      <c r="G3" s="92"/>
      <c r="H3" s="92"/>
      <c r="I3" s="92"/>
      <c r="J3" s="92"/>
      <c r="K3" s="92"/>
      <c r="L3" s="92"/>
      <c r="M3" s="92"/>
      <c r="N3" s="92"/>
      <c r="O3" s="92"/>
      <c r="P3" s="92"/>
      <c r="Q3" s="93">
        <v>34699</v>
      </c>
      <c r="R3" s="92"/>
      <c r="S3" s="92"/>
      <c r="T3" s="92"/>
      <c r="U3" s="92"/>
      <c r="V3" s="92"/>
      <c r="W3" s="92"/>
      <c r="X3" s="92"/>
      <c r="Y3" s="92"/>
      <c r="Z3" s="92"/>
      <c r="AA3" s="92"/>
      <c r="AB3" s="92"/>
      <c r="AC3" s="93">
        <v>36160</v>
      </c>
      <c r="AD3" s="92"/>
      <c r="AE3" s="92"/>
      <c r="AF3" s="92"/>
      <c r="AG3" s="92"/>
      <c r="AH3" s="92"/>
      <c r="AI3" s="92"/>
      <c r="AJ3" s="92"/>
      <c r="AK3" s="92"/>
      <c r="AL3" s="92"/>
      <c r="AM3" s="92"/>
      <c r="AN3" s="92"/>
      <c r="AO3" s="93">
        <v>37622</v>
      </c>
      <c r="AP3" s="92"/>
      <c r="AQ3" s="92"/>
      <c r="AR3" s="92"/>
      <c r="AS3" s="92"/>
      <c r="AT3" s="92"/>
      <c r="AU3" s="92"/>
      <c r="AV3" s="92"/>
      <c r="AW3" s="92"/>
      <c r="AX3" s="92"/>
      <c r="AY3" s="92"/>
      <c r="AZ3" s="92"/>
      <c r="BA3" s="93">
        <v>37987</v>
      </c>
      <c r="BB3" s="92"/>
      <c r="BC3" s="92"/>
      <c r="BD3" s="92"/>
      <c r="BE3" s="92"/>
      <c r="BF3" s="92"/>
      <c r="BG3" s="92"/>
      <c r="BH3" s="92"/>
      <c r="BI3" s="92"/>
      <c r="BJ3" s="92"/>
      <c r="BK3" s="92"/>
      <c r="BL3" s="92"/>
      <c r="BM3" s="93">
        <v>39083</v>
      </c>
      <c r="BN3" s="92"/>
      <c r="BO3" s="92"/>
      <c r="BP3" s="92"/>
      <c r="BQ3" s="92"/>
      <c r="BR3" s="92"/>
      <c r="BS3" s="92"/>
      <c r="BT3" s="92"/>
      <c r="BU3" s="92"/>
      <c r="BV3" s="92"/>
      <c r="BW3" s="92"/>
      <c r="BX3" s="92"/>
      <c r="BY3" s="93">
        <v>40465</v>
      </c>
      <c r="BZ3" s="92"/>
      <c r="CA3" s="92"/>
      <c r="CB3" s="92"/>
      <c r="CC3" s="92"/>
      <c r="CD3" s="92"/>
      <c r="CE3" s="92"/>
      <c r="CF3" s="92"/>
      <c r="CG3" s="92"/>
      <c r="CH3" s="92"/>
      <c r="CI3" s="92"/>
      <c r="CJ3" s="92"/>
      <c r="CK3" s="93">
        <v>41218</v>
      </c>
      <c r="CL3" s="92"/>
      <c r="CM3" s="92"/>
      <c r="CN3" s="92"/>
      <c r="CO3" s="92"/>
      <c r="CP3" s="92"/>
      <c r="CQ3" s="92"/>
      <c r="CR3" s="92"/>
      <c r="CS3" s="92"/>
      <c r="CT3" s="92"/>
      <c r="CU3" s="92"/>
      <c r="CV3" s="92"/>
      <c r="CW3" s="93">
        <v>43034</v>
      </c>
      <c r="CX3" s="92"/>
      <c r="CY3" s="92"/>
      <c r="CZ3" s="92"/>
      <c r="DA3" s="92"/>
      <c r="DB3" s="92"/>
      <c r="DC3" s="92"/>
      <c r="DD3" s="92"/>
      <c r="DE3" s="92"/>
      <c r="DF3" s="92"/>
      <c r="DG3" s="92"/>
      <c r="DH3" s="92"/>
      <c r="DI3" s="93">
        <v>44571</v>
      </c>
      <c r="DJ3" s="92"/>
      <c r="DK3" s="92"/>
      <c r="DL3" s="92"/>
      <c r="DM3" s="92"/>
      <c r="DN3" s="92"/>
      <c r="DO3" s="92"/>
      <c r="DP3" s="92"/>
      <c r="DQ3" s="92"/>
      <c r="DR3" s="92"/>
      <c r="DS3" s="92"/>
      <c r="DT3" s="92"/>
      <c r="DU3" s="93">
        <v>45291</v>
      </c>
      <c r="DV3" s="92"/>
      <c r="DW3" s="92"/>
      <c r="DX3" s="92"/>
      <c r="DY3" s="92"/>
      <c r="DZ3" s="92"/>
      <c r="EA3" s="92"/>
      <c r="EB3" s="92"/>
      <c r="EC3" s="92"/>
      <c r="ED3" s="92"/>
      <c r="EE3" s="92"/>
      <c r="EF3" s="92"/>
      <c r="EG3" s="93"/>
      <c r="EH3" s="92"/>
      <c r="EI3" s="92"/>
      <c r="EJ3" s="92"/>
      <c r="EK3" s="92"/>
      <c r="EL3" s="92"/>
      <c r="EM3" s="92"/>
      <c r="EN3" s="92"/>
      <c r="EO3" s="92"/>
      <c r="EP3" s="92"/>
      <c r="EQ3" s="92"/>
      <c r="ER3" s="92"/>
      <c r="ES3" s="93"/>
      <c r="ET3" s="92"/>
      <c r="EU3" s="92"/>
      <c r="EV3" s="92"/>
      <c r="EW3" s="92"/>
      <c r="EX3" s="92"/>
      <c r="EY3" s="92"/>
      <c r="EZ3" s="92"/>
      <c r="FA3" s="92"/>
      <c r="FB3" s="92"/>
      <c r="FC3" s="92"/>
      <c r="FD3" s="92"/>
      <c r="FE3" s="93"/>
      <c r="FF3" s="92"/>
      <c r="FG3" s="92"/>
      <c r="FH3" s="92"/>
      <c r="FI3" s="92"/>
      <c r="FJ3" s="92"/>
      <c r="FK3" s="92"/>
      <c r="FL3" s="92"/>
      <c r="FM3" s="92"/>
      <c r="FN3" s="92"/>
      <c r="FO3" s="92"/>
      <c r="FP3" s="92"/>
      <c r="FQ3" s="93"/>
      <c r="FR3" s="92"/>
      <c r="FS3" s="92"/>
      <c r="FT3" s="92"/>
      <c r="FU3" s="92"/>
      <c r="FV3" s="92"/>
      <c r="FW3" s="92"/>
      <c r="FX3" s="92"/>
      <c r="FY3" s="92"/>
      <c r="FZ3" s="92"/>
      <c r="GA3" s="92"/>
      <c r="GB3" s="92"/>
      <c r="GC3" s="93"/>
      <c r="GD3" s="92"/>
      <c r="GE3" s="92"/>
      <c r="GF3" s="92"/>
      <c r="GG3" s="92"/>
      <c r="GH3" s="92"/>
      <c r="GI3" s="92"/>
      <c r="GJ3" s="92"/>
      <c r="GK3" s="92"/>
      <c r="GL3" s="92"/>
      <c r="GM3" s="92"/>
      <c r="GN3" s="92"/>
      <c r="GO3" s="93"/>
      <c r="GP3" s="92"/>
      <c r="GQ3" s="92"/>
      <c r="GR3" s="92"/>
      <c r="GS3" s="92"/>
      <c r="GT3" s="92"/>
      <c r="GU3" s="92"/>
      <c r="GV3" s="92"/>
      <c r="GW3" s="92"/>
      <c r="GX3" s="92"/>
      <c r="GY3" s="92"/>
      <c r="GZ3" s="92"/>
      <c r="HA3" s="93"/>
      <c r="HB3" s="92"/>
      <c r="HC3" s="92"/>
      <c r="HD3" s="92"/>
      <c r="HE3" s="92"/>
      <c r="HF3" s="92"/>
      <c r="HG3" s="92"/>
      <c r="HH3" s="92"/>
      <c r="HI3" s="92"/>
      <c r="HJ3" s="92"/>
      <c r="HK3" s="92"/>
      <c r="HL3" s="92"/>
      <c r="HM3" s="93"/>
      <c r="HN3" s="92"/>
      <c r="HO3" s="92"/>
      <c r="HP3" s="92"/>
      <c r="HQ3" s="92"/>
      <c r="HR3" s="92"/>
      <c r="HS3" s="92"/>
      <c r="HT3" s="92"/>
      <c r="HU3" s="92"/>
      <c r="HV3" s="92"/>
      <c r="HW3" s="92"/>
      <c r="HX3" s="92"/>
      <c r="HY3" s="93"/>
      <c r="HZ3" s="92"/>
      <c r="IA3" s="92"/>
      <c r="IB3" s="92"/>
      <c r="IC3" s="92"/>
      <c r="ID3" s="92"/>
      <c r="IE3" s="92"/>
      <c r="IF3" s="92"/>
      <c r="IG3" s="92"/>
      <c r="IH3" s="92"/>
      <c r="II3" s="92"/>
      <c r="IJ3" s="92"/>
      <c r="IK3" s="93"/>
      <c r="IL3" s="92"/>
      <c r="IM3" s="92"/>
      <c r="IN3" s="92"/>
      <c r="IO3" s="92"/>
      <c r="IP3" s="92"/>
      <c r="IQ3" s="92"/>
      <c r="IR3" s="92"/>
      <c r="IS3" s="92"/>
      <c r="IT3" s="92"/>
      <c r="IU3" s="92"/>
      <c r="IV3" s="92"/>
      <c r="IW3" s="93"/>
      <c r="IX3" s="92"/>
      <c r="IY3" s="92"/>
      <c r="IZ3" s="92"/>
      <c r="JA3" s="92"/>
      <c r="JB3" s="92"/>
      <c r="JC3" s="92"/>
      <c r="JD3" s="92"/>
      <c r="JE3" s="92"/>
      <c r="JF3" s="92"/>
      <c r="JG3" s="92"/>
      <c r="JH3" s="92"/>
      <c r="JI3" s="93"/>
      <c r="JJ3" s="92"/>
      <c r="JK3" s="92"/>
      <c r="JL3" s="92"/>
      <c r="JM3" s="92"/>
      <c r="JN3" s="92"/>
      <c r="JO3" s="92"/>
      <c r="JP3" s="92"/>
      <c r="JQ3" s="92"/>
      <c r="JR3" s="92"/>
      <c r="JS3" s="92"/>
      <c r="JT3" s="92"/>
      <c r="JU3" s="93"/>
      <c r="JV3" s="92"/>
      <c r="JW3" s="92"/>
      <c r="JX3" s="92"/>
      <c r="JY3" s="92"/>
      <c r="JZ3" s="92"/>
      <c r="KA3" s="92"/>
      <c r="KB3" s="92"/>
      <c r="KC3" s="92"/>
      <c r="KD3" s="92"/>
      <c r="KE3" s="92"/>
      <c r="KF3" s="92"/>
    </row>
    <row r="4" spans="1:292" ht="6" customHeight="1">
      <c r="A4" s="18"/>
      <c r="B4" s="20"/>
      <c r="C4" s="20"/>
      <c r="D4" s="20"/>
      <c r="E4" s="68"/>
      <c r="F4" s="20"/>
      <c r="G4" s="20"/>
      <c r="H4" s="20"/>
      <c r="I4" s="20"/>
      <c r="J4" s="20"/>
      <c r="K4" s="20"/>
      <c r="L4" s="20"/>
      <c r="M4" s="20"/>
      <c r="N4" s="20"/>
      <c r="O4" s="20"/>
      <c r="P4" s="20"/>
      <c r="Q4" s="68"/>
      <c r="R4" s="20"/>
      <c r="S4" s="20"/>
      <c r="T4" s="20"/>
      <c r="U4" s="20"/>
      <c r="V4" s="20"/>
      <c r="W4" s="20"/>
      <c r="X4" s="20"/>
      <c r="Y4" s="20"/>
      <c r="Z4" s="20"/>
      <c r="AA4" s="20"/>
      <c r="AB4" s="20"/>
      <c r="AC4" s="68"/>
      <c r="AD4" s="20"/>
      <c r="AE4" s="20"/>
      <c r="AF4" s="20"/>
      <c r="AG4" s="20"/>
      <c r="AH4" s="20"/>
      <c r="AI4" s="20"/>
      <c r="AJ4" s="20"/>
      <c r="AK4" s="20"/>
      <c r="AL4" s="20"/>
      <c r="AM4" s="20"/>
      <c r="AN4" s="20"/>
      <c r="AO4" s="68"/>
      <c r="AP4" s="20"/>
      <c r="AQ4" s="20"/>
      <c r="AR4" s="20"/>
      <c r="AS4" s="20"/>
      <c r="AT4" s="20"/>
      <c r="AU4" s="20"/>
      <c r="AV4" s="20"/>
      <c r="AW4" s="20"/>
      <c r="AX4" s="20"/>
      <c r="AY4" s="20"/>
      <c r="AZ4" s="20"/>
      <c r="BA4" s="68"/>
      <c r="BB4" s="20"/>
      <c r="BC4" s="20"/>
      <c r="BD4" s="20"/>
      <c r="BE4" s="20"/>
      <c r="BF4" s="20"/>
      <c r="BG4" s="20"/>
      <c r="BH4" s="20"/>
      <c r="BI4" s="20"/>
      <c r="BJ4" s="20"/>
      <c r="BK4" s="20"/>
      <c r="BL4" s="20"/>
      <c r="BM4" s="68"/>
      <c r="BN4" s="20"/>
      <c r="BO4" s="20"/>
      <c r="BP4" s="20"/>
      <c r="BQ4" s="20"/>
      <c r="BR4" s="20"/>
      <c r="BS4" s="20"/>
      <c r="BT4" s="20"/>
      <c r="BU4" s="20"/>
      <c r="BV4" s="20"/>
      <c r="BW4" s="20"/>
      <c r="BX4" s="20"/>
      <c r="BY4" s="68"/>
      <c r="BZ4" s="20"/>
      <c r="CA4" s="20"/>
      <c r="CB4" s="20"/>
      <c r="CC4" s="20"/>
      <c r="CD4" s="20"/>
      <c r="CE4" s="20"/>
      <c r="CF4" s="20"/>
      <c r="CG4" s="20"/>
      <c r="CH4" s="20"/>
      <c r="CI4" s="20"/>
      <c r="CJ4" s="20"/>
      <c r="CK4" s="68"/>
      <c r="CL4" s="20"/>
      <c r="CM4" s="20"/>
      <c r="CN4" s="20"/>
      <c r="CO4" s="20"/>
      <c r="CP4" s="20"/>
      <c r="CQ4" s="20"/>
      <c r="CR4" s="20"/>
      <c r="CS4" s="20"/>
      <c r="CT4" s="20"/>
      <c r="CU4" s="20"/>
      <c r="CV4" s="20"/>
      <c r="CW4" s="68"/>
      <c r="CX4" s="20"/>
      <c r="CY4" s="20"/>
      <c r="CZ4" s="20"/>
      <c r="DA4" s="20"/>
      <c r="DB4" s="20"/>
      <c r="DC4" s="20"/>
      <c r="DD4" s="20"/>
      <c r="DE4" s="20"/>
      <c r="DF4" s="20"/>
      <c r="DG4" s="20"/>
      <c r="DH4" s="20"/>
      <c r="DI4" s="68"/>
      <c r="DJ4" s="20"/>
      <c r="DK4" s="20"/>
      <c r="DL4" s="20"/>
      <c r="DM4" s="20"/>
      <c r="DN4" s="20"/>
      <c r="DO4" s="20"/>
      <c r="DP4" s="20"/>
      <c r="DQ4" s="20"/>
      <c r="DR4" s="20"/>
      <c r="DS4" s="20"/>
      <c r="DT4" s="20"/>
      <c r="DU4" s="68"/>
      <c r="DV4" s="20"/>
      <c r="DW4" s="20"/>
      <c r="DX4" s="20"/>
      <c r="DY4" s="20"/>
      <c r="DZ4" s="20"/>
      <c r="EA4" s="20"/>
      <c r="EB4" s="20"/>
      <c r="EC4" s="20"/>
      <c r="ED4" s="20"/>
      <c r="EE4" s="20"/>
      <c r="EF4" s="20"/>
      <c r="EG4" s="68"/>
      <c r="EH4" s="20"/>
      <c r="EI4" s="20"/>
      <c r="EJ4" s="20"/>
      <c r="EK4" s="20"/>
      <c r="EL4" s="20"/>
      <c r="EM4" s="20"/>
      <c r="EN4" s="20"/>
      <c r="EO4" s="20"/>
      <c r="EP4" s="20"/>
      <c r="EQ4" s="20"/>
      <c r="ER4" s="20"/>
      <c r="ES4" s="68"/>
      <c r="ET4" s="20"/>
      <c r="EU4" s="20"/>
      <c r="EV4" s="20"/>
      <c r="EW4" s="20"/>
      <c r="EX4" s="20"/>
      <c r="EY4" s="20"/>
      <c r="EZ4" s="20"/>
      <c r="FA4" s="20"/>
      <c r="FB4" s="20"/>
      <c r="FC4" s="20"/>
      <c r="FD4" s="20"/>
      <c r="FE4" s="68"/>
      <c r="FF4" s="20"/>
      <c r="FG4" s="20"/>
      <c r="FH4" s="20"/>
      <c r="FI4" s="20"/>
      <c r="FJ4" s="20"/>
      <c r="FK4" s="20"/>
      <c r="FL4" s="20"/>
      <c r="FM4" s="20"/>
      <c r="FN4" s="20"/>
      <c r="FO4" s="20"/>
      <c r="FP4" s="20"/>
      <c r="FQ4" s="68"/>
      <c r="FR4" s="20"/>
      <c r="FS4" s="20"/>
      <c r="FT4" s="20"/>
      <c r="FU4" s="20"/>
      <c r="FV4" s="20"/>
      <c r="FW4" s="20"/>
      <c r="FX4" s="20"/>
      <c r="FY4" s="20"/>
      <c r="FZ4" s="20"/>
      <c r="GA4" s="20"/>
      <c r="GB4" s="20"/>
      <c r="GC4" s="68"/>
      <c r="GD4" s="20"/>
      <c r="GE4" s="20"/>
      <c r="GF4" s="20"/>
      <c r="GG4" s="20"/>
      <c r="GH4" s="20"/>
      <c r="GI4" s="20"/>
      <c r="GJ4" s="20"/>
      <c r="GK4" s="20"/>
      <c r="GL4" s="20"/>
      <c r="GM4" s="20"/>
      <c r="GN4" s="20"/>
      <c r="GO4" s="68"/>
      <c r="GP4" s="20"/>
      <c r="GQ4" s="20"/>
      <c r="GR4" s="20"/>
      <c r="GS4" s="20"/>
      <c r="GT4" s="20"/>
      <c r="GU4" s="20"/>
      <c r="GV4" s="20"/>
      <c r="GW4" s="20"/>
      <c r="GX4" s="20"/>
      <c r="GY4" s="20"/>
      <c r="GZ4" s="20"/>
      <c r="HA4" s="68"/>
      <c r="HB4" s="20"/>
      <c r="HC4" s="20"/>
      <c r="HD4" s="20"/>
      <c r="HE4" s="20"/>
      <c r="HF4" s="20"/>
      <c r="HG4" s="20"/>
      <c r="HH4" s="20"/>
      <c r="HI4" s="20"/>
      <c r="HJ4" s="20"/>
      <c r="HK4" s="20"/>
      <c r="HL4" s="20"/>
      <c r="HM4" s="68"/>
      <c r="HN4" s="20"/>
      <c r="HO4" s="20"/>
      <c r="HP4" s="20"/>
      <c r="HQ4" s="20"/>
      <c r="HR4" s="20"/>
      <c r="HS4" s="20"/>
      <c r="HT4" s="20"/>
      <c r="HU4" s="20"/>
      <c r="HV4" s="20"/>
      <c r="HW4" s="20"/>
      <c r="HX4" s="20"/>
      <c r="HY4" s="68"/>
      <c r="HZ4" s="20"/>
      <c r="IA4" s="20"/>
      <c r="IB4" s="20"/>
      <c r="IC4" s="20"/>
      <c r="ID4" s="20"/>
      <c r="IE4" s="20"/>
      <c r="IF4" s="20"/>
      <c r="IG4" s="20"/>
      <c r="IH4" s="20"/>
      <c r="II4" s="20"/>
      <c r="IJ4" s="20"/>
      <c r="IK4" s="68"/>
      <c r="IL4" s="20"/>
      <c r="IM4" s="20"/>
      <c r="IN4" s="20"/>
      <c r="IO4" s="20"/>
      <c r="IP4" s="20"/>
      <c r="IQ4" s="20"/>
      <c r="IR4" s="20"/>
      <c r="IS4" s="20"/>
      <c r="IT4" s="20"/>
      <c r="IU4" s="20"/>
      <c r="IV4" s="20"/>
      <c r="IW4" s="68"/>
      <c r="IX4" s="20"/>
      <c r="IY4" s="20"/>
      <c r="IZ4" s="20"/>
      <c r="JA4" s="20"/>
      <c r="JB4" s="20"/>
      <c r="JC4" s="20"/>
      <c r="JD4" s="20"/>
      <c r="JE4" s="20"/>
      <c r="JF4" s="20"/>
      <c r="JG4" s="20"/>
      <c r="JH4" s="20"/>
      <c r="JI4" s="68"/>
      <c r="JJ4" s="20"/>
      <c r="JK4" s="20"/>
      <c r="JL4" s="20"/>
      <c r="JM4" s="20"/>
      <c r="JN4" s="20"/>
      <c r="JO4" s="20"/>
      <c r="JP4" s="20"/>
      <c r="JQ4" s="20"/>
      <c r="JR4" s="20"/>
      <c r="JS4" s="20"/>
      <c r="JT4" s="20"/>
      <c r="JU4" s="68"/>
      <c r="JV4" s="20"/>
      <c r="JW4" s="20"/>
      <c r="JX4" s="20"/>
      <c r="JY4" s="20"/>
      <c r="JZ4" s="20"/>
      <c r="KA4" s="20"/>
      <c r="KB4" s="20"/>
      <c r="KC4" s="20"/>
      <c r="KD4" s="20"/>
      <c r="KE4" s="20"/>
      <c r="KF4" s="20"/>
    </row>
    <row r="5" spans="1:292" ht="6" customHeight="1">
      <c r="A5" s="95"/>
      <c r="B5" s="20"/>
      <c r="C5" s="88"/>
      <c r="D5" s="88"/>
      <c r="E5" s="68"/>
      <c r="F5" s="88"/>
      <c r="G5" s="88"/>
      <c r="H5" s="88"/>
      <c r="I5" s="88"/>
      <c r="J5" s="88"/>
      <c r="K5" s="88"/>
      <c r="L5" s="88"/>
      <c r="M5" s="88"/>
      <c r="N5" s="88"/>
      <c r="O5" s="88"/>
      <c r="P5" s="88"/>
      <c r="Q5" s="68"/>
      <c r="R5" s="88"/>
      <c r="S5" s="88"/>
      <c r="T5" s="88"/>
      <c r="U5" s="88"/>
      <c r="V5" s="88"/>
      <c r="W5" s="88"/>
      <c r="X5" s="88"/>
      <c r="Y5" s="88"/>
      <c r="Z5" s="88"/>
      <c r="AA5" s="88"/>
      <c r="AB5" s="88"/>
      <c r="AC5" s="68"/>
      <c r="AD5" s="88"/>
      <c r="AE5" s="88"/>
      <c r="AF5" s="88"/>
      <c r="AG5" s="88"/>
      <c r="AH5" s="88"/>
      <c r="AI5" s="88"/>
      <c r="AJ5" s="88"/>
      <c r="AK5" s="88"/>
      <c r="AL5" s="88"/>
      <c r="AM5" s="88"/>
      <c r="AN5" s="88"/>
      <c r="AO5" s="68"/>
      <c r="AP5" s="88"/>
      <c r="AQ5" s="88"/>
      <c r="AR5" s="88"/>
      <c r="AS5" s="88"/>
      <c r="AT5" s="88"/>
      <c r="AU5" s="88"/>
      <c r="AV5" s="88"/>
      <c r="AW5" s="88"/>
      <c r="AX5" s="88"/>
      <c r="AY5" s="88"/>
      <c r="AZ5" s="88"/>
      <c r="BA5" s="68"/>
      <c r="BB5" s="88"/>
      <c r="BC5" s="88"/>
      <c r="BD5" s="88"/>
      <c r="BE5" s="88"/>
      <c r="BF5" s="88"/>
      <c r="BG5" s="88"/>
      <c r="BH5" s="88"/>
      <c r="BI5" s="88"/>
      <c r="BJ5" s="88"/>
      <c r="BK5" s="88"/>
      <c r="BL5" s="88"/>
      <c r="BM5" s="68"/>
      <c r="BN5" s="88"/>
      <c r="BO5" s="88"/>
      <c r="BP5" s="88"/>
      <c r="BQ5" s="88"/>
      <c r="BR5" s="88"/>
      <c r="BS5" s="88"/>
      <c r="BT5" s="88"/>
      <c r="BU5" s="88"/>
      <c r="BV5" s="88"/>
      <c r="BW5" s="88"/>
      <c r="BX5" s="88"/>
      <c r="BY5" s="68"/>
      <c r="BZ5" s="88"/>
      <c r="CA5" s="88"/>
      <c r="CB5" s="88"/>
      <c r="CC5" s="88"/>
      <c r="CD5" s="88"/>
      <c r="CE5" s="88"/>
      <c r="CF5" s="88"/>
      <c r="CG5" s="88"/>
      <c r="CH5" s="88"/>
      <c r="CI5" s="88"/>
      <c r="CJ5" s="88"/>
      <c r="CK5" s="68"/>
      <c r="CL5" s="88"/>
      <c r="CM5" s="88"/>
      <c r="CN5" s="88"/>
      <c r="CO5" s="88"/>
      <c r="CP5" s="88"/>
      <c r="CQ5" s="88"/>
      <c r="CR5" s="88"/>
      <c r="CS5" s="88"/>
      <c r="CT5" s="88"/>
      <c r="CU5" s="88"/>
      <c r="CV5" s="88"/>
      <c r="CW5" s="68"/>
      <c r="CX5" s="88"/>
      <c r="CY5" s="88"/>
      <c r="CZ5" s="88"/>
      <c r="DA5" s="88"/>
      <c r="DB5" s="88"/>
      <c r="DC5" s="88"/>
      <c r="DD5" s="88"/>
      <c r="DE5" s="88"/>
      <c r="DF5" s="88"/>
      <c r="DG5" s="88"/>
      <c r="DH5" s="88"/>
      <c r="DI5" s="68"/>
      <c r="DJ5" s="88"/>
      <c r="DK5" s="88"/>
      <c r="DL5" s="88"/>
      <c r="DM5" s="88"/>
      <c r="DN5" s="88"/>
      <c r="DO5" s="88"/>
      <c r="DP5" s="88"/>
      <c r="DQ5" s="88"/>
      <c r="DR5" s="88"/>
      <c r="DS5" s="88"/>
      <c r="DT5" s="88"/>
      <c r="DU5" s="68"/>
      <c r="DV5" s="88"/>
      <c r="DW5" s="88"/>
      <c r="DX5" s="88"/>
      <c r="DY5" s="88"/>
      <c r="DZ5" s="88"/>
      <c r="EA5" s="88"/>
      <c r="EB5" s="88"/>
      <c r="EC5" s="88"/>
      <c r="ED5" s="88"/>
      <c r="EE5" s="88"/>
      <c r="EF5" s="88"/>
      <c r="EG5" s="68"/>
      <c r="EH5" s="88"/>
      <c r="EI5" s="88"/>
      <c r="EJ5" s="88"/>
      <c r="EK5" s="88"/>
      <c r="EL5" s="88"/>
      <c r="EM5" s="88"/>
      <c r="EN5" s="88"/>
      <c r="EO5" s="88"/>
      <c r="EP5" s="88"/>
      <c r="EQ5" s="88"/>
      <c r="ER5" s="88"/>
      <c r="ES5" s="68"/>
      <c r="ET5" s="88"/>
      <c r="EU5" s="88"/>
      <c r="EV5" s="88"/>
      <c r="EW5" s="88"/>
      <c r="EX5" s="88"/>
      <c r="EY5" s="88"/>
      <c r="EZ5" s="88"/>
      <c r="FA5" s="88"/>
      <c r="FB5" s="88"/>
      <c r="FC5" s="88"/>
      <c r="FD5" s="88"/>
      <c r="FE5" s="68"/>
      <c r="FF5" s="88"/>
      <c r="FG5" s="88"/>
      <c r="FH5" s="88"/>
      <c r="FI5" s="88"/>
      <c r="FJ5" s="88"/>
      <c r="FK5" s="88"/>
      <c r="FL5" s="88"/>
      <c r="FM5" s="88"/>
      <c r="FN5" s="88"/>
      <c r="FO5" s="88"/>
      <c r="FP5" s="88"/>
      <c r="FQ5" s="68"/>
      <c r="FR5" s="88"/>
      <c r="FS5" s="88"/>
      <c r="FT5" s="88"/>
      <c r="FU5" s="88"/>
      <c r="FV5" s="88"/>
      <c r="FW5" s="88"/>
      <c r="FX5" s="88"/>
      <c r="FY5" s="88"/>
      <c r="FZ5" s="88"/>
      <c r="GA5" s="88"/>
      <c r="GB5" s="88"/>
      <c r="GC5" s="68"/>
      <c r="GD5" s="88"/>
      <c r="GE5" s="88"/>
      <c r="GF5" s="88"/>
      <c r="GG5" s="88"/>
      <c r="GH5" s="88"/>
      <c r="GI5" s="88"/>
      <c r="GJ5" s="88"/>
      <c r="GK5" s="88"/>
      <c r="GL5" s="88"/>
      <c r="GM5" s="88"/>
      <c r="GN5" s="88"/>
      <c r="GO5" s="68"/>
      <c r="GP5" s="88"/>
      <c r="GQ5" s="88"/>
      <c r="GR5" s="88"/>
      <c r="GS5" s="88"/>
      <c r="GT5" s="88"/>
      <c r="GU5" s="88"/>
      <c r="GV5" s="88"/>
      <c r="GW5" s="88"/>
      <c r="GX5" s="88"/>
      <c r="GY5" s="88"/>
      <c r="GZ5" s="88"/>
      <c r="HA5" s="68"/>
      <c r="HB5" s="88"/>
      <c r="HC5" s="88"/>
      <c r="HD5" s="88"/>
      <c r="HE5" s="88"/>
      <c r="HF5" s="88"/>
      <c r="HG5" s="88"/>
      <c r="HH5" s="88"/>
      <c r="HI5" s="88"/>
      <c r="HJ5" s="88"/>
      <c r="HK5" s="88"/>
      <c r="HL5" s="88"/>
      <c r="HM5" s="68"/>
      <c r="HN5" s="88"/>
      <c r="HO5" s="88"/>
      <c r="HP5" s="88"/>
      <c r="HQ5" s="88"/>
      <c r="HR5" s="88"/>
      <c r="HS5" s="88"/>
      <c r="HT5" s="88"/>
      <c r="HU5" s="88"/>
      <c r="HV5" s="88"/>
      <c r="HW5" s="88"/>
      <c r="HX5" s="88"/>
      <c r="HY5" s="68"/>
      <c r="HZ5" s="88"/>
      <c r="IA5" s="88"/>
      <c r="IB5" s="88"/>
      <c r="IC5" s="88"/>
      <c r="ID5" s="88"/>
      <c r="IE5" s="88"/>
      <c r="IF5" s="88"/>
      <c r="IG5" s="88"/>
      <c r="IH5" s="88"/>
      <c r="II5" s="88"/>
      <c r="IJ5" s="88"/>
      <c r="IK5" s="68"/>
      <c r="IL5" s="88"/>
      <c r="IM5" s="88"/>
      <c r="IN5" s="88"/>
      <c r="IO5" s="88"/>
      <c r="IP5" s="88"/>
      <c r="IQ5" s="88"/>
      <c r="IR5" s="88"/>
      <c r="IS5" s="88"/>
      <c r="IT5" s="88"/>
      <c r="IU5" s="88"/>
      <c r="IV5" s="88"/>
      <c r="IW5" s="68"/>
      <c r="IX5" s="88"/>
      <c r="IY5" s="88"/>
      <c r="IZ5" s="88"/>
      <c r="JA5" s="88"/>
      <c r="JB5" s="88"/>
      <c r="JC5" s="88"/>
      <c r="JD5" s="88"/>
      <c r="JE5" s="88"/>
      <c r="JF5" s="88"/>
      <c r="JG5" s="88"/>
      <c r="JH5" s="88"/>
      <c r="JI5" s="68"/>
      <c r="JJ5" s="88"/>
      <c r="JK5" s="88"/>
      <c r="JL5" s="88"/>
      <c r="JM5" s="88"/>
      <c r="JN5" s="88"/>
      <c r="JO5" s="88"/>
      <c r="JP5" s="88"/>
      <c r="JQ5" s="88"/>
      <c r="JR5" s="88"/>
      <c r="JS5" s="88"/>
      <c r="JT5" s="88"/>
      <c r="JU5" s="68"/>
      <c r="JV5" s="88"/>
      <c r="JW5" s="88"/>
      <c r="JX5" s="88"/>
      <c r="JY5" s="88"/>
      <c r="JZ5" s="88"/>
      <c r="KA5" s="88"/>
      <c r="KB5" s="88"/>
      <c r="KC5" s="88"/>
      <c r="KD5" s="88"/>
      <c r="KE5" s="88"/>
      <c r="KF5" s="88"/>
    </row>
    <row r="6" spans="1:292" ht="6" customHeight="1">
      <c r="A6" s="95"/>
      <c r="B6" s="20"/>
      <c r="C6" s="88"/>
      <c r="D6" s="88"/>
      <c r="E6" s="68"/>
      <c r="F6" s="88"/>
      <c r="G6" s="88"/>
      <c r="H6" s="88"/>
      <c r="I6" s="88"/>
      <c r="J6" s="88"/>
      <c r="K6" s="88"/>
      <c r="L6" s="88"/>
      <c r="M6" s="88"/>
      <c r="N6" s="88"/>
      <c r="O6" s="88"/>
      <c r="P6" s="88"/>
      <c r="Q6" s="68"/>
      <c r="R6" s="88"/>
      <c r="S6" s="88"/>
      <c r="T6" s="88"/>
      <c r="U6" s="88"/>
      <c r="V6" s="88"/>
      <c r="W6" s="88"/>
      <c r="X6" s="88"/>
      <c r="Y6" s="88"/>
      <c r="Z6" s="88"/>
      <c r="AA6" s="88"/>
      <c r="AB6" s="88"/>
      <c r="AC6" s="68"/>
      <c r="AD6" s="88"/>
      <c r="AE6" s="88"/>
      <c r="AF6" s="88"/>
      <c r="AG6" s="88"/>
      <c r="AH6" s="88"/>
      <c r="AI6" s="88"/>
      <c r="AJ6" s="88"/>
      <c r="AK6" s="88"/>
      <c r="AL6" s="88"/>
      <c r="AM6" s="88"/>
      <c r="AN6" s="88"/>
      <c r="AO6" s="68"/>
      <c r="AP6" s="88"/>
      <c r="AQ6" s="88"/>
      <c r="AR6" s="88"/>
      <c r="AS6" s="88"/>
      <c r="AT6" s="88"/>
      <c r="AU6" s="88"/>
      <c r="AV6" s="88"/>
      <c r="AW6" s="88"/>
      <c r="AX6" s="88"/>
      <c r="AY6" s="88"/>
      <c r="AZ6" s="88"/>
      <c r="BA6" s="68"/>
      <c r="BB6" s="88"/>
      <c r="BC6" s="88"/>
      <c r="BD6" s="88"/>
      <c r="BE6" s="88"/>
      <c r="BF6" s="88"/>
      <c r="BG6" s="88"/>
      <c r="BH6" s="88"/>
      <c r="BI6" s="88"/>
      <c r="BJ6" s="88"/>
      <c r="BK6" s="88"/>
      <c r="BL6" s="88"/>
      <c r="BM6" s="68"/>
      <c r="BN6" s="88"/>
      <c r="BO6" s="88"/>
      <c r="BP6" s="88"/>
      <c r="BQ6" s="88"/>
      <c r="BR6" s="88"/>
      <c r="BS6" s="88"/>
      <c r="BT6" s="88"/>
      <c r="BU6" s="88"/>
      <c r="BV6" s="88"/>
      <c r="BW6" s="88"/>
      <c r="BX6" s="88"/>
      <c r="BY6" s="68"/>
      <c r="BZ6" s="88"/>
      <c r="CA6" s="88"/>
      <c r="CB6" s="88"/>
      <c r="CC6" s="88"/>
      <c r="CD6" s="88"/>
      <c r="CE6" s="88"/>
      <c r="CF6" s="88"/>
      <c r="CG6" s="88"/>
      <c r="CH6" s="88"/>
      <c r="CI6" s="88"/>
      <c r="CJ6" s="88"/>
      <c r="CK6" s="68"/>
      <c r="CL6" s="88"/>
      <c r="CM6" s="88"/>
      <c r="CN6" s="88"/>
      <c r="CO6" s="88"/>
      <c r="CP6" s="88"/>
      <c r="CQ6" s="88"/>
      <c r="CR6" s="88"/>
      <c r="CS6" s="88"/>
      <c r="CT6" s="88"/>
      <c r="CU6" s="88"/>
      <c r="CV6" s="88"/>
      <c r="CW6" s="68"/>
      <c r="CX6" s="88"/>
      <c r="CY6" s="88"/>
      <c r="CZ6" s="88"/>
      <c r="DA6" s="88"/>
      <c r="DB6" s="88"/>
      <c r="DC6" s="88"/>
      <c r="DD6" s="88"/>
      <c r="DE6" s="88"/>
      <c r="DF6" s="88"/>
      <c r="DG6" s="88"/>
      <c r="DH6" s="88"/>
      <c r="DI6" s="68"/>
      <c r="DJ6" s="88"/>
      <c r="DK6" s="88"/>
      <c r="DL6" s="88"/>
      <c r="DM6" s="88"/>
      <c r="DN6" s="88"/>
      <c r="DO6" s="88"/>
      <c r="DP6" s="88"/>
      <c r="DQ6" s="88"/>
      <c r="DR6" s="88"/>
      <c r="DS6" s="88"/>
      <c r="DT6" s="88"/>
      <c r="DU6" s="68"/>
      <c r="DV6" s="88"/>
      <c r="DW6" s="88"/>
      <c r="DX6" s="88"/>
      <c r="DY6" s="88"/>
      <c r="DZ6" s="88"/>
      <c r="EA6" s="88"/>
      <c r="EB6" s="88"/>
      <c r="EC6" s="88"/>
      <c r="ED6" s="88"/>
      <c r="EE6" s="88"/>
      <c r="EF6" s="88"/>
      <c r="EG6" s="68"/>
      <c r="EH6" s="88"/>
      <c r="EI6" s="88"/>
      <c r="EJ6" s="88"/>
      <c r="EK6" s="88"/>
      <c r="EL6" s="88"/>
      <c r="EM6" s="88"/>
      <c r="EN6" s="88"/>
      <c r="EO6" s="88"/>
      <c r="EP6" s="88"/>
      <c r="EQ6" s="88"/>
      <c r="ER6" s="88"/>
      <c r="ES6" s="68"/>
      <c r="ET6" s="88"/>
      <c r="EU6" s="88"/>
      <c r="EV6" s="88"/>
      <c r="EW6" s="88"/>
      <c r="EX6" s="88"/>
      <c r="EY6" s="88"/>
      <c r="EZ6" s="88"/>
      <c r="FA6" s="88"/>
      <c r="FB6" s="88"/>
      <c r="FC6" s="88"/>
      <c r="FD6" s="88"/>
      <c r="FE6" s="68"/>
      <c r="FF6" s="88"/>
      <c r="FG6" s="88"/>
      <c r="FH6" s="88"/>
      <c r="FI6" s="88"/>
      <c r="FJ6" s="88"/>
      <c r="FK6" s="88"/>
      <c r="FL6" s="88"/>
      <c r="FM6" s="88"/>
      <c r="FN6" s="88"/>
      <c r="FO6" s="88"/>
      <c r="FP6" s="88"/>
      <c r="FQ6" s="68"/>
      <c r="FR6" s="88"/>
      <c r="FS6" s="88"/>
      <c r="FT6" s="88"/>
      <c r="FU6" s="88"/>
      <c r="FV6" s="88"/>
      <c r="FW6" s="88"/>
      <c r="FX6" s="88"/>
      <c r="FY6" s="88"/>
      <c r="FZ6" s="88"/>
      <c r="GA6" s="88"/>
      <c r="GB6" s="88"/>
      <c r="GC6" s="68"/>
      <c r="GD6" s="88"/>
      <c r="GE6" s="88"/>
      <c r="GF6" s="88"/>
      <c r="GG6" s="88"/>
      <c r="GH6" s="88"/>
      <c r="GI6" s="88"/>
      <c r="GJ6" s="88"/>
      <c r="GK6" s="88"/>
      <c r="GL6" s="88"/>
      <c r="GM6" s="88"/>
      <c r="GN6" s="88"/>
      <c r="GO6" s="68"/>
      <c r="GP6" s="88"/>
      <c r="GQ6" s="88"/>
      <c r="GR6" s="88"/>
      <c r="GS6" s="88"/>
      <c r="GT6" s="88"/>
      <c r="GU6" s="88"/>
      <c r="GV6" s="88"/>
      <c r="GW6" s="88"/>
      <c r="GX6" s="88"/>
      <c r="GY6" s="88"/>
      <c r="GZ6" s="88"/>
      <c r="HA6" s="68"/>
      <c r="HB6" s="88"/>
      <c r="HC6" s="88"/>
      <c r="HD6" s="88"/>
      <c r="HE6" s="88"/>
      <c r="HF6" s="88"/>
      <c r="HG6" s="88"/>
      <c r="HH6" s="88"/>
      <c r="HI6" s="88"/>
      <c r="HJ6" s="88"/>
      <c r="HK6" s="88"/>
      <c r="HL6" s="88"/>
      <c r="HM6" s="68"/>
      <c r="HN6" s="88"/>
      <c r="HO6" s="88"/>
      <c r="HP6" s="88"/>
      <c r="HQ6" s="88"/>
      <c r="HR6" s="88"/>
      <c r="HS6" s="88"/>
      <c r="HT6" s="88"/>
      <c r="HU6" s="88"/>
      <c r="HV6" s="88"/>
      <c r="HW6" s="88"/>
      <c r="HX6" s="88"/>
      <c r="HY6" s="68"/>
      <c r="HZ6" s="88"/>
      <c r="IA6" s="88"/>
      <c r="IB6" s="88"/>
      <c r="IC6" s="88"/>
      <c r="ID6" s="88"/>
      <c r="IE6" s="88"/>
      <c r="IF6" s="88"/>
      <c r="IG6" s="88"/>
      <c r="IH6" s="88"/>
      <c r="II6" s="88"/>
      <c r="IJ6" s="88"/>
      <c r="IK6" s="68"/>
      <c r="IL6" s="88"/>
      <c r="IM6" s="88"/>
      <c r="IN6" s="88"/>
      <c r="IO6" s="88"/>
      <c r="IP6" s="88"/>
      <c r="IQ6" s="88"/>
      <c r="IR6" s="88"/>
      <c r="IS6" s="88"/>
      <c r="IT6" s="88"/>
      <c r="IU6" s="88"/>
      <c r="IV6" s="88"/>
      <c r="IW6" s="68"/>
      <c r="IX6" s="88"/>
      <c r="IY6" s="88"/>
      <c r="IZ6" s="88"/>
      <c r="JA6" s="88"/>
      <c r="JB6" s="88"/>
      <c r="JC6" s="88"/>
      <c r="JD6" s="88"/>
      <c r="JE6" s="88"/>
      <c r="JF6" s="88"/>
      <c r="JG6" s="88"/>
      <c r="JH6" s="88"/>
      <c r="JI6" s="68"/>
      <c r="JJ6" s="88"/>
      <c r="JK6" s="88"/>
      <c r="JL6" s="88"/>
      <c r="JM6" s="88"/>
      <c r="JN6" s="88"/>
      <c r="JO6" s="88"/>
      <c r="JP6" s="88"/>
      <c r="JQ6" s="88"/>
      <c r="JR6" s="88"/>
      <c r="JS6" s="88"/>
      <c r="JT6" s="88"/>
      <c r="JU6" s="68"/>
      <c r="JV6" s="88"/>
      <c r="JW6" s="88"/>
      <c r="JX6" s="88"/>
      <c r="JY6" s="88"/>
      <c r="JZ6" s="88"/>
      <c r="KA6" s="88"/>
      <c r="KB6" s="88"/>
      <c r="KC6" s="88"/>
      <c r="KD6" s="88"/>
      <c r="KE6" s="88"/>
      <c r="KF6" s="88"/>
    </row>
    <row r="7" spans="1:292" ht="6" customHeight="1">
      <c r="A7" s="95"/>
      <c r="B7" s="20"/>
      <c r="C7" s="88"/>
      <c r="D7" s="88"/>
      <c r="E7" s="68"/>
      <c r="F7" s="88"/>
      <c r="G7" s="88"/>
      <c r="H7" s="88"/>
      <c r="I7" s="88"/>
      <c r="J7" s="88"/>
      <c r="K7" s="88"/>
      <c r="L7" s="88"/>
      <c r="M7" s="88"/>
      <c r="N7" s="88"/>
      <c r="O7" s="88"/>
      <c r="P7" s="88"/>
      <c r="Q7" s="68"/>
      <c r="R7" s="88"/>
      <c r="S7" s="88"/>
      <c r="T7" s="88"/>
      <c r="U7" s="88"/>
      <c r="V7" s="88"/>
      <c r="W7" s="88"/>
      <c r="X7" s="88"/>
      <c r="Y7" s="88"/>
      <c r="Z7" s="88"/>
      <c r="AA7" s="88"/>
      <c r="AB7" s="88"/>
      <c r="AC7" s="68"/>
      <c r="AD7" s="88"/>
      <c r="AE7" s="88"/>
      <c r="AF7" s="88"/>
      <c r="AG7" s="88"/>
      <c r="AH7" s="88"/>
      <c r="AI7" s="88"/>
      <c r="AJ7" s="88"/>
      <c r="AK7" s="88"/>
      <c r="AL7" s="88"/>
      <c r="AM7" s="88"/>
      <c r="AN7" s="88"/>
      <c r="AO7" s="68"/>
      <c r="AP7" s="88"/>
      <c r="AQ7" s="88"/>
      <c r="AR7" s="88"/>
      <c r="AS7" s="88"/>
      <c r="AT7" s="88"/>
      <c r="AU7" s="88"/>
      <c r="AV7" s="88"/>
      <c r="AW7" s="88"/>
      <c r="AX7" s="88"/>
      <c r="AY7" s="88"/>
      <c r="AZ7" s="88"/>
      <c r="BA7" s="68"/>
      <c r="BB7" s="88"/>
      <c r="BC7" s="88"/>
      <c r="BD7" s="88"/>
      <c r="BE7" s="88"/>
      <c r="BF7" s="88"/>
      <c r="BG7" s="88"/>
      <c r="BH7" s="88"/>
      <c r="BI7" s="88"/>
      <c r="BJ7" s="88"/>
      <c r="BK7" s="88"/>
      <c r="BL7" s="88"/>
      <c r="BM7" s="68"/>
      <c r="BN7" s="88"/>
      <c r="BO7" s="88"/>
      <c r="BP7" s="88"/>
      <c r="BQ7" s="88"/>
      <c r="BR7" s="88"/>
      <c r="BS7" s="88"/>
      <c r="BT7" s="88"/>
      <c r="BU7" s="88"/>
      <c r="BV7" s="88"/>
      <c r="BW7" s="88"/>
      <c r="BX7" s="88"/>
      <c r="BY7" s="68"/>
      <c r="BZ7" s="88"/>
      <c r="CA7" s="88"/>
      <c r="CB7" s="88"/>
      <c r="CC7" s="88"/>
      <c r="CD7" s="88"/>
      <c r="CE7" s="88"/>
      <c r="CF7" s="88"/>
      <c r="CG7" s="88"/>
      <c r="CH7" s="88"/>
      <c r="CI7" s="88"/>
      <c r="CJ7" s="88"/>
      <c r="CK7" s="68"/>
      <c r="CL7" s="88"/>
      <c r="CM7" s="88"/>
      <c r="CN7" s="88"/>
      <c r="CO7" s="88"/>
      <c r="CP7" s="88"/>
      <c r="CQ7" s="88"/>
      <c r="CR7" s="88"/>
      <c r="CS7" s="88"/>
      <c r="CT7" s="88"/>
      <c r="CU7" s="88"/>
      <c r="CV7" s="88"/>
      <c r="CW7" s="68"/>
      <c r="CX7" s="88"/>
      <c r="CY7" s="88"/>
      <c r="CZ7" s="88"/>
      <c r="DA7" s="88"/>
      <c r="DB7" s="88"/>
      <c r="DC7" s="88"/>
      <c r="DD7" s="88"/>
      <c r="DE7" s="88"/>
      <c r="DF7" s="88"/>
      <c r="DG7" s="88"/>
      <c r="DH7" s="88"/>
      <c r="DI7" s="68"/>
      <c r="DJ7" s="88"/>
      <c r="DK7" s="88"/>
      <c r="DL7" s="88"/>
      <c r="DM7" s="88"/>
      <c r="DN7" s="88"/>
      <c r="DO7" s="88"/>
      <c r="DP7" s="88"/>
      <c r="DQ7" s="88"/>
      <c r="DR7" s="88"/>
      <c r="DS7" s="88"/>
      <c r="DT7" s="88"/>
      <c r="DU7" s="68"/>
      <c r="DV7" s="88"/>
      <c r="DW7" s="88"/>
      <c r="DX7" s="88"/>
      <c r="DY7" s="88"/>
      <c r="DZ7" s="88"/>
      <c r="EA7" s="88"/>
      <c r="EB7" s="88"/>
      <c r="EC7" s="88"/>
      <c r="ED7" s="88"/>
      <c r="EE7" s="88"/>
      <c r="EF7" s="88"/>
      <c r="EG7" s="68"/>
      <c r="EH7" s="88"/>
      <c r="EI7" s="88"/>
      <c r="EJ7" s="88"/>
      <c r="EK7" s="88"/>
      <c r="EL7" s="88"/>
      <c r="EM7" s="88"/>
      <c r="EN7" s="88"/>
      <c r="EO7" s="88"/>
      <c r="EP7" s="88"/>
      <c r="EQ7" s="88"/>
      <c r="ER7" s="88"/>
      <c r="ES7" s="68"/>
      <c r="ET7" s="88"/>
      <c r="EU7" s="88"/>
      <c r="EV7" s="88"/>
      <c r="EW7" s="88"/>
      <c r="EX7" s="88"/>
      <c r="EY7" s="88"/>
      <c r="EZ7" s="88"/>
      <c r="FA7" s="88"/>
      <c r="FB7" s="88"/>
      <c r="FC7" s="88"/>
      <c r="FD7" s="88"/>
      <c r="FE7" s="68"/>
      <c r="FF7" s="88"/>
      <c r="FG7" s="88"/>
      <c r="FH7" s="88"/>
      <c r="FI7" s="88"/>
      <c r="FJ7" s="88"/>
      <c r="FK7" s="88"/>
      <c r="FL7" s="88"/>
      <c r="FM7" s="88"/>
      <c r="FN7" s="88"/>
      <c r="FO7" s="88"/>
      <c r="FP7" s="88"/>
      <c r="FQ7" s="68"/>
      <c r="FR7" s="88"/>
      <c r="FS7" s="88"/>
      <c r="FT7" s="88"/>
      <c r="FU7" s="88"/>
      <c r="FV7" s="88"/>
      <c r="FW7" s="88"/>
      <c r="FX7" s="88"/>
      <c r="FY7" s="88"/>
      <c r="FZ7" s="88"/>
      <c r="GA7" s="88"/>
      <c r="GB7" s="88"/>
      <c r="GC7" s="68"/>
      <c r="GD7" s="88"/>
      <c r="GE7" s="88"/>
      <c r="GF7" s="88"/>
      <c r="GG7" s="88"/>
      <c r="GH7" s="88"/>
      <c r="GI7" s="88"/>
      <c r="GJ7" s="88"/>
      <c r="GK7" s="88"/>
      <c r="GL7" s="88"/>
      <c r="GM7" s="88"/>
      <c r="GN7" s="88"/>
      <c r="GO7" s="68"/>
      <c r="GP7" s="88"/>
      <c r="GQ7" s="88"/>
      <c r="GR7" s="88"/>
      <c r="GS7" s="88"/>
      <c r="GT7" s="88"/>
      <c r="GU7" s="88"/>
      <c r="GV7" s="88"/>
      <c r="GW7" s="88"/>
      <c r="GX7" s="88"/>
      <c r="GY7" s="88"/>
      <c r="GZ7" s="88"/>
      <c r="HA7" s="68"/>
      <c r="HB7" s="88"/>
      <c r="HC7" s="88"/>
      <c r="HD7" s="88"/>
      <c r="HE7" s="88"/>
      <c r="HF7" s="88"/>
      <c r="HG7" s="88"/>
      <c r="HH7" s="88"/>
      <c r="HI7" s="88"/>
      <c r="HJ7" s="88"/>
      <c r="HK7" s="88"/>
      <c r="HL7" s="88"/>
      <c r="HM7" s="68"/>
      <c r="HN7" s="88"/>
      <c r="HO7" s="88"/>
      <c r="HP7" s="88"/>
      <c r="HQ7" s="88"/>
      <c r="HR7" s="88"/>
      <c r="HS7" s="88"/>
      <c r="HT7" s="88"/>
      <c r="HU7" s="88"/>
      <c r="HV7" s="88"/>
      <c r="HW7" s="88"/>
      <c r="HX7" s="88"/>
      <c r="HY7" s="68"/>
      <c r="HZ7" s="88"/>
      <c r="IA7" s="88"/>
      <c r="IB7" s="88"/>
      <c r="IC7" s="88"/>
      <c r="ID7" s="88"/>
      <c r="IE7" s="88"/>
      <c r="IF7" s="88"/>
      <c r="IG7" s="88"/>
      <c r="IH7" s="88"/>
      <c r="II7" s="88"/>
      <c r="IJ7" s="88"/>
      <c r="IK7" s="68"/>
      <c r="IL7" s="88"/>
      <c r="IM7" s="88"/>
      <c r="IN7" s="88"/>
      <c r="IO7" s="88"/>
      <c r="IP7" s="88"/>
      <c r="IQ7" s="88"/>
      <c r="IR7" s="88"/>
      <c r="IS7" s="88"/>
      <c r="IT7" s="88"/>
      <c r="IU7" s="88"/>
      <c r="IV7" s="88"/>
      <c r="IW7" s="68"/>
      <c r="IX7" s="88"/>
      <c r="IY7" s="88"/>
      <c r="IZ7" s="88"/>
      <c r="JA7" s="88"/>
      <c r="JB7" s="88"/>
      <c r="JC7" s="88"/>
      <c r="JD7" s="88"/>
      <c r="JE7" s="88"/>
      <c r="JF7" s="88"/>
      <c r="JG7" s="88"/>
      <c r="JH7" s="88"/>
      <c r="JI7" s="68"/>
      <c r="JJ7" s="88"/>
      <c r="JK7" s="88"/>
      <c r="JL7" s="88"/>
      <c r="JM7" s="88"/>
      <c r="JN7" s="88"/>
      <c r="JO7" s="88"/>
      <c r="JP7" s="88"/>
      <c r="JQ7" s="88"/>
      <c r="JR7" s="88"/>
      <c r="JS7" s="88"/>
      <c r="JT7" s="88"/>
      <c r="JU7" s="68"/>
      <c r="JV7" s="88"/>
      <c r="JW7" s="88"/>
      <c r="JX7" s="88"/>
      <c r="JY7" s="88"/>
      <c r="JZ7" s="88"/>
      <c r="KA7" s="88"/>
      <c r="KB7" s="88"/>
      <c r="KC7" s="88"/>
      <c r="KD7" s="88"/>
      <c r="KE7" s="88"/>
      <c r="KF7" s="88"/>
    </row>
    <row r="8" spans="1:292" ht="6" customHeight="1">
      <c r="A8" s="95"/>
      <c r="B8" s="20"/>
      <c r="C8" s="88"/>
      <c r="D8" s="88"/>
      <c r="E8" s="68"/>
      <c r="F8" s="88"/>
      <c r="G8" s="88"/>
      <c r="H8" s="88"/>
      <c r="I8" s="88"/>
      <c r="J8" s="88"/>
      <c r="K8" s="88"/>
      <c r="L8" s="88"/>
      <c r="M8" s="88"/>
      <c r="N8" s="88"/>
      <c r="O8" s="88"/>
      <c r="P8" s="88"/>
      <c r="Q8" s="68"/>
      <c r="R8" s="88"/>
      <c r="S8" s="88"/>
      <c r="T8" s="88"/>
      <c r="U8" s="88"/>
      <c r="V8" s="88"/>
      <c r="W8" s="88"/>
      <c r="X8" s="88"/>
      <c r="Y8" s="88"/>
      <c r="Z8" s="88"/>
      <c r="AA8" s="88"/>
      <c r="AB8" s="88"/>
      <c r="AC8" s="68"/>
      <c r="AD8" s="88"/>
      <c r="AE8" s="88"/>
      <c r="AF8" s="88"/>
      <c r="AG8" s="88"/>
      <c r="AH8" s="88"/>
      <c r="AI8" s="88"/>
      <c r="AJ8" s="88"/>
      <c r="AK8" s="88"/>
      <c r="AL8" s="88"/>
      <c r="AM8" s="88"/>
      <c r="AN8" s="88"/>
      <c r="AO8" s="68"/>
      <c r="AP8" s="88"/>
      <c r="AQ8" s="88"/>
      <c r="AR8" s="88"/>
      <c r="AS8" s="88"/>
      <c r="AT8" s="88"/>
      <c r="AU8" s="88"/>
      <c r="AV8" s="88"/>
      <c r="AW8" s="88"/>
      <c r="AX8" s="88"/>
      <c r="AY8" s="88"/>
      <c r="AZ8" s="88"/>
      <c r="BA8" s="68"/>
      <c r="BB8" s="88"/>
      <c r="BC8" s="88"/>
      <c r="BD8" s="88"/>
      <c r="BE8" s="88"/>
      <c r="BF8" s="88"/>
      <c r="BG8" s="88"/>
      <c r="BH8" s="88"/>
      <c r="BI8" s="88"/>
      <c r="BJ8" s="88"/>
      <c r="BK8" s="88"/>
      <c r="BL8" s="88"/>
      <c r="BM8" s="68"/>
      <c r="BN8" s="88"/>
      <c r="BO8" s="88"/>
      <c r="BP8" s="88"/>
      <c r="BQ8" s="88"/>
      <c r="BR8" s="88"/>
      <c r="BS8" s="88"/>
      <c r="BT8" s="88"/>
      <c r="BU8" s="88"/>
      <c r="BV8" s="88"/>
      <c r="BW8" s="88"/>
      <c r="BX8" s="88"/>
      <c r="BY8" s="68"/>
      <c r="BZ8" s="88"/>
      <c r="CA8" s="88"/>
      <c r="CB8" s="88"/>
      <c r="CC8" s="88"/>
      <c r="CD8" s="88"/>
      <c r="CE8" s="88"/>
      <c r="CF8" s="88"/>
      <c r="CG8" s="88"/>
      <c r="CH8" s="88"/>
      <c r="CI8" s="88"/>
      <c r="CJ8" s="88"/>
      <c r="CK8" s="68"/>
      <c r="CL8" s="88"/>
      <c r="CM8" s="88"/>
      <c r="CN8" s="88"/>
      <c r="CO8" s="88"/>
      <c r="CP8" s="88"/>
      <c r="CQ8" s="88"/>
      <c r="CR8" s="88"/>
      <c r="CS8" s="88"/>
      <c r="CT8" s="88"/>
      <c r="CU8" s="88"/>
      <c r="CV8" s="88"/>
      <c r="CW8" s="68"/>
      <c r="CX8" s="88"/>
      <c r="CY8" s="88"/>
      <c r="CZ8" s="88"/>
      <c r="DA8" s="88"/>
      <c r="DB8" s="88"/>
      <c r="DC8" s="88"/>
      <c r="DD8" s="88"/>
      <c r="DE8" s="88"/>
      <c r="DF8" s="88"/>
      <c r="DG8" s="88"/>
      <c r="DH8" s="88"/>
      <c r="DI8" s="68"/>
      <c r="DJ8" s="88"/>
      <c r="DK8" s="88"/>
      <c r="DL8" s="88"/>
      <c r="DM8" s="88"/>
      <c r="DN8" s="88"/>
      <c r="DO8" s="88"/>
      <c r="DP8" s="88"/>
      <c r="DQ8" s="88"/>
      <c r="DR8" s="88"/>
      <c r="DS8" s="88"/>
      <c r="DT8" s="88"/>
      <c r="DU8" s="68"/>
      <c r="DV8" s="88"/>
      <c r="DW8" s="88"/>
      <c r="DX8" s="88"/>
      <c r="DY8" s="88"/>
      <c r="DZ8" s="88"/>
      <c r="EA8" s="88"/>
      <c r="EB8" s="88"/>
      <c r="EC8" s="88"/>
      <c r="ED8" s="88"/>
      <c r="EE8" s="88"/>
      <c r="EF8" s="88"/>
      <c r="EG8" s="68"/>
      <c r="EH8" s="88"/>
      <c r="EI8" s="88"/>
      <c r="EJ8" s="88"/>
      <c r="EK8" s="88"/>
      <c r="EL8" s="88"/>
      <c r="EM8" s="88"/>
      <c r="EN8" s="88"/>
      <c r="EO8" s="88"/>
      <c r="EP8" s="88"/>
      <c r="EQ8" s="88"/>
      <c r="ER8" s="88"/>
      <c r="ES8" s="68"/>
      <c r="ET8" s="88"/>
      <c r="EU8" s="88"/>
      <c r="EV8" s="88"/>
      <c r="EW8" s="88"/>
      <c r="EX8" s="88"/>
      <c r="EY8" s="88"/>
      <c r="EZ8" s="88"/>
      <c r="FA8" s="88"/>
      <c r="FB8" s="88"/>
      <c r="FC8" s="88"/>
      <c r="FD8" s="88"/>
      <c r="FE8" s="68"/>
      <c r="FF8" s="88"/>
      <c r="FG8" s="88"/>
      <c r="FH8" s="88"/>
      <c r="FI8" s="88"/>
      <c r="FJ8" s="88"/>
      <c r="FK8" s="88"/>
      <c r="FL8" s="88"/>
      <c r="FM8" s="88"/>
      <c r="FN8" s="88"/>
      <c r="FO8" s="88"/>
      <c r="FP8" s="88"/>
      <c r="FQ8" s="68"/>
      <c r="FR8" s="88"/>
      <c r="FS8" s="88"/>
      <c r="FT8" s="88"/>
      <c r="FU8" s="88"/>
      <c r="FV8" s="88"/>
      <c r="FW8" s="88"/>
      <c r="FX8" s="88"/>
      <c r="FY8" s="88"/>
      <c r="FZ8" s="88"/>
      <c r="GA8" s="88"/>
      <c r="GB8" s="88"/>
      <c r="GC8" s="68"/>
      <c r="GD8" s="88"/>
      <c r="GE8" s="88"/>
      <c r="GF8" s="88"/>
      <c r="GG8" s="88"/>
      <c r="GH8" s="88"/>
      <c r="GI8" s="88"/>
      <c r="GJ8" s="88"/>
      <c r="GK8" s="88"/>
      <c r="GL8" s="88"/>
      <c r="GM8" s="88"/>
      <c r="GN8" s="88"/>
      <c r="GO8" s="68"/>
      <c r="GP8" s="88"/>
      <c r="GQ8" s="88"/>
      <c r="GR8" s="88"/>
      <c r="GS8" s="88"/>
      <c r="GT8" s="88"/>
      <c r="GU8" s="88"/>
      <c r="GV8" s="88"/>
      <c r="GW8" s="88"/>
      <c r="GX8" s="88"/>
      <c r="GY8" s="88"/>
      <c r="GZ8" s="88"/>
      <c r="HA8" s="68"/>
      <c r="HB8" s="88"/>
      <c r="HC8" s="88"/>
      <c r="HD8" s="88"/>
      <c r="HE8" s="88"/>
      <c r="HF8" s="88"/>
      <c r="HG8" s="88"/>
      <c r="HH8" s="88"/>
      <c r="HI8" s="88"/>
      <c r="HJ8" s="88"/>
      <c r="HK8" s="88"/>
      <c r="HL8" s="88"/>
      <c r="HM8" s="68"/>
      <c r="HN8" s="88"/>
      <c r="HO8" s="88"/>
      <c r="HP8" s="88"/>
      <c r="HQ8" s="88"/>
      <c r="HR8" s="88"/>
      <c r="HS8" s="88"/>
      <c r="HT8" s="88"/>
      <c r="HU8" s="88"/>
      <c r="HV8" s="88"/>
      <c r="HW8" s="88"/>
      <c r="HX8" s="88"/>
      <c r="HY8" s="68"/>
      <c r="HZ8" s="88"/>
      <c r="IA8" s="88"/>
      <c r="IB8" s="88"/>
      <c r="IC8" s="88"/>
      <c r="ID8" s="88"/>
      <c r="IE8" s="88"/>
      <c r="IF8" s="88"/>
      <c r="IG8" s="88"/>
      <c r="IH8" s="88"/>
      <c r="II8" s="88"/>
      <c r="IJ8" s="88"/>
      <c r="IK8" s="68"/>
      <c r="IL8" s="88"/>
      <c r="IM8" s="88"/>
      <c r="IN8" s="88"/>
      <c r="IO8" s="88"/>
      <c r="IP8" s="88"/>
      <c r="IQ8" s="88"/>
      <c r="IR8" s="88"/>
      <c r="IS8" s="88"/>
      <c r="IT8" s="88"/>
      <c r="IU8" s="88"/>
      <c r="IV8" s="88"/>
      <c r="IW8" s="68"/>
      <c r="IX8" s="88"/>
      <c r="IY8" s="88"/>
      <c r="IZ8" s="88"/>
      <c r="JA8" s="88"/>
      <c r="JB8" s="88"/>
      <c r="JC8" s="88"/>
      <c r="JD8" s="88"/>
      <c r="JE8" s="88"/>
      <c r="JF8" s="88"/>
      <c r="JG8" s="88"/>
      <c r="JH8" s="88"/>
      <c r="JI8" s="68"/>
      <c r="JJ8" s="88"/>
      <c r="JK8" s="88"/>
      <c r="JL8" s="88"/>
      <c r="JM8" s="88"/>
      <c r="JN8" s="88"/>
      <c r="JO8" s="88"/>
      <c r="JP8" s="88"/>
      <c r="JQ8" s="88"/>
      <c r="JR8" s="88"/>
      <c r="JS8" s="88"/>
      <c r="JT8" s="88"/>
      <c r="JU8" s="68"/>
      <c r="JV8" s="88"/>
      <c r="JW8" s="88"/>
      <c r="JX8" s="88"/>
      <c r="JY8" s="88"/>
      <c r="JZ8" s="88"/>
      <c r="KA8" s="88"/>
      <c r="KB8" s="88"/>
      <c r="KC8" s="88"/>
      <c r="KD8" s="88"/>
      <c r="KE8" s="88"/>
      <c r="KF8" s="88"/>
    </row>
    <row r="9" spans="1:292" ht="13.5" customHeight="1">
      <c r="A9" s="95" t="s">
        <v>11</v>
      </c>
      <c r="B9" s="20"/>
      <c r="C9" s="87"/>
      <c r="D9" s="88"/>
      <c r="E9" s="96"/>
      <c r="F9" s="88"/>
      <c r="G9" s="88"/>
      <c r="H9" s="88"/>
      <c r="I9" s="88"/>
      <c r="J9" s="88"/>
      <c r="K9" s="88"/>
      <c r="L9" s="88"/>
      <c r="M9" s="88"/>
      <c r="N9" s="88"/>
      <c r="O9" s="88"/>
      <c r="P9" s="88"/>
      <c r="Q9" s="96"/>
      <c r="R9" s="88"/>
      <c r="S9" s="88"/>
      <c r="T9" s="88"/>
      <c r="U9" s="88"/>
      <c r="V9" s="88"/>
      <c r="W9" s="88"/>
      <c r="X9" s="88"/>
      <c r="Y9" s="88"/>
      <c r="Z9" s="88"/>
      <c r="AA9" s="88"/>
      <c r="AB9" s="88"/>
      <c r="AC9" s="96"/>
      <c r="AD9" s="88"/>
      <c r="AE9" s="88"/>
      <c r="AF9" s="88"/>
      <c r="AG9" s="88"/>
      <c r="AH9" s="88"/>
      <c r="AI9" s="88"/>
      <c r="AJ9" s="88"/>
      <c r="AK9" s="88"/>
      <c r="AL9" s="88"/>
      <c r="AM9" s="88"/>
      <c r="AN9" s="88"/>
      <c r="AO9" s="96"/>
      <c r="AP9" s="88"/>
      <c r="AQ9" s="88"/>
      <c r="AR9" s="88"/>
      <c r="AS9" s="88"/>
      <c r="AT9" s="88"/>
      <c r="AU9" s="88"/>
      <c r="AV9" s="88"/>
      <c r="AW9" s="88"/>
      <c r="AX9" s="88"/>
      <c r="AY9" s="88"/>
      <c r="AZ9" s="88"/>
      <c r="BA9" s="96"/>
      <c r="BB9" s="88"/>
      <c r="BC9" s="88"/>
      <c r="BD9" s="88"/>
      <c r="BE9" s="88"/>
      <c r="BF9" s="88"/>
      <c r="BG9" s="88"/>
      <c r="BH9" s="88"/>
      <c r="BI9" s="88"/>
      <c r="BJ9" s="88"/>
      <c r="BK9" s="88"/>
      <c r="BL9" s="88"/>
      <c r="BM9" s="96"/>
      <c r="BN9" s="88"/>
      <c r="BO9" s="88"/>
      <c r="BP9" s="88"/>
      <c r="BQ9" s="88"/>
      <c r="BR9" s="88"/>
      <c r="BS9" s="88"/>
      <c r="BT9" s="88"/>
      <c r="BU9" s="88"/>
      <c r="BV9" s="88"/>
      <c r="BW9" s="88"/>
      <c r="BX9" s="88"/>
      <c r="BY9" s="96"/>
      <c r="BZ9" s="88"/>
      <c r="CA9" s="88"/>
      <c r="CB9" s="88"/>
      <c r="CC9" s="88"/>
      <c r="CD9" s="88"/>
      <c r="CE9" s="88"/>
      <c r="CF9" s="88"/>
      <c r="CG9" s="88"/>
      <c r="CH9" s="88"/>
      <c r="CI9" s="88"/>
      <c r="CJ9" s="88"/>
      <c r="CK9" s="96"/>
      <c r="CL9" s="88"/>
      <c r="CM9" s="88"/>
      <c r="CN9" s="88"/>
      <c r="CO9" s="88"/>
      <c r="CP9" s="88"/>
      <c r="CQ9" s="88"/>
      <c r="CR9" s="88"/>
      <c r="CS9" s="88"/>
      <c r="CT9" s="88"/>
      <c r="CU9" s="88"/>
      <c r="CV9" s="88"/>
      <c r="CW9" s="96"/>
      <c r="CX9" s="88"/>
      <c r="CY9" s="88"/>
      <c r="CZ9" s="88"/>
      <c r="DA9" s="88"/>
      <c r="DB9" s="88"/>
      <c r="DC9" s="88"/>
      <c r="DD9" s="88"/>
      <c r="DE9" s="88"/>
      <c r="DF9" s="88"/>
      <c r="DG9" s="88"/>
      <c r="DH9" s="88"/>
      <c r="DI9" s="96"/>
      <c r="DJ9" s="88"/>
      <c r="DK9" s="88"/>
      <c r="DL9" s="88"/>
      <c r="DM9" s="88"/>
      <c r="DN9" s="88"/>
      <c r="DO9" s="88"/>
      <c r="DP9" s="88"/>
      <c r="DQ9" s="88"/>
      <c r="DR9" s="88"/>
      <c r="DS9" s="88"/>
      <c r="DT9" s="88"/>
      <c r="DU9" s="96"/>
      <c r="DV9" s="88"/>
      <c r="DW9" s="88"/>
      <c r="DX9" s="88"/>
      <c r="DY9" s="88"/>
      <c r="DZ9" s="88"/>
      <c r="EA9" s="88"/>
      <c r="EB9" s="88"/>
      <c r="EC9" s="88"/>
      <c r="ED9" s="88"/>
      <c r="EE9" s="88"/>
      <c r="EF9" s="88"/>
      <c r="EG9" s="96"/>
      <c r="EH9" s="88"/>
      <c r="EI9" s="88"/>
      <c r="EJ9" s="88"/>
      <c r="EK9" s="88"/>
      <c r="EL9" s="88"/>
      <c r="EM9" s="88"/>
      <c r="EN9" s="88"/>
      <c r="EO9" s="88"/>
      <c r="EP9" s="88"/>
      <c r="EQ9" s="88"/>
      <c r="ER9" s="88"/>
      <c r="ES9" s="96"/>
      <c r="ET9" s="88"/>
      <c r="EU9" s="88"/>
      <c r="EV9" s="88"/>
      <c r="EW9" s="88"/>
      <c r="EX9" s="88"/>
      <c r="EY9" s="88"/>
      <c r="EZ9" s="88"/>
      <c r="FA9" s="88"/>
      <c r="FB9" s="88"/>
      <c r="FC9" s="88"/>
      <c r="FD9" s="88"/>
      <c r="FE9" s="96"/>
      <c r="FF9" s="88"/>
      <c r="FG9" s="88"/>
      <c r="FH9" s="88"/>
      <c r="FI9" s="88"/>
      <c r="FJ9" s="88"/>
      <c r="FK9" s="88"/>
      <c r="FL9" s="88"/>
      <c r="FM9" s="88"/>
      <c r="FN9" s="88"/>
      <c r="FO9" s="88"/>
      <c r="FP9" s="88"/>
      <c r="FQ9" s="96"/>
      <c r="FR9" s="88"/>
      <c r="FS9" s="88"/>
      <c r="FT9" s="88"/>
      <c r="FU9" s="88"/>
      <c r="FV9" s="88"/>
      <c r="FW9" s="88"/>
      <c r="FX9" s="88"/>
      <c r="FY9" s="88"/>
      <c r="FZ9" s="88"/>
      <c r="GA9" s="88"/>
      <c r="GB9" s="88"/>
      <c r="GC9" s="96"/>
      <c r="GD9" s="88"/>
      <c r="GE9" s="88"/>
      <c r="GF9" s="88"/>
      <c r="GG9" s="88"/>
      <c r="GH9" s="88"/>
      <c r="GI9" s="88"/>
      <c r="GJ9" s="88"/>
      <c r="GK9" s="88"/>
      <c r="GL9" s="88"/>
      <c r="GM9" s="88"/>
      <c r="GN9" s="88"/>
      <c r="GO9" s="96"/>
      <c r="GP9" s="88"/>
      <c r="GQ9" s="88"/>
      <c r="GR9" s="88"/>
      <c r="GS9" s="88"/>
      <c r="GT9" s="88"/>
      <c r="GU9" s="88"/>
      <c r="GV9" s="88"/>
      <c r="GW9" s="88"/>
      <c r="GX9" s="88"/>
      <c r="GY9" s="88"/>
      <c r="GZ9" s="88"/>
      <c r="HA9" s="96"/>
      <c r="HB9" s="88"/>
      <c r="HC9" s="88"/>
      <c r="HD9" s="88"/>
      <c r="HE9" s="88"/>
      <c r="HF9" s="88"/>
      <c r="HG9" s="88"/>
      <c r="HH9" s="88"/>
      <c r="HI9" s="88"/>
      <c r="HJ9" s="88"/>
      <c r="HK9" s="88"/>
      <c r="HL9" s="88"/>
      <c r="HM9" s="96"/>
      <c r="HN9" s="88"/>
      <c r="HO9" s="88"/>
      <c r="HP9" s="88"/>
      <c r="HQ9" s="88"/>
      <c r="HR9" s="88"/>
      <c r="HS9" s="88"/>
      <c r="HT9" s="88"/>
      <c r="HU9" s="88"/>
      <c r="HV9" s="88"/>
      <c r="HW9" s="88"/>
      <c r="HX9" s="88"/>
      <c r="HY9" s="96"/>
      <c r="HZ9" s="88"/>
      <c r="IA9" s="88"/>
      <c r="IB9" s="88"/>
      <c r="IC9" s="88"/>
      <c r="ID9" s="88"/>
      <c r="IE9" s="88"/>
      <c r="IF9" s="88"/>
      <c r="IG9" s="88"/>
      <c r="IH9" s="88"/>
      <c r="II9" s="88"/>
      <c r="IJ9" s="88"/>
      <c r="IK9" s="96"/>
      <c r="IL9" s="88"/>
      <c r="IM9" s="88"/>
      <c r="IN9" s="88"/>
      <c r="IO9" s="88"/>
      <c r="IP9" s="88"/>
      <c r="IQ9" s="88"/>
      <c r="IR9" s="88"/>
      <c r="IS9" s="88"/>
      <c r="IT9" s="88"/>
      <c r="IU9" s="88"/>
      <c r="IV9" s="88"/>
      <c r="IW9" s="96"/>
      <c r="IX9" s="88"/>
      <c r="IY9" s="88"/>
      <c r="IZ9" s="88"/>
      <c r="JA9" s="88"/>
      <c r="JB9" s="88"/>
      <c r="JC9" s="88"/>
      <c r="JD9" s="88"/>
      <c r="JE9" s="88"/>
      <c r="JF9" s="88"/>
      <c r="JG9" s="88"/>
      <c r="JH9" s="88"/>
      <c r="JI9" s="96"/>
      <c r="JJ9" s="88"/>
      <c r="JK9" s="88"/>
      <c r="JL9" s="88"/>
      <c r="JM9" s="88"/>
      <c r="JN9" s="88"/>
      <c r="JO9" s="88"/>
      <c r="JP9" s="88"/>
      <c r="JQ9" s="88"/>
      <c r="JR9" s="88"/>
      <c r="JS9" s="88"/>
      <c r="JT9" s="88"/>
      <c r="JU9" s="96"/>
      <c r="JV9" s="88"/>
      <c r="JW9" s="88"/>
      <c r="JX9" s="88"/>
      <c r="JY9" s="88"/>
      <c r="JZ9" s="88"/>
      <c r="KA9" s="88"/>
      <c r="KB9" s="88"/>
      <c r="KC9" s="88"/>
      <c r="KD9" s="88"/>
      <c r="KE9" s="88"/>
      <c r="KF9" s="88"/>
    </row>
    <row r="10" spans="1:292" ht="31.5" customHeight="1">
      <c r="A10" s="40" t="s">
        <v>133</v>
      </c>
      <c r="B10" s="97" t="s">
        <v>119</v>
      </c>
      <c r="C10" s="97" t="s">
        <v>120</v>
      </c>
      <c r="D10" s="97" t="s">
        <v>140</v>
      </c>
      <c r="E10" s="98" t="s">
        <v>12</v>
      </c>
      <c r="F10" s="97" t="s">
        <v>13</v>
      </c>
      <c r="G10" s="97" t="s">
        <v>121</v>
      </c>
      <c r="H10" s="99" t="s">
        <v>122</v>
      </c>
      <c r="I10" s="97" t="s">
        <v>14</v>
      </c>
      <c r="J10" s="97" t="s">
        <v>123</v>
      </c>
      <c r="K10" s="97" t="s">
        <v>15</v>
      </c>
      <c r="L10" s="100" t="s">
        <v>16</v>
      </c>
      <c r="M10" s="100" t="s">
        <v>124</v>
      </c>
      <c r="N10" s="100" t="s">
        <v>17</v>
      </c>
      <c r="O10" s="100" t="s">
        <v>18</v>
      </c>
      <c r="P10" s="100" t="s">
        <v>6</v>
      </c>
      <c r="Q10" s="98" t="s">
        <v>12</v>
      </c>
      <c r="R10" s="97" t="s">
        <v>13</v>
      </c>
      <c r="S10" s="97" t="s">
        <v>121</v>
      </c>
      <c r="T10" s="99" t="s">
        <v>122</v>
      </c>
      <c r="U10" s="97" t="s">
        <v>14</v>
      </c>
      <c r="V10" s="97" t="s">
        <v>123</v>
      </c>
      <c r="W10" s="97" t="s">
        <v>15</v>
      </c>
      <c r="X10" s="100" t="s">
        <v>16</v>
      </c>
      <c r="Y10" s="100" t="s">
        <v>124</v>
      </c>
      <c r="Z10" s="100" t="s">
        <v>17</v>
      </c>
      <c r="AA10" s="100" t="s">
        <v>18</v>
      </c>
      <c r="AB10" s="100" t="s">
        <v>6</v>
      </c>
      <c r="AC10" s="98" t="s">
        <v>12</v>
      </c>
      <c r="AD10" s="97" t="s">
        <v>13</v>
      </c>
      <c r="AE10" s="97" t="s">
        <v>121</v>
      </c>
      <c r="AF10" s="99" t="s">
        <v>122</v>
      </c>
      <c r="AG10" s="97" t="s">
        <v>14</v>
      </c>
      <c r="AH10" s="97" t="s">
        <v>123</v>
      </c>
      <c r="AI10" s="97" t="s">
        <v>15</v>
      </c>
      <c r="AJ10" s="100" t="s">
        <v>16</v>
      </c>
      <c r="AK10" s="100" t="s">
        <v>124</v>
      </c>
      <c r="AL10" s="100" t="s">
        <v>17</v>
      </c>
      <c r="AM10" s="100" t="s">
        <v>18</v>
      </c>
      <c r="AN10" s="100" t="s">
        <v>6</v>
      </c>
      <c r="AO10" s="98" t="s">
        <v>12</v>
      </c>
      <c r="AP10" s="97" t="s">
        <v>13</v>
      </c>
      <c r="AQ10" s="97" t="s">
        <v>121</v>
      </c>
      <c r="AR10" s="99" t="s">
        <v>122</v>
      </c>
      <c r="AS10" s="97" t="s">
        <v>14</v>
      </c>
      <c r="AT10" s="97" t="s">
        <v>123</v>
      </c>
      <c r="AU10" s="97" t="s">
        <v>15</v>
      </c>
      <c r="AV10" s="100" t="s">
        <v>16</v>
      </c>
      <c r="AW10" s="100" t="s">
        <v>124</v>
      </c>
      <c r="AX10" s="100" t="s">
        <v>17</v>
      </c>
      <c r="AY10" s="100" t="s">
        <v>18</v>
      </c>
      <c r="AZ10" s="100" t="s">
        <v>6</v>
      </c>
      <c r="BA10" s="98" t="s">
        <v>12</v>
      </c>
      <c r="BB10" s="97" t="s">
        <v>13</v>
      </c>
      <c r="BC10" s="97" t="s">
        <v>121</v>
      </c>
      <c r="BD10" s="99" t="s">
        <v>122</v>
      </c>
      <c r="BE10" s="97" t="s">
        <v>14</v>
      </c>
      <c r="BF10" s="97" t="s">
        <v>123</v>
      </c>
      <c r="BG10" s="97" t="s">
        <v>15</v>
      </c>
      <c r="BH10" s="100" t="s">
        <v>16</v>
      </c>
      <c r="BI10" s="100" t="s">
        <v>124</v>
      </c>
      <c r="BJ10" s="100" t="s">
        <v>17</v>
      </c>
      <c r="BK10" s="100" t="s">
        <v>18</v>
      </c>
      <c r="BL10" s="100" t="s">
        <v>6</v>
      </c>
      <c r="BM10" s="98" t="s">
        <v>12</v>
      </c>
      <c r="BN10" s="97" t="s">
        <v>13</v>
      </c>
      <c r="BO10" s="97" t="s">
        <v>121</v>
      </c>
      <c r="BP10" s="99" t="s">
        <v>122</v>
      </c>
      <c r="BQ10" s="97" t="s">
        <v>14</v>
      </c>
      <c r="BR10" s="97" t="s">
        <v>123</v>
      </c>
      <c r="BS10" s="97" t="s">
        <v>15</v>
      </c>
      <c r="BT10" s="100" t="s">
        <v>16</v>
      </c>
      <c r="BU10" s="100" t="s">
        <v>124</v>
      </c>
      <c r="BV10" s="100" t="s">
        <v>17</v>
      </c>
      <c r="BW10" s="100" t="s">
        <v>18</v>
      </c>
      <c r="BX10" s="100" t="s">
        <v>6</v>
      </c>
      <c r="BY10" s="98" t="s">
        <v>12</v>
      </c>
      <c r="BZ10" s="97" t="s">
        <v>13</v>
      </c>
      <c r="CA10" s="97" t="s">
        <v>121</v>
      </c>
      <c r="CB10" s="99" t="s">
        <v>122</v>
      </c>
      <c r="CC10" s="97" t="s">
        <v>14</v>
      </c>
      <c r="CD10" s="97" t="s">
        <v>123</v>
      </c>
      <c r="CE10" s="97" t="s">
        <v>15</v>
      </c>
      <c r="CF10" s="100" t="s">
        <v>16</v>
      </c>
      <c r="CG10" s="100" t="s">
        <v>124</v>
      </c>
      <c r="CH10" s="100" t="s">
        <v>17</v>
      </c>
      <c r="CI10" s="100" t="s">
        <v>18</v>
      </c>
      <c r="CJ10" s="100" t="s">
        <v>6</v>
      </c>
      <c r="CK10" s="98" t="s">
        <v>12</v>
      </c>
      <c r="CL10" s="97" t="s">
        <v>13</v>
      </c>
      <c r="CM10" s="97" t="s">
        <v>121</v>
      </c>
      <c r="CN10" s="99" t="s">
        <v>122</v>
      </c>
      <c r="CO10" s="97" t="s">
        <v>14</v>
      </c>
      <c r="CP10" s="97" t="s">
        <v>123</v>
      </c>
      <c r="CQ10" s="97" t="s">
        <v>15</v>
      </c>
      <c r="CR10" s="100" t="s">
        <v>16</v>
      </c>
      <c r="CS10" s="100" t="s">
        <v>124</v>
      </c>
      <c r="CT10" s="100" t="s">
        <v>17</v>
      </c>
      <c r="CU10" s="100" t="s">
        <v>18</v>
      </c>
      <c r="CV10" s="100" t="s">
        <v>6</v>
      </c>
      <c r="CW10" s="98" t="s">
        <v>12</v>
      </c>
      <c r="CX10" s="97" t="s">
        <v>13</v>
      </c>
      <c r="CY10" s="97" t="s">
        <v>121</v>
      </c>
      <c r="CZ10" s="99" t="s">
        <v>122</v>
      </c>
      <c r="DA10" s="97" t="s">
        <v>14</v>
      </c>
      <c r="DB10" s="97" t="s">
        <v>123</v>
      </c>
      <c r="DC10" s="97" t="s">
        <v>15</v>
      </c>
      <c r="DD10" s="100" t="s">
        <v>16</v>
      </c>
      <c r="DE10" s="100" t="s">
        <v>124</v>
      </c>
      <c r="DF10" s="100" t="s">
        <v>17</v>
      </c>
      <c r="DG10" s="100" t="s">
        <v>18</v>
      </c>
      <c r="DH10" s="100" t="s">
        <v>6</v>
      </c>
      <c r="DI10" s="98" t="s">
        <v>12</v>
      </c>
      <c r="DJ10" s="97" t="s">
        <v>13</v>
      </c>
      <c r="DK10" s="97" t="s">
        <v>121</v>
      </c>
      <c r="DL10" s="99" t="s">
        <v>122</v>
      </c>
      <c r="DM10" s="97" t="s">
        <v>14</v>
      </c>
      <c r="DN10" s="97" t="s">
        <v>123</v>
      </c>
      <c r="DO10" s="97" t="s">
        <v>15</v>
      </c>
      <c r="DP10" s="100" t="s">
        <v>16</v>
      </c>
      <c r="DQ10" s="100" t="s">
        <v>124</v>
      </c>
      <c r="DR10" s="100" t="s">
        <v>17</v>
      </c>
      <c r="DS10" s="100" t="s">
        <v>18</v>
      </c>
      <c r="DT10" s="100" t="s">
        <v>6</v>
      </c>
      <c r="DU10" s="98" t="s">
        <v>12</v>
      </c>
      <c r="DV10" s="97" t="s">
        <v>13</v>
      </c>
      <c r="DW10" s="97" t="s">
        <v>121</v>
      </c>
      <c r="DX10" s="99" t="s">
        <v>122</v>
      </c>
      <c r="DY10" s="97" t="s">
        <v>14</v>
      </c>
      <c r="DZ10" s="97" t="s">
        <v>123</v>
      </c>
      <c r="EA10" s="97" t="s">
        <v>15</v>
      </c>
      <c r="EB10" s="100" t="s">
        <v>16</v>
      </c>
      <c r="EC10" s="100" t="s">
        <v>124</v>
      </c>
      <c r="ED10" s="100" t="s">
        <v>17</v>
      </c>
      <c r="EE10" s="100" t="s">
        <v>18</v>
      </c>
      <c r="EF10" s="100" t="s">
        <v>6</v>
      </c>
      <c r="EG10" s="98" t="s">
        <v>12</v>
      </c>
      <c r="EH10" s="97" t="s">
        <v>13</v>
      </c>
      <c r="EI10" s="97" t="s">
        <v>121</v>
      </c>
      <c r="EJ10" s="99" t="s">
        <v>122</v>
      </c>
      <c r="EK10" s="97" t="s">
        <v>14</v>
      </c>
      <c r="EL10" s="97" t="s">
        <v>123</v>
      </c>
      <c r="EM10" s="97" t="s">
        <v>15</v>
      </c>
      <c r="EN10" s="100" t="s">
        <v>16</v>
      </c>
      <c r="EO10" s="100" t="s">
        <v>124</v>
      </c>
      <c r="EP10" s="100" t="s">
        <v>17</v>
      </c>
      <c r="EQ10" s="100" t="s">
        <v>18</v>
      </c>
      <c r="ER10" s="100" t="s">
        <v>6</v>
      </c>
      <c r="ES10" s="98" t="s">
        <v>12</v>
      </c>
      <c r="ET10" s="97" t="s">
        <v>13</v>
      </c>
      <c r="EU10" s="97" t="s">
        <v>121</v>
      </c>
      <c r="EV10" s="99" t="s">
        <v>122</v>
      </c>
      <c r="EW10" s="97" t="s">
        <v>14</v>
      </c>
      <c r="EX10" s="97" t="s">
        <v>123</v>
      </c>
      <c r="EY10" s="97" t="s">
        <v>15</v>
      </c>
      <c r="EZ10" s="100" t="s">
        <v>16</v>
      </c>
      <c r="FA10" s="100" t="s">
        <v>124</v>
      </c>
      <c r="FB10" s="100" t="s">
        <v>17</v>
      </c>
      <c r="FC10" s="100" t="s">
        <v>18</v>
      </c>
      <c r="FD10" s="100" t="s">
        <v>6</v>
      </c>
      <c r="FE10" s="98" t="s">
        <v>12</v>
      </c>
      <c r="FF10" s="97" t="s">
        <v>13</v>
      </c>
      <c r="FG10" s="97" t="s">
        <v>121</v>
      </c>
      <c r="FH10" s="99" t="s">
        <v>122</v>
      </c>
      <c r="FI10" s="97" t="s">
        <v>14</v>
      </c>
      <c r="FJ10" s="97" t="s">
        <v>123</v>
      </c>
      <c r="FK10" s="97" t="s">
        <v>15</v>
      </c>
      <c r="FL10" s="100" t="s">
        <v>16</v>
      </c>
      <c r="FM10" s="100" t="s">
        <v>124</v>
      </c>
      <c r="FN10" s="100" t="s">
        <v>17</v>
      </c>
      <c r="FO10" s="100" t="s">
        <v>18</v>
      </c>
      <c r="FP10" s="100" t="s">
        <v>6</v>
      </c>
      <c r="FQ10" s="98" t="s">
        <v>12</v>
      </c>
      <c r="FR10" s="97" t="s">
        <v>13</v>
      </c>
      <c r="FS10" s="97" t="s">
        <v>121</v>
      </c>
      <c r="FT10" s="99" t="s">
        <v>122</v>
      </c>
      <c r="FU10" s="97" t="s">
        <v>14</v>
      </c>
      <c r="FV10" s="97" t="s">
        <v>123</v>
      </c>
      <c r="FW10" s="97" t="s">
        <v>15</v>
      </c>
      <c r="FX10" s="100" t="s">
        <v>16</v>
      </c>
      <c r="FY10" s="100" t="s">
        <v>124</v>
      </c>
      <c r="FZ10" s="100" t="s">
        <v>17</v>
      </c>
      <c r="GA10" s="100" t="s">
        <v>18</v>
      </c>
      <c r="GB10" s="100" t="s">
        <v>6</v>
      </c>
      <c r="GC10" s="98" t="s">
        <v>12</v>
      </c>
      <c r="GD10" s="97" t="s">
        <v>13</v>
      </c>
      <c r="GE10" s="97" t="s">
        <v>121</v>
      </c>
      <c r="GF10" s="99" t="s">
        <v>122</v>
      </c>
      <c r="GG10" s="97" t="s">
        <v>14</v>
      </c>
      <c r="GH10" s="97" t="s">
        <v>123</v>
      </c>
      <c r="GI10" s="97" t="s">
        <v>15</v>
      </c>
      <c r="GJ10" s="100" t="s">
        <v>16</v>
      </c>
      <c r="GK10" s="100" t="s">
        <v>124</v>
      </c>
      <c r="GL10" s="100" t="s">
        <v>17</v>
      </c>
      <c r="GM10" s="100" t="s">
        <v>18</v>
      </c>
      <c r="GN10" s="100" t="s">
        <v>6</v>
      </c>
      <c r="GO10" s="98" t="s">
        <v>12</v>
      </c>
      <c r="GP10" s="97" t="s">
        <v>13</v>
      </c>
      <c r="GQ10" s="97" t="s">
        <v>121</v>
      </c>
      <c r="GR10" s="99" t="s">
        <v>122</v>
      </c>
      <c r="GS10" s="97" t="s">
        <v>14</v>
      </c>
      <c r="GT10" s="97" t="s">
        <v>123</v>
      </c>
      <c r="GU10" s="97" t="s">
        <v>15</v>
      </c>
      <c r="GV10" s="100" t="s">
        <v>16</v>
      </c>
      <c r="GW10" s="100" t="s">
        <v>124</v>
      </c>
      <c r="GX10" s="100" t="s">
        <v>17</v>
      </c>
      <c r="GY10" s="100" t="s">
        <v>18</v>
      </c>
      <c r="GZ10" s="100" t="s">
        <v>6</v>
      </c>
      <c r="HA10" s="98" t="s">
        <v>12</v>
      </c>
      <c r="HB10" s="97" t="s">
        <v>13</v>
      </c>
      <c r="HC10" s="97" t="s">
        <v>121</v>
      </c>
      <c r="HD10" s="99" t="s">
        <v>122</v>
      </c>
      <c r="HE10" s="97" t="s">
        <v>14</v>
      </c>
      <c r="HF10" s="97" t="s">
        <v>123</v>
      </c>
      <c r="HG10" s="97" t="s">
        <v>15</v>
      </c>
      <c r="HH10" s="100" t="s">
        <v>16</v>
      </c>
      <c r="HI10" s="100" t="s">
        <v>124</v>
      </c>
      <c r="HJ10" s="100" t="s">
        <v>17</v>
      </c>
      <c r="HK10" s="100" t="s">
        <v>18</v>
      </c>
      <c r="HL10" s="100" t="s">
        <v>6</v>
      </c>
      <c r="HM10" s="98" t="s">
        <v>12</v>
      </c>
      <c r="HN10" s="97" t="s">
        <v>13</v>
      </c>
      <c r="HO10" s="97" t="s">
        <v>121</v>
      </c>
      <c r="HP10" s="99" t="s">
        <v>122</v>
      </c>
      <c r="HQ10" s="97" t="s">
        <v>14</v>
      </c>
      <c r="HR10" s="97" t="s">
        <v>123</v>
      </c>
      <c r="HS10" s="97" t="s">
        <v>15</v>
      </c>
      <c r="HT10" s="100" t="s">
        <v>16</v>
      </c>
      <c r="HU10" s="100" t="s">
        <v>124</v>
      </c>
      <c r="HV10" s="100" t="s">
        <v>17</v>
      </c>
      <c r="HW10" s="100" t="s">
        <v>18</v>
      </c>
      <c r="HX10" s="100" t="s">
        <v>6</v>
      </c>
      <c r="HY10" s="98" t="s">
        <v>12</v>
      </c>
      <c r="HZ10" s="97" t="s">
        <v>13</v>
      </c>
      <c r="IA10" s="97" t="s">
        <v>121</v>
      </c>
      <c r="IB10" s="99" t="s">
        <v>122</v>
      </c>
      <c r="IC10" s="97" t="s">
        <v>14</v>
      </c>
      <c r="ID10" s="97" t="s">
        <v>123</v>
      </c>
      <c r="IE10" s="97" t="s">
        <v>15</v>
      </c>
      <c r="IF10" s="100" t="s">
        <v>16</v>
      </c>
      <c r="IG10" s="100" t="s">
        <v>124</v>
      </c>
      <c r="IH10" s="100" t="s">
        <v>17</v>
      </c>
      <c r="II10" s="100" t="s">
        <v>18</v>
      </c>
      <c r="IJ10" s="100" t="s">
        <v>6</v>
      </c>
      <c r="IK10" s="98" t="s">
        <v>12</v>
      </c>
      <c r="IL10" s="97" t="s">
        <v>13</v>
      </c>
      <c r="IM10" s="97" t="s">
        <v>121</v>
      </c>
      <c r="IN10" s="99" t="s">
        <v>122</v>
      </c>
      <c r="IO10" s="97" t="s">
        <v>14</v>
      </c>
      <c r="IP10" s="97" t="s">
        <v>123</v>
      </c>
      <c r="IQ10" s="97" t="s">
        <v>15</v>
      </c>
      <c r="IR10" s="100" t="s">
        <v>16</v>
      </c>
      <c r="IS10" s="100" t="s">
        <v>124</v>
      </c>
      <c r="IT10" s="100" t="s">
        <v>17</v>
      </c>
      <c r="IU10" s="100" t="s">
        <v>18</v>
      </c>
      <c r="IV10" s="100" t="s">
        <v>6</v>
      </c>
      <c r="IW10" s="98" t="s">
        <v>12</v>
      </c>
      <c r="IX10" s="97" t="s">
        <v>13</v>
      </c>
      <c r="IY10" s="97" t="s">
        <v>121</v>
      </c>
      <c r="IZ10" s="99" t="s">
        <v>122</v>
      </c>
      <c r="JA10" s="97" t="s">
        <v>14</v>
      </c>
      <c r="JB10" s="97" t="s">
        <v>123</v>
      </c>
      <c r="JC10" s="97" t="s">
        <v>15</v>
      </c>
      <c r="JD10" s="100" t="s">
        <v>16</v>
      </c>
      <c r="JE10" s="100" t="s">
        <v>124</v>
      </c>
      <c r="JF10" s="100" t="s">
        <v>17</v>
      </c>
      <c r="JG10" s="100" t="s">
        <v>18</v>
      </c>
      <c r="JH10" s="100" t="s">
        <v>6</v>
      </c>
      <c r="JI10" s="98" t="s">
        <v>12</v>
      </c>
      <c r="JJ10" s="97" t="s">
        <v>13</v>
      </c>
      <c r="JK10" s="97" t="s">
        <v>121</v>
      </c>
      <c r="JL10" s="99" t="s">
        <v>122</v>
      </c>
      <c r="JM10" s="97" t="s">
        <v>14</v>
      </c>
      <c r="JN10" s="97" t="s">
        <v>123</v>
      </c>
      <c r="JO10" s="97" t="s">
        <v>15</v>
      </c>
      <c r="JP10" s="100" t="s">
        <v>16</v>
      </c>
      <c r="JQ10" s="100" t="s">
        <v>124</v>
      </c>
      <c r="JR10" s="100" t="s">
        <v>17</v>
      </c>
      <c r="JS10" s="100" t="s">
        <v>18</v>
      </c>
      <c r="JT10" s="100" t="s">
        <v>6</v>
      </c>
      <c r="JU10" s="98" t="s">
        <v>12</v>
      </c>
      <c r="JV10" s="97" t="s">
        <v>13</v>
      </c>
      <c r="JW10" s="97" t="s">
        <v>121</v>
      </c>
      <c r="JX10" s="99" t="s">
        <v>122</v>
      </c>
      <c r="JY10" s="97" t="s">
        <v>14</v>
      </c>
      <c r="JZ10" s="97" t="s">
        <v>123</v>
      </c>
      <c r="KA10" s="97" t="s">
        <v>15</v>
      </c>
      <c r="KB10" s="100" t="s">
        <v>16</v>
      </c>
      <c r="KC10" s="100" t="s">
        <v>124</v>
      </c>
      <c r="KD10" s="100" t="s">
        <v>17</v>
      </c>
      <c r="KE10" s="100" t="s">
        <v>18</v>
      </c>
      <c r="KF10" s="100" t="s">
        <v>6</v>
      </c>
    </row>
    <row r="11" spans="1:292" ht="13.5" customHeight="1">
      <c r="A11" s="20"/>
      <c r="B11" s="101" t="s">
        <v>437</v>
      </c>
      <c r="C11" s="2" t="s">
        <v>438</v>
      </c>
      <c r="D11" s="153"/>
      <c r="E11" s="102">
        <v>33239</v>
      </c>
      <c r="F11" s="103" t="s">
        <v>421</v>
      </c>
      <c r="G11" s="104">
        <v>32819</v>
      </c>
      <c r="H11" s="104">
        <v>34568</v>
      </c>
      <c r="I11" s="105" t="s">
        <v>439</v>
      </c>
      <c r="J11" s="106">
        <v>1939</v>
      </c>
      <c r="K11" s="107" t="s">
        <v>440</v>
      </c>
      <c r="L11" s="108" t="s">
        <v>297</v>
      </c>
      <c r="M11" s="109" t="s">
        <v>441</v>
      </c>
      <c r="O11" s="101"/>
      <c r="P11" s="154"/>
      <c r="Q11" s="102">
        <v>34699</v>
      </c>
      <c r="R11" s="103" t="s">
        <v>422</v>
      </c>
      <c r="S11" s="104">
        <v>34568</v>
      </c>
      <c r="T11" s="104">
        <v>36010</v>
      </c>
      <c r="U11" s="105" t="s">
        <v>442</v>
      </c>
      <c r="V11" s="106">
        <v>1938</v>
      </c>
      <c r="W11" s="107" t="s">
        <v>440</v>
      </c>
      <c r="X11" s="108" t="s">
        <v>299</v>
      </c>
      <c r="Y11" s="109" t="s">
        <v>443</v>
      </c>
      <c r="AA11" s="101"/>
      <c r="AB11" s="101"/>
      <c r="AC11" s="102">
        <v>36160</v>
      </c>
      <c r="AD11" s="103" t="s">
        <v>423</v>
      </c>
      <c r="AE11" s="104">
        <v>36010</v>
      </c>
      <c r="AF11" s="104">
        <v>37459</v>
      </c>
      <c r="AG11" s="105" t="s">
        <v>442</v>
      </c>
      <c r="AH11" s="106">
        <v>1938</v>
      </c>
      <c r="AI11" s="107" t="s">
        <v>440</v>
      </c>
      <c r="AJ11" s="108" t="s">
        <v>299</v>
      </c>
      <c r="AK11" s="109" t="s">
        <v>443</v>
      </c>
      <c r="AM11" s="101"/>
      <c r="AN11" s="101"/>
      <c r="AO11" s="102">
        <v>37622</v>
      </c>
      <c r="AP11" s="103" t="s">
        <v>424</v>
      </c>
      <c r="AQ11" s="104">
        <v>37459</v>
      </c>
      <c r="AR11" s="104" t="s">
        <v>428</v>
      </c>
      <c r="AS11" s="105" t="s">
        <v>444</v>
      </c>
      <c r="AT11" s="106">
        <v>1956</v>
      </c>
      <c r="AU11" s="107" t="s">
        <v>440</v>
      </c>
      <c r="AV11" s="108" t="s">
        <v>297</v>
      </c>
      <c r="AW11" s="109" t="s">
        <v>445</v>
      </c>
      <c r="AY11" s="101"/>
      <c r="AZ11" s="101"/>
      <c r="BA11" s="102">
        <v>37987</v>
      </c>
      <c r="BB11" s="103" t="s">
        <v>425</v>
      </c>
      <c r="BC11" s="104" t="s">
        <v>428</v>
      </c>
      <c r="BD11" s="104">
        <v>38905</v>
      </c>
      <c r="BE11" s="105" t="s">
        <v>444</v>
      </c>
      <c r="BF11" s="106">
        <v>1956</v>
      </c>
      <c r="BG11" s="107" t="s">
        <v>440</v>
      </c>
      <c r="BH11" s="108" t="s">
        <v>297</v>
      </c>
      <c r="BI11" s="109" t="s">
        <v>445</v>
      </c>
      <c r="BK11" s="101"/>
      <c r="BL11" s="101"/>
      <c r="BM11" s="102">
        <v>39083</v>
      </c>
      <c r="BN11" s="103" t="s">
        <v>426</v>
      </c>
      <c r="BO11" s="104">
        <v>38905</v>
      </c>
      <c r="BP11" s="104">
        <v>39135</v>
      </c>
      <c r="BQ11" s="105" t="s">
        <v>446</v>
      </c>
      <c r="BR11" s="106">
        <v>1952</v>
      </c>
      <c r="BS11" s="107" t="s">
        <v>440</v>
      </c>
      <c r="BT11" s="108" t="s">
        <v>301</v>
      </c>
      <c r="BU11" s="109" t="s">
        <v>447</v>
      </c>
      <c r="BW11" s="101"/>
      <c r="BX11" s="101"/>
      <c r="BY11" s="102">
        <v>40465</v>
      </c>
      <c r="BZ11" s="103" t="s">
        <v>427</v>
      </c>
      <c r="CA11" s="104">
        <v>39135</v>
      </c>
      <c r="CB11" s="104">
        <v>40465</v>
      </c>
      <c r="CC11" s="105" t="s">
        <v>444</v>
      </c>
      <c r="CD11" s="106">
        <v>1956</v>
      </c>
      <c r="CE11" s="107" t="s">
        <v>440</v>
      </c>
      <c r="CF11" s="108" t="s">
        <v>297</v>
      </c>
      <c r="CG11" s="109" t="s">
        <v>445</v>
      </c>
      <c r="CI11" s="101"/>
      <c r="CJ11" s="101"/>
      <c r="CK11" s="102">
        <v>41218</v>
      </c>
      <c r="CL11" s="103" t="s">
        <v>435</v>
      </c>
      <c r="CM11" s="104">
        <v>40465</v>
      </c>
      <c r="CN11" s="104">
        <v>41218</v>
      </c>
      <c r="CO11" s="105" t="s">
        <v>448</v>
      </c>
      <c r="CP11" s="106" t="s">
        <v>449</v>
      </c>
      <c r="CQ11" s="107" t="s">
        <v>440</v>
      </c>
      <c r="CR11" s="108" t="s">
        <v>301</v>
      </c>
      <c r="CS11" s="109" t="s">
        <v>450</v>
      </c>
      <c r="CT11" s="2" t="s">
        <v>292</v>
      </c>
      <c r="CU11" s="101"/>
      <c r="CV11" s="101" t="s">
        <v>451</v>
      </c>
      <c r="CW11" s="102">
        <v>41517</v>
      </c>
      <c r="CX11" s="103" t="s">
        <v>436</v>
      </c>
      <c r="CY11" s="104">
        <v>41218</v>
      </c>
      <c r="CZ11" s="104">
        <f>CW$3</f>
        <v>43034</v>
      </c>
      <c r="DA11" s="105" t="s">
        <v>448</v>
      </c>
      <c r="DB11" s="106" t="s">
        <v>449</v>
      </c>
      <c r="DC11" s="107" t="s">
        <v>440</v>
      </c>
      <c r="DD11" s="108" t="s">
        <v>301</v>
      </c>
      <c r="DE11" s="109" t="s">
        <v>450</v>
      </c>
      <c r="DF11" s="2" t="s">
        <v>292</v>
      </c>
      <c r="DG11" s="101"/>
      <c r="DH11" s="101" t="s">
        <v>451</v>
      </c>
      <c r="DI11" s="102">
        <f>IF(DM11="","",DI$3)</f>
        <v>44571</v>
      </c>
      <c r="DJ11" s="103" t="str">
        <f>IF(DM11="","",DI$1)</f>
        <v>Rutte III</v>
      </c>
      <c r="DK11" s="104">
        <f>IF(DM11="","",DI$2)</f>
        <v>43034</v>
      </c>
      <c r="DL11" s="104">
        <f>IF(DM11="","",DI$3)</f>
        <v>44571</v>
      </c>
      <c r="DM11" s="105" t="str">
        <f>IF(DT11="","",IF(ISNUMBER(SEARCH(":",DT11)),MID(DT11,FIND(":",DT11)+2,FIND("(",DT11)-FIND(":",DT11)-3),LEFT(DT11,FIND("(",DT11)-2)))</f>
        <v>Mark Rutte</v>
      </c>
      <c r="DN11" s="106" t="str">
        <f>IF(DT11="","",MID(DT11,FIND("(",DT11)+1,4))</f>
        <v>1967</v>
      </c>
      <c r="DO11" s="107" t="str">
        <f>IF(ISNUMBER(SEARCH("*female*",DT11)),"female",IF(ISNUMBER(SEARCH("*male*",DT11)),"male",""))</f>
        <v>male</v>
      </c>
      <c r="DP11" s="108" t="str">
        <f>IF(DT11="","",IF(ISERROR(MID(DT11,FIND("male,",DT11)+6,(FIND(")",DT11)-(FIND("male,",DT11)+6))))=TRUE,"missing/error",MID(DT11,FIND("male,",DT11)+6,(FIND(")",DT11)-(FIND("male,",DT11)+6)))))</f>
        <v>nl_vvd01</v>
      </c>
      <c r="DQ11" s="109" t="str">
        <f>IF(DM11="","",(MID(DM11,(SEARCH("^^",SUBSTITUTE(DM11," ","^^",LEN(DM11)-LEN(SUBSTITUTE(DM11," ","")))))+1,99)&amp;"_"&amp;LEFT(DM11,FIND(" ",DM11)-1)&amp;"_"&amp;DN11))</f>
        <v>Rutte_Mark_1967</v>
      </c>
      <c r="DS11" s="101"/>
      <c r="DT11" s="101" t="s">
        <v>451</v>
      </c>
      <c r="DU11" s="102">
        <f>IF(DY11="","",DU$3)</f>
        <v>45291</v>
      </c>
      <c r="DV11" s="103" t="str">
        <f>IF(DY11="","",DU$1)</f>
        <v>Rutte IV</v>
      </c>
      <c r="DW11" s="104">
        <f>IF(DY11="","",DU$2)</f>
        <v>44571</v>
      </c>
      <c r="DX11" s="104">
        <f>IF(DY11="","",DU$3)</f>
        <v>45291</v>
      </c>
      <c r="DY11" s="105" t="str">
        <f>IF(EF11="","",IF(ISNUMBER(SEARCH(":",EF11)),MID(EF11,FIND(":",EF11)+2,FIND("(",EF11)-FIND(":",EF11)-3),LEFT(EF11,FIND("(",EF11)-2)))</f>
        <v>Mark Rutte</v>
      </c>
      <c r="DZ11" s="106" t="str">
        <f>IF(EF11="","",MID(EF11,FIND("(",EF11)+1,4))</f>
        <v>1967</v>
      </c>
      <c r="EA11" s="107" t="str">
        <f>IF(ISNUMBER(SEARCH("*female*",EF11)),"female",IF(ISNUMBER(SEARCH("*male*",EF11)),"male",""))</f>
        <v>male</v>
      </c>
      <c r="EB11" s="108" t="str">
        <f>IF(EF11="","",IF(ISERROR(MID(EF11,FIND("male,",EF11)+6,(FIND(")",EF11)-(FIND("male,",EF11)+6))))=TRUE,"missing/error",MID(EF11,FIND("male,",EF11)+6,(FIND(")",EF11)-(FIND("male,",EF11)+6)))))</f>
        <v>nl_vvd01</v>
      </c>
      <c r="EC11" s="109" t="str">
        <f>IF(DY11="","",(MID(DY11,(SEARCH("^^",SUBSTITUTE(DY11," ","^^",LEN(DY11)-LEN(SUBSTITUTE(DY11," ","")))))+1,99)&amp;"_"&amp;LEFT(DY11,FIND(" ",DY11)-1)&amp;"_"&amp;DZ11))</f>
        <v>Rutte_Mark_1967</v>
      </c>
      <c r="EE11" s="101"/>
      <c r="EF11" s="101" t="s">
        <v>451</v>
      </c>
      <c r="EG11" s="102" t="str">
        <f>IF(EK11="","",EG$3)</f>
        <v/>
      </c>
      <c r="EH11" s="103" t="str">
        <f>IF(EK11="","",EG$1)</f>
        <v/>
      </c>
      <c r="EI11" s="104" t="str">
        <f>IF(EK11="","",EG$2)</f>
        <v/>
      </c>
      <c r="EJ11" s="104" t="str">
        <f>IF(EK11="","",EG$3)</f>
        <v/>
      </c>
      <c r="EK11" s="105" t="str">
        <f>IF(ER11="","",IF(ISNUMBER(SEARCH(":",ER11)),MID(ER11,FIND(":",ER11)+2,FIND("(",ER11)-FIND(":",ER11)-3),LEFT(ER11,FIND("(",ER11)-2)))</f>
        <v/>
      </c>
      <c r="EL11" s="106" t="str">
        <f>IF(ER11="","",MID(ER11,FIND("(",ER11)+1,4))</f>
        <v/>
      </c>
      <c r="EM11" s="107" t="str">
        <f>IF(ISNUMBER(SEARCH("*female*",ER11)),"female",IF(ISNUMBER(SEARCH("*male*",ER11)),"male",""))</f>
        <v/>
      </c>
      <c r="EN11" s="108" t="str">
        <f>IF(ER11="","",IF(ISERROR(MID(ER11,FIND("male,",ER11)+6,(FIND(")",ER11)-(FIND("male,",ER11)+6))))=TRUE,"missing/error",MID(ER11,FIND("male,",ER11)+6,(FIND(")",ER11)-(FIND("male,",ER11)+6)))))</f>
        <v/>
      </c>
      <c r="EO11" s="109" t="str">
        <f>IF(EK11="","",(MID(EK11,(SEARCH("^^",SUBSTITUTE(EK11," ","^^",LEN(EK11)-LEN(SUBSTITUTE(EK11," ","")))))+1,99)&amp;"_"&amp;LEFT(EK11,FIND(" ",EK11)-1)&amp;"_"&amp;EL11))</f>
        <v/>
      </c>
      <c r="EQ11" s="101"/>
      <c r="ER11" s="101"/>
      <c r="ES11" s="102" t="str">
        <f>IF(EW11="","",ES$3)</f>
        <v/>
      </c>
      <c r="ET11" s="103" t="str">
        <f>IF(EW11="","",ES$1)</f>
        <v/>
      </c>
      <c r="EU11" s="104" t="str">
        <f>IF(EW11="","",ES$2)</f>
        <v/>
      </c>
      <c r="EV11" s="104" t="str">
        <f>IF(EW11="","",ES$3)</f>
        <v/>
      </c>
      <c r="EW11" s="105" t="str">
        <f>IF(FD11="","",IF(ISNUMBER(SEARCH(":",FD11)),MID(FD11,FIND(":",FD11)+2,FIND("(",FD11)-FIND(":",FD11)-3),LEFT(FD11,FIND("(",FD11)-2)))</f>
        <v/>
      </c>
      <c r="EX11" s="106" t="str">
        <f>IF(FD11="","",MID(FD11,FIND("(",FD11)+1,4))</f>
        <v/>
      </c>
      <c r="EY11" s="107" t="str">
        <f>IF(ISNUMBER(SEARCH("*female*",FD11)),"female",IF(ISNUMBER(SEARCH("*male*",FD11)),"male",""))</f>
        <v/>
      </c>
      <c r="EZ11" s="108" t="str">
        <f>IF(FD11="","",IF(ISERROR(MID(FD11,FIND("male,",FD11)+6,(FIND(")",FD11)-(FIND("male,",FD11)+6))))=TRUE,"missing/error",MID(FD11,FIND("male,",FD11)+6,(FIND(")",FD11)-(FIND("male,",FD11)+6)))))</f>
        <v/>
      </c>
      <c r="FA11" s="109" t="str">
        <f>IF(EW11="","",(MID(EW11,(SEARCH("^^",SUBSTITUTE(EW11," ","^^",LEN(EW11)-LEN(SUBSTITUTE(EW11," ","")))))+1,99)&amp;"_"&amp;LEFT(EW11,FIND(" ",EW11)-1)&amp;"_"&amp;EX11))</f>
        <v/>
      </c>
      <c r="FC11" s="101"/>
      <c r="FD11" s="101"/>
      <c r="FE11" s="102" t="str">
        <f>IF(FI11="","",FE$3)</f>
        <v/>
      </c>
      <c r="FF11" s="103" t="str">
        <f>IF(FI11="","",FE$1)</f>
        <v/>
      </c>
      <c r="FG11" s="104" t="str">
        <f>IF(FI11="","",FE$2)</f>
        <v/>
      </c>
      <c r="FH11" s="104" t="str">
        <f>IF(FI11="","",FE$3)</f>
        <v/>
      </c>
      <c r="FI11" s="105" t="str">
        <f>IF(FP11="","",IF(ISNUMBER(SEARCH(":",FP11)),MID(FP11,FIND(":",FP11)+2,FIND("(",FP11)-FIND(":",FP11)-3),LEFT(FP11,FIND("(",FP11)-2)))</f>
        <v/>
      </c>
      <c r="FJ11" s="106" t="str">
        <f>IF(FP11="","",MID(FP11,FIND("(",FP11)+1,4))</f>
        <v/>
      </c>
      <c r="FK11" s="107" t="str">
        <f>IF(ISNUMBER(SEARCH("*female*",FP11)),"female",IF(ISNUMBER(SEARCH("*male*",FP11)),"male",""))</f>
        <v/>
      </c>
      <c r="FL11" s="108" t="str">
        <f>IF(FP11="","",IF(ISERROR(MID(FP11,FIND("male,",FP11)+6,(FIND(")",FP11)-(FIND("male,",FP11)+6))))=TRUE,"missing/error",MID(FP11,FIND("male,",FP11)+6,(FIND(")",FP11)-(FIND("male,",FP11)+6)))))</f>
        <v/>
      </c>
      <c r="FM11" s="109" t="str">
        <f>IF(FI11="","",(MID(FI11,(SEARCH("^^",SUBSTITUTE(FI11," ","^^",LEN(FI11)-LEN(SUBSTITUTE(FI11," ","")))))+1,99)&amp;"_"&amp;LEFT(FI11,FIND(" ",FI11)-1)&amp;"_"&amp;FJ11))</f>
        <v/>
      </c>
      <c r="FO11" s="101"/>
      <c r="FP11" s="101"/>
      <c r="FQ11" s="102" t="str">
        <f>IF(FU11="","",#REF!)</f>
        <v/>
      </c>
      <c r="FR11" s="103" t="str">
        <f>IF(FU11="","",FQ$1)</f>
        <v/>
      </c>
      <c r="FS11" s="104" t="str">
        <f>IF(FU11="","",FQ$2)</f>
        <v/>
      </c>
      <c r="FT11" s="104" t="str">
        <f>IF(FU11="","",FQ$3)</f>
        <v/>
      </c>
      <c r="FU11" s="105" t="str">
        <f>IF(GB11="","",IF(ISNUMBER(SEARCH(":",GB11)),MID(GB11,FIND(":",GB11)+2,FIND("(",GB11)-FIND(":",GB11)-3),LEFT(GB11,FIND("(",GB11)-2)))</f>
        <v/>
      </c>
      <c r="FV11" s="106" t="str">
        <f>IF(GB11="","",MID(GB11,FIND("(",GB11)+1,4))</f>
        <v/>
      </c>
      <c r="FW11" s="107" t="str">
        <f>IF(ISNUMBER(SEARCH("*female*",GB11)),"female",IF(ISNUMBER(SEARCH("*male*",GB11)),"male",""))</f>
        <v/>
      </c>
      <c r="FX11" s="108" t="str">
        <f>IF(GB11="","",IF(ISERROR(MID(GB11,FIND("male,",GB11)+6,(FIND(")",GB11)-(FIND("male,",GB11)+6))))=TRUE,"missing/error",MID(GB11,FIND("male,",GB11)+6,(FIND(")",GB11)-(FIND("male,",GB11)+6)))))</f>
        <v/>
      </c>
      <c r="FY11" s="109" t="str">
        <f>IF(FU11="","",(MID(FU11,(SEARCH("^^",SUBSTITUTE(FU11," ","^^",LEN(FU11)-LEN(SUBSTITUTE(FU11," ","")))))+1,99)&amp;"_"&amp;LEFT(FU11,FIND(" ",FU11)-1)&amp;"_"&amp;FV11))</f>
        <v/>
      </c>
      <c r="GA11" s="101"/>
      <c r="GB11" s="101"/>
      <c r="GC11" s="102" t="str">
        <f>IF(GG11="","",GC$3)</f>
        <v/>
      </c>
      <c r="GD11" s="103" t="str">
        <f>IF(GG11="","",GC$1)</f>
        <v/>
      </c>
      <c r="GE11" s="104" t="str">
        <f>IF(GG11="","",GC$2)</f>
        <v/>
      </c>
      <c r="GF11" s="104" t="str">
        <f>IF(GG11="","",GC$3)</f>
        <v/>
      </c>
      <c r="GG11" s="105" t="str">
        <f>IF(GN11="","",IF(ISNUMBER(SEARCH(":",GN11)),MID(GN11,FIND(":",GN11)+2,FIND("(",GN11)-FIND(":",GN11)-3),LEFT(GN11,FIND("(",GN11)-2)))</f>
        <v/>
      </c>
      <c r="GH11" s="106" t="str">
        <f>IF(GN11="","",MID(GN11,FIND("(",GN11)+1,4))</f>
        <v/>
      </c>
      <c r="GI11" s="107" t="str">
        <f>IF(ISNUMBER(SEARCH("*female*",GN11)),"female",IF(ISNUMBER(SEARCH("*male*",GN11)),"male",""))</f>
        <v/>
      </c>
      <c r="GJ11" s="108" t="str">
        <f>IF(GN11="","",IF(ISERROR(MID(GN11,FIND("male,",GN11)+6,(FIND(")",GN11)-(FIND("male,",GN11)+6))))=TRUE,"missing/error",MID(GN11,FIND("male,",GN11)+6,(FIND(")",GN11)-(FIND("male,",GN11)+6)))))</f>
        <v/>
      </c>
      <c r="GK11" s="109" t="str">
        <f>IF(GG11="","",(MID(GG11,(SEARCH("^^",SUBSTITUTE(GG11," ","^^",LEN(GG11)-LEN(SUBSTITUTE(GG11," ","")))))+1,99)&amp;"_"&amp;LEFT(GG11,FIND(" ",GG11)-1)&amp;"_"&amp;GH11))</f>
        <v/>
      </c>
      <c r="GM11" s="101"/>
      <c r="GN11" s="101" t="s">
        <v>292</v>
      </c>
      <c r="GO11" s="102" t="str">
        <f>IF(GS11="","",GO$3)</f>
        <v/>
      </c>
      <c r="GP11" s="103" t="str">
        <f>IF(GS11="","",GO$1)</f>
        <v/>
      </c>
      <c r="GQ11" s="104" t="str">
        <f>IF(GS11="","",GO$2)</f>
        <v/>
      </c>
      <c r="GR11" s="104" t="str">
        <f>IF(GS11="","",GO$3)</f>
        <v/>
      </c>
      <c r="GS11" s="105" t="str">
        <f>IF(GZ11="","",IF(ISNUMBER(SEARCH(":",GZ11)),MID(GZ11,FIND(":",GZ11)+2,FIND("(",GZ11)-FIND(":",GZ11)-3),LEFT(GZ11,FIND("(",GZ11)-2)))</f>
        <v/>
      </c>
      <c r="GT11" s="106" t="str">
        <f>IF(GZ11="","",MID(GZ11,FIND("(",GZ11)+1,4))</f>
        <v/>
      </c>
      <c r="GU11" s="107" t="str">
        <f>IF(ISNUMBER(SEARCH("*female*",GZ11)),"female",IF(ISNUMBER(SEARCH("*male*",GZ11)),"male",""))</f>
        <v/>
      </c>
      <c r="GV11" s="108" t="str">
        <f>IF(GZ11="","",IF(ISERROR(MID(GZ11,FIND("male,",GZ11)+6,(FIND(")",GZ11)-(FIND("male,",GZ11)+6))))=TRUE,"missing/error",MID(GZ11,FIND("male,",GZ11)+6,(FIND(")",GZ11)-(FIND("male,",GZ11)+6)))))</f>
        <v/>
      </c>
      <c r="GW11" s="109" t="str">
        <f>IF(GS11="","",(MID(GS11,(SEARCH("^^",SUBSTITUTE(GS11," ","^^",LEN(GS11)-LEN(SUBSTITUTE(GS11," ","")))))+1,99)&amp;"_"&amp;LEFT(GS11,FIND(" ",GS11)-1)&amp;"_"&amp;GT11))</f>
        <v/>
      </c>
      <c r="GY11" s="101"/>
      <c r="GZ11" s="101"/>
      <c r="HA11" s="102" t="str">
        <f>IF(HE11="","",HA$3)</f>
        <v/>
      </c>
      <c r="HB11" s="103" t="str">
        <f>IF(HE11="","",HA$1)</f>
        <v/>
      </c>
      <c r="HC11" s="104" t="str">
        <f>IF(HE11="","",HA$2)</f>
        <v/>
      </c>
      <c r="HD11" s="104" t="str">
        <f>IF(HE11="","",HA$3)</f>
        <v/>
      </c>
      <c r="HE11" s="105" t="str">
        <f>IF(HL11="","",IF(ISNUMBER(SEARCH(":",HL11)),MID(HL11,FIND(":",HL11)+2,FIND("(",HL11)-FIND(":",HL11)-3),LEFT(HL11,FIND("(",HL11)-2)))</f>
        <v/>
      </c>
      <c r="HF11" s="106" t="str">
        <f>IF(HL11="","",MID(HL11,FIND("(",HL11)+1,4))</f>
        <v/>
      </c>
      <c r="HG11" s="107" t="str">
        <f>IF(ISNUMBER(SEARCH("*female*",HL11)),"female",IF(ISNUMBER(SEARCH("*male*",HL11)),"male",""))</f>
        <v/>
      </c>
      <c r="HH11" s="108" t="str">
        <f>IF(HL11="","",IF(ISERROR(MID(HL11,FIND("male,",HL11)+6,(FIND(")",HL11)-(FIND("male,",HL11)+6))))=TRUE,"missing/error",MID(HL11,FIND("male,",HL11)+6,(FIND(")",HL11)-(FIND("male,",HL11)+6)))))</f>
        <v/>
      </c>
      <c r="HI11" s="109" t="str">
        <f>IF(HE11="","",(MID(HE11,(SEARCH("^^",SUBSTITUTE(HE11," ","^^",LEN(HE11)-LEN(SUBSTITUTE(HE11," ","")))))+1,99)&amp;"_"&amp;LEFT(HE11,FIND(" ",HE11)-1)&amp;"_"&amp;HF11))</f>
        <v/>
      </c>
      <c r="HK11" s="101"/>
      <c r="HL11" s="101" t="s">
        <v>292</v>
      </c>
      <c r="HM11" s="102" t="str">
        <f>IF(HQ11="","",HM$3)</f>
        <v/>
      </c>
      <c r="HN11" s="103" t="str">
        <f>IF(HQ11="","",HM$1)</f>
        <v/>
      </c>
      <c r="HO11" s="104" t="str">
        <f>IF(HQ11="","",HM$2)</f>
        <v/>
      </c>
      <c r="HP11" s="104" t="str">
        <f>IF(HQ11="","",HM$3)</f>
        <v/>
      </c>
      <c r="HQ11" s="105" t="str">
        <f>IF(HX11="","",IF(ISNUMBER(SEARCH(":",HX11)),MID(HX11,FIND(":",HX11)+2,FIND("(",HX11)-FIND(":",HX11)-3),LEFT(HX11,FIND("(",HX11)-2)))</f>
        <v/>
      </c>
      <c r="HR11" s="106" t="str">
        <f>IF(HX11="","",MID(HX11,FIND("(",HX11)+1,4))</f>
        <v/>
      </c>
      <c r="HS11" s="107" t="str">
        <f>IF(ISNUMBER(SEARCH("*female*",HX11)),"female",IF(ISNUMBER(SEARCH("*male*",HX11)),"male",""))</f>
        <v/>
      </c>
      <c r="HT11" s="108" t="str">
        <f>IF(HX11="","",IF(ISERROR(MID(HX11,FIND("male,",HX11)+6,(FIND(")",HX11)-(FIND("male,",HX11)+6))))=TRUE,"missing/error",MID(HX11,FIND("male,",HX11)+6,(FIND(")",HX11)-(FIND("male,",HX11)+6)))))</f>
        <v/>
      </c>
      <c r="HU11" s="109" t="str">
        <f>IF(HQ11="","",(MID(HQ11,(SEARCH("^^",SUBSTITUTE(HQ11," ","^^",LEN(HQ11)-LEN(SUBSTITUTE(HQ11," ","")))))+1,99)&amp;"_"&amp;LEFT(HQ11,FIND(" ",HQ11)-1)&amp;"_"&amp;HR11))</f>
        <v/>
      </c>
      <c r="HW11" s="101"/>
      <c r="HX11" s="101"/>
      <c r="HY11" s="102" t="str">
        <f>IF(IC11="","",HY$3)</f>
        <v/>
      </c>
      <c r="HZ11" s="103" t="str">
        <f>IF(IC11="","",HY$1)</f>
        <v/>
      </c>
      <c r="IA11" s="104" t="str">
        <f>IF(IC11="","",HY$2)</f>
        <v/>
      </c>
      <c r="IB11" s="104" t="str">
        <f>IF(IC11="","",HY$3)</f>
        <v/>
      </c>
      <c r="IC11" s="105" t="str">
        <f>IF(IJ11="","",IF(ISNUMBER(SEARCH(":",IJ11)),MID(IJ11,FIND(":",IJ11)+2,FIND("(",IJ11)-FIND(":",IJ11)-3),LEFT(IJ11,FIND("(",IJ11)-2)))</f>
        <v/>
      </c>
      <c r="ID11" s="106" t="str">
        <f>IF(IJ11="","",MID(IJ11,FIND("(",IJ11)+1,4))</f>
        <v/>
      </c>
      <c r="IE11" s="107" t="str">
        <f>IF(ISNUMBER(SEARCH("*female*",IJ11)),"female",IF(ISNUMBER(SEARCH("*male*",IJ11)),"male",""))</f>
        <v/>
      </c>
      <c r="IF11" s="108" t="str">
        <f>IF(IJ11="","",IF(ISERROR(MID(IJ11,FIND("male,",IJ11)+6,(FIND(")",IJ11)-(FIND("male,",IJ11)+6))))=TRUE,"missing/error",MID(IJ11,FIND("male,",IJ11)+6,(FIND(")",IJ11)-(FIND("male,",IJ11)+6)))))</f>
        <v/>
      </c>
      <c r="IG11" s="109" t="str">
        <f>IF(IC11="","",(MID(IC11,(SEARCH("^^",SUBSTITUTE(IC11," ","^^",LEN(IC11)-LEN(SUBSTITUTE(IC11," ","")))))+1,99)&amp;"_"&amp;LEFT(IC11,FIND(" ",IC11)-1)&amp;"_"&amp;ID11))</f>
        <v/>
      </c>
      <c r="II11" s="101"/>
      <c r="IJ11" s="101"/>
      <c r="IK11" s="102" t="str">
        <f>IF(IO11="","",IK$3)</f>
        <v/>
      </c>
      <c r="IL11" s="103" t="str">
        <f>IF(IO11="","",IK$1)</f>
        <v/>
      </c>
      <c r="IM11" s="104" t="str">
        <f>IF(IO11="","",IK$2)</f>
        <v/>
      </c>
      <c r="IN11" s="104" t="str">
        <f>IF(IO11="","",IK$3)</f>
        <v/>
      </c>
      <c r="IO11" s="105" t="str">
        <f>IF(IV11="","",IF(ISNUMBER(SEARCH(":",IV11)),MID(IV11,FIND(":",IV11)+2,FIND("(",IV11)-FIND(":",IV11)-3),LEFT(IV11,FIND("(",IV11)-2)))</f>
        <v/>
      </c>
      <c r="IP11" s="106" t="str">
        <f>IF(IV11="","",MID(IV11,FIND("(",IV11)+1,4))</f>
        <v/>
      </c>
      <c r="IQ11" s="107" t="str">
        <f>IF(ISNUMBER(SEARCH("*female*",IV11)),"female",IF(ISNUMBER(SEARCH("*male*",IV11)),"male",""))</f>
        <v/>
      </c>
      <c r="IR11" s="108" t="str">
        <f>IF(IV11="","",IF(ISERROR(MID(IV11,FIND("male,",IV11)+6,(FIND(")",IV11)-(FIND("male,",IV11)+6))))=TRUE,"missing/error",MID(IV11,FIND("male,",IV11)+6,(FIND(")",IV11)-(FIND("male,",IV11)+6)))))</f>
        <v/>
      </c>
      <c r="IS11" s="109" t="str">
        <f>IF(IO11="","",(MID(IO11,(SEARCH("^^",SUBSTITUTE(IO11," ","^^",LEN(IO11)-LEN(SUBSTITUTE(IO11," ","")))))+1,99)&amp;"_"&amp;LEFT(IO11,FIND(" ",IO11)-1)&amp;"_"&amp;IP11))</f>
        <v/>
      </c>
      <c r="IU11" s="101"/>
      <c r="IV11" s="101"/>
      <c r="IW11" s="102" t="str">
        <f>IF(JA11="","",IW$3)</f>
        <v/>
      </c>
      <c r="IX11" s="103" t="str">
        <f>IF(JA11="","",IW$1)</f>
        <v/>
      </c>
      <c r="IY11" s="104" t="str">
        <f>IF(JA11="","",IW$2)</f>
        <v/>
      </c>
      <c r="IZ11" s="104" t="str">
        <f>IF(JA11="","",IW$3)</f>
        <v/>
      </c>
      <c r="JA11" s="105" t="str">
        <f>IF(JH11="","",IF(ISNUMBER(SEARCH(":",JH11)),MID(JH11,FIND(":",JH11)+2,FIND("(",JH11)-FIND(":",JH11)-3),LEFT(JH11,FIND("(",JH11)-2)))</f>
        <v/>
      </c>
      <c r="JB11" s="106" t="str">
        <f>IF(JH11="","",MID(JH11,FIND("(",JH11)+1,4))</f>
        <v/>
      </c>
      <c r="JC11" s="107" t="str">
        <f>IF(ISNUMBER(SEARCH("*female*",JH11)),"female",IF(ISNUMBER(SEARCH("*male*",JH11)),"male",""))</f>
        <v/>
      </c>
      <c r="JD11" s="108" t="str">
        <f>IF(JH11="","",IF(ISERROR(MID(JH11,FIND("male,",JH11)+6,(FIND(")",JH11)-(FIND("male,",JH11)+6))))=TRUE,"missing/error",MID(JH11,FIND("male,",JH11)+6,(FIND(")",JH11)-(FIND("male,",JH11)+6)))))</f>
        <v/>
      </c>
      <c r="JE11" s="109" t="str">
        <f>IF(JA11="","",(MID(JA11,(SEARCH("^^",SUBSTITUTE(JA11," ","^^",LEN(JA11)-LEN(SUBSTITUTE(JA11," ","")))))+1,99)&amp;"_"&amp;LEFT(JA11,FIND(" ",JA11)-1)&amp;"_"&amp;JB11))</f>
        <v/>
      </c>
      <c r="JG11" s="101"/>
      <c r="JH11" s="101"/>
      <c r="JI11" s="102" t="str">
        <f>IF(JM11="","",JI$3)</f>
        <v/>
      </c>
      <c r="JJ11" s="103" t="str">
        <f>IF(JM11="","",JI$1)</f>
        <v/>
      </c>
      <c r="JK11" s="104" t="str">
        <f>IF(JM11="","",JI$2)</f>
        <v/>
      </c>
      <c r="JL11" s="104" t="str">
        <f>IF(JM11="","",JI$3)</f>
        <v/>
      </c>
      <c r="JM11" s="105" t="str">
        <f>IF(JT11="","",IF(ISNUMBER(SEARCH(":",JT11)),MID(JT11,FIND(":",JT11)+2,FIND("(",JT11)-FIND(":",JT11)-3),LEFT(JT11,FIND("(",JT11)-2)))</f>
        <v/>
      </c>
      <c r="JN11" s="106" t="str">
        <f>IF(JT11="","",MID(JT11,FIND("(",JT11)+1,4))</f>
        <v/>
      </c>
      <c r="JO11" s="107" t="str">
        <f>IF(ISNUMBER(SEARCH("*female*",JT11)),"female",IF(ISNUMBER(SEARCH("*male*",JT11)),"male",""))</f>
        <v/>
      </c>
      <c r="JP11" s="108" t="str">
        <f>IF(JT11="","",IF(ISERROR(MID(JT11,FIND("male,",JT11)+6,(FIND(")",JT11)-(FIND("male,",JT11)+6))))=TRUE,"missing/error",MID(JT11,FIND("male,",JT11)+6,(FIND(")",JT11)-(FIND("male,",JT11)+6)))))</f>
        <v/>
      </c>
      <c r="JQ11" s="109" t="str">
        <f>IF(JM11="","",(MID(JM11,(SEARCH("^^",SUBSTITUTE(JM11," ","^^",LEN(JM11)-LEN(SUBSTITUTE(JM11," ","")))))+1,99)&amp;"_"&amp;LEFT(JM11,FIND(" ",JM11)-1)&amp;"_"&amp;JN11))</f>
        <v/>
      </c>
      <c r="JS11" s="101"/>
      <c r="JT11" s="101"/>
      <c r="JU11" s="102" t="str">
        <f>IF(JY11="","",JU$3)</f>
        <v/>
      </c>
      <c r="JV11" s="103" t="str">
        <f>IF(JY11="","",JU$1)</f>
        <v/>
      </c>
      <c r="JW11" s="104" t="str">
        <f>IF(JY11="","",JU$2)</f>
        <v/>
      </c>
      <c r="JX11" s="104" t="str">
        <f>IF(JY11="","",JU$3)</f>
        <v/>
      </c>
      <c r="JY11" s="105" t="str">
        <f>IF(KF11="","",IF(ISNUMBER(SEARCH(":",KF11)),MID(KF11,FIND(":",KF11)+2,FIND("(",KF11)-FIND(":",KF11)-3),LEFT(KF11,FIND("(",KF11)-2)))</f>
        <v/>
      </c>
      <c r="JZ11" s="106" t="str">
        <f>IF(KF11="","",MID(KF11,FIND("(",KF11)+1,4))</f>
        <v/>
      </c>
      <c r="KA11" s="107" t="str">
        <f>IF(ISNUMBER(SEARCH("*female*",KF11)),"female",IF(ISNUMBER(SEARCH("*male*",KF11)),"male",""))</f>
        <v/>
      </c>
      <c r="KB11" s="108" t="str">
        <f>IF(KF11="","",IF(ISERROR(MID(KF11,FIND("male,",KF11)+6,(FIND(")",KF11)-(FIND("male,",KF11)+6))))=TRUE,"missing/error",MID(KF11,FIND("male,",KF11)+6,(FIND(")",KF11)-(FIND("male,",KF11)+6)))))</f>
        <v/>
      </c>
      <c r="KC11" s="109" t="str">
        <f>IF(JY11="","",(MID(JY11,(SEARCH("^^",SUBSTITUTE(JY11," ","^^",LEN(JY11)-LEN(SUBSTITUTE(JY11," ","")))))+1,99)&amp;"_"&amp;LEFT(JY11,FIND(" ",JY11)-1)&amp;"_"&amp;JZ11))</f>
        <v/>
      </c>
      <c r="KE11" s="101"/>
      <c r="KF11" s="101"/>
    </row>
    <row r="12" spans="1:292" ht="13.5" customHeight="1">
      <c r="A12" s="20"/>
      <c r="B12" s="101" t="s">
        <v>452</v>
      </c>
      <c r="C12" s="2" t="s">
        <v>453</v>
      </c>
      <c r="D12" s="154"/>
      <c r="E12" s="102">
        <v>33239</v>
      </c>
      <c r="F12" s="103" t="s">
        <v>421</v>
      </c>
      <c r="G12" s="104">
        <v>32819</v>
      </c>
      <c r="H12" s="104">
        <v>34568</v>
      </c>
      <c r="I12" s="105" t="s">
        <v>442</v>
      </c>
      <c r="J12" s="106">
        <v>1938</v>
      </c>
      <c r="K12" s="107" t="s">
        <v>440</v>
      </c>
      <c r="L12" s="108" t="s">
        <v>299</v>
      </c>
      <c r="M12" s="109" t="s">
        <v>443</v>
      </c>
      <c r="O12" s="101"/>
      <c r="P12" s="154"/>
      <c r="Q12" s="102">
        <v>34699</v>
      </c>
      <c r="R12" s="103" t="s">
        <v>422</v>
      </c>
      <c r="S12" s="104">
        <v>34568</v>
      </c>
      <c r="T12" s="104">
        <v>36010</v>
      </c>
      <c r="U12" s="105" t="s">
        <v>454</v>
      </c>
      <c r="V12" s="106">
        <v>1943</v>
      </c>
      <c r="W12" s="107" t="s">
        <v>440</v>
      </c>
      <c r="X12" s="108" t="s">
        <v>301</v>
      </c>
      <c r="Y12" s="109" t="s">
        <v>455</v>
      </c>
      <c r="AA12" s="101"/>
      <c r="AB12" s="101"/>
      <c r="AC12" s="102">
        <v>36160</v>
      </c>
      <c r="AD12" s="103" t="s">
        <v>423</v>
      </c>
      <c r="AE12" s="104">
        <v>36010</v>
      </c>
      <c r="AF12" s="104">
        <v>37459</v>
      </c>
      <c r="AG12" s="105" t="s">
        <v>456</v>
      </c>
      <c r="AH12" s="106">
        <v>1950</v>
      </c>
      <c r="AI12" s="107" t="s">
        <v>457</v>
      </c>
      <c r="AJ12" s="108" t="s">
        <v>301</v>
      </c>
      <c r="AK12" s="109" t="s">
        <v>458</v>
      </c>
      <c r="AM12" s="101"/>
      <c r="AN12" s="101"/>
      <c r="AO12" s="102">
        <v>37622</v>
      </c>
      <c r="AP12" s="103" t="s">
        <v>424</v>
      </c>
      <c r="AQ12" s="104">
        <v>37459</v>
      </c>
      <c r="AR12" s="104" t="s">
        <v>428</v>
      </c>
      <c r="AS12" s="105" t="s">
        <v>459</v>
      </c>
      <c r="AT12" s="106">
        <v>1951</v>
      </c>
      <c r="AU12" s="107" t="s">
        <v>440</v>
      </c>
      <c r="AV12" s="108" t="s">
        <v>301</v>
      </c>
      <c r="AW12" s="109" t="s">
        <v>460</v>
      </c>
      <c r="AY12" s="101"/>
      <c r="AZ12" s="101"/>
      <c r="BA12" s="102">
        <v>37987</v>
      </c>
      <c r="BB12" s="103" t="s">
        <v>425</v>
      </c>
      <c r="BC12" s="104" t="s">
        <v>428</v>
      </c>
      <c r="BD12" s="104">
        <v>38905</v>
      </c>
      <c r="BE12" s="105" t="s">
        <v>446</v>
      </c>
      <c r="BF12" s="106">
        <v>1952</v>
      </c>
      <c r="BG12" s="107" t="s">
        <v>440</v>
      </c>
      <c r="BH12" s="108" t="s">
        <v>301</v>
      </c>
      <c r="BI12" s="109" t="s">
        <v>447</v>
      </c>
      <c r="BK12" s="101"/>
      <c r="BL12" s="101"/>
      <c r="BM12" s="102" t="s">
        <v>292</v>
      </c>
      <c r="BN12" s="103" t="s">
        <v>292</v>
      </c>
      <c r="BO12" s="104"/>
      <c r="BP12" s="104" t="s">
        <v>292</v>
      </c>
      <c r="BQ12" s="105"/>
      <c r="BR12" s="106"/>
      <c r="BS12" s="107"/>
      <c r="BT12" s="108"/>
      <c r="BU12" s="109" t="s">
        <v>292</v>
      </c>
      <c r="BW12" s="101"/>
      <c r="BX12" s="101"/>
      <c r="BY12" s="102">
        <v>40465</v>
      </c>
      <c r="BZ12" s="103" t="s">
        <v>427</v>
      </c>
      <c r="CA12" s="104">
        <v>39135</v>
      </c>
      <c r="CB12" s="104">
        <v>40465</v>
      </c>
      <c r="CC12" s="105" t="s">
        <v>461</v>
      </c>
      <c r="CD12" s="106">
        <v>1963</v>
      </c>
      <c r="CE12" s="107" t="s">
        <v>440</v>
      </c>
      <c r="CF12" s="108" t="s">
        <v>299</v>
      </c>
      <c r="CG12" s="109" t="s">
        <v>462</v>
      </c>
      <c r="CI12" s="101"/>
      <c r="CJ12" s="101"/>
      <c r="CK12" s="102">
        <v>41218</v>
      </c>
      <c r="CL12" s="103" t="s">
        <v>435</v>
      </c>
      <c r="CM12" s="104">
        <v>40465</v>
      </c>
      <c r="CN12" s="104">
        <v>41218</v>
      </c>
      <c r="CO12" s="105" t="s">
        <v>463</v>
      </c>
      <c r="CP12" s="106" t="s">
        <v>464</v>
      </c>
      <c r="CQ12" s="107" t="s">
        <v>440</v>
      </c>
      <c r="CR12" s="108" t="s">
        <v>297</v>
      </c>
      <c r="CS12" s="109" t="s">
        <v>465</v>
      </c>
      <c r="CT12" s="2" t="s">
        <v>292</v>
      </c>
      <c r="CU12" s="101"/>
      <c r="CV12" s="101" t="s">
        <v>466</v>
      </c>
      <c r="CW12" s="102">
        <v>41517</v>
      </c>
      <c r="CX12" s="103" t="s">
        <v>436</v>
      </c>
      <c r="CY12" s="104">
        <v>41218</v>
      </c>
      <c r="CZ12" s="104">
        <f>CW$3</f>
        <v>43034</v>
      </c>
      <c r="DA12" s="105" t="str">
        <f t="shared" ref="DA12" si="0">IF(DH12="","",IF(ISNUMBER(SEARCH(":",DH12)),MID(DH12,FIND(":",DH12)+2,FIND("(",DH12)-FIND(":",DH12)-3),LEFT(DH12,FIND("(",DH12)-2)))</f>
        <v>Lodewijk Asscher</v>
      </c>
      <c r="DB12" s="106" t="str">
        <f t="shared" ref="DB12" si="1">IF(DH12="","",MID(DH12,FIND("(",DH12)+1,4))</f>
        <v>1974</v>
      </c>
      <c r="DC12" s="107" t="str">
        <f t="shared" ref="DC12" si="2">IF(ISNUMBER(SEARCH("*female*",DH12)),"female",IF(ISNUMBER(SEARCH("*male*",DH12)),"male",""))</f>
        <v>male</v>
      </c>
      <c r="DD12" s="108" t="s">
        <v>299</v>
      </c>
      <c r="DE12" s="109" t="str">
        <f t="shared" ref="DE12" si="3">IF(DA12="","",(MID(DA12,(SEARCH("^^",SUBSTITUTE(DA12," ","^^",LEN(DA12)-LEN(SUBSTITUTE(DA12," ","")))))+1,99)&amp;"_"&amp;LEFT(DA12,FIND(" ",DA12)-1)&amp;"_"&amp;DB12))</f>
        <v>Asscher_Lodewijk_1974</v>
      </c>
      <c r="DF12" s="2" t="s">
        <v>292</v>
      </c>
      <c r="DG12" s="101"/>
      <c r="DH12" s="101" t="s">
        <v>467</v>
      </c>
      <c r="DI12" s="102">
        <f t="shared" ref="DI12:DI103" si="4">IF(DM12="","",DI$3)</f>
        <v>44571</v>
      </c>
      <c r="DJ12" s="103" t="str">
        <f t="shared" ref="DJ12:DJ103" si="5">IF(DM12="","",DI$1)</f>
        <v>Rutte III</v>
      </c>
      <c r="DK12" s="104">
        <f t="shared" ref="DK12:DK103" si="6">IF(DM12="","",DI$2)</f>
        <v>43034</v>
      </c>
      <c r="DL12" s="104">
        <f t="shared" ref="DL12:DL103" si="7">IF(DM12="","",DI$3)</f>
        <v>44571</v>
      </c>
      <c r="DM12" s="105" t="str">
        <f t="shared" ref="DM12:DM103" si="8">IF(DT12="","",IF(ISNUMBER(SEARCH(":",DT12)),MID(DT12,FIND(":",DT12)+2,FIND("(",DT12)-FIND(":",DT12)-3),LEFT(DT12,FIND("(",DT12)-2)))</f>
        <v>Hugo de Jonge</v>
      </c>
      <c r="DN12" s="106" t="str">
        <f t="shared" ref="DN12:DN103" si="9">IF(DT12="","",MID(DT12,FIND("(",DT12)+1,4))</f>
        <v>1977</v>
      </c>
      <c r="DO12" s="107" t="str">
        <f t="shared" ref="DO12:DO103" si="10">IF(ISNUMBER(SEARCH("*female*",DT12)),"female",IF(ISNUMBER(SEARCH("*male*",DT12)),"male",""))</f>
        <v>male</v>
      </c>
      <c r="DP12" s="108" t="str">
        <f t="shared" ref="DP12:DP103" si="11">IF(DT12="","",IF(ISERROR(MID(DT12,FIND("male,",DT12)+6,(FIND(")",DT12)-(FIND("male,",DT12)+6))))=TRUE,"missing/error",MID(DT12,FIND("male,",DT12)+6,(FIND(")",DT12)-(FIND("male,",DT12)+6)))))</f>
        <v>nl_cda01</v>
      </c>
      <c r="DQ12" s="109" t="str">
        <f t="shared" ref="DQ12:DQ103" si="12">IF(DM12="","",(MID(DM12,(SEARCH("^^",SUBSTITUTE(DM12," ","^^",LEN(DM12)-LEN(SUBSTITUTE(DM12," ","")))))+1,99)&amp;"_"&amp;LEFT(DM12,FIND(" ",DM12)-1)&amp;"_"&amp;DN12))</f>
        <v>Jonge_Hugo_1977</v>
      </c>
      <c r="DS12" s="101"/>
      <c r="DT12" s="101" t="s">
        <v>1053</v>
      </c>
      <c r="DU12" s="102" t="str">
        <f t="shared" ref="DU12:DU103" si="13">IF(DY12="","",DU$3)</f>
        <v/>
      </c>
      <c r="DV12" s="103" t="str">
        <f t="shared" ref="DV12:DV103" si="14">IF(DY12="","",DU$1)</f>
        <v/>
      </c>
      <c r="DW12" s="104" t="str">
        <f t="shared" ref="DW12:DW103" si="15">IF(DY12="","",DU$2)</f>
        <v/>
      </c>
      <c r="DX12" s="104" t="str">
        <f t="shared" ref="DX12:DX103" si="16">IF(DY12="","",DU$3)</f>
        <v/>
      </c>
      <c r="DY12" s="105" t="str">
        <f t="shared" ref="DY12:DY103" si="17">IF(EF12="","",IF(ISNUMBER(SEARCH(":",EF12)),MID(EF12,FIND(":",EF12)+2,FIND("(",EF12)-FIND(":",EF12)-3),LEFT(EF12,FIND("(",EF12)-2)))</f>
        <v/>
      </c>
      <c r="DZ12" s="106" t="str">
        <f t="shared" ref="DZ12:DZ103" si="18">IF(EF12="","",MID(EF12,FIND("(",EF12)+1,4))</f>
        <v/>
      </c>
      <c r="EA12" s="107" t="str">
        <f t="shared" ref="EA12:EA103" si="19">IF(ISNUMBER(SEARCH("*female*",EF12)),"female",IF(ISNUMBER(SEARCH("*male*",EF12)),"male",""))</f>
        <v/>
      </c>
      <c r="EB12" s="108" t="str">
        <f t="shared" ref="EB12:EB103" si="20">IF(EF12="","",IF(ISERROR(MID(EF12,FIND("male,",EF12)+6,(FIND(")",EF12)-(FIND("male,",EF12)+6))))=TRUE,"missing/error",MID(EF12,FIND("male,",EF12)+6,(FIND(")",EF12)-(FIND("male,",EF12)+6)))))</f>
        <v/>
      </c>
      <c r="EC12" s="109" t="str">
        <f t="shared" ref="EC12:EC103" si="21">IF(DY12="","",(MID(DY12,(SEARCH("^^",SUBSTITUTE(DY12," ","^^",LEN(DY12)-LEN(SUBSTITUTE(DY12," ","")))))+1,99)&amp;"_"&amp;LEFT(DY12,FIND(" ",DY12)-1)&amp;"_"&amp;DZ12))</f>
        <v/>
      </c>
      <c r="EE12" s="101"/>
      <c r="EF12" s="101"/>
      <c r="EG12" s="102" t="str">
        <f t="shared" ref="EG12:EG103" si="22">IF(EK12="","",EG$3)</f>
        <v/>
      </c>
      <c r="EH12" s="103" t="str">
        <f t="shared" ref="EH12:EH103" si="23">IF(EK12="","",EG$1)</f>
        <v/>
      </c>
      <c r="EI12" s="104" t="str">
        <f t="shared" ref="EI12:EI103" si="24">IF(EK12="","",EG$2)</f>
        <v/>
      </c>
      <c r="EJ12" s="104" t="str">
        <f t="shared" ref="EJ12:EJ103" si="25">IF(EK12="","",EG$3)</f>
        <v/>
      </c>
      <c r="EK12" s="105" t="str">
        <f t="shared" ref="EK12:EK103" si="26">IF(ER12="","",IF(ISNUMBER(SEARCH(":",ER12)),MID(ER12,FIND(":",ER12)+2,FIND("(",ER12)-FIND(":",ER12)-3),LEFT(ER12,FIND("(",ER12)-2)))</f>
        <v/>
      </c>
      <c r="EL12" s="106" t="str">
        <f t="shared" ref="EL12:EL103" si="27">IF(ER12="","",MID(ER12,FIND("(",ER12)+1,4))</f>
        <v/>
      </c>
      <c r="EM12" s="107" t="str">
        <f t="shared" ref="EM12:EM103" si="28">IF(ISNUMBER(SEARCH("*female*",ER12)),"female",IF(ISNUMBER(SEARCH("*male*",ER12)),"male",""))</f>
        <v/>
      </c>
      <c r="EN12" s="108" t="str">
        <f t="shared" ref="EN12:EN103" si="29">IF(ER12="","",IF(ISERROR(MID(ER12,FIND("male,",ER12)+6,(FIND(")",ER12)-(FIND("male,",ER12)+6))))=TRUE,"missing/error",MID(ER12,FIND("male,",ER12)+6,(FIND(")",ER12)-(FIND("male,",ER12)+6)))))</f>
        <v/>
      </c>
      <c r="EO12" s="109" t="str">
        <f t="shared" ref="EO12:EO103" si="30">IF(EK12="","",(MID(EK12,(SEARCH("^^",SUBSTITUTE(EK12," ","^^",LEN(EK12)-LEN(SUBSTITUTE(EK12," ","")))))+1,99)&amp;"_"&amp;LEFT(EK12,FIND(" ",EK12)-1)&amp;"_"&amp;EL12))</f>
        <v/>
      </c>
      <c r="EQ12" s="101"/>
      <c r="ER12" s="101"/>
      <c r="ES12" s="102" t="str">
        <f t="shared" ref="ES12:ES103" si="31">IF(EW12="","",ES$3)</f>
        <v/>
      </c>
      <c r="ET12" s="103" t="str">
        <f t="shared" ref="ET12:ET103" si="32">IF(EW12="","",ES$1)</f>
        <v/>
      </c>
      <c r="EU12" s="104" t="str">
        <f t="shared" ref="EU12:EU103" si="33">IF(EW12="","",ES$2)</f>
        <v/>
      </c>
      <c r="EV12" s="104" t="str">
        <f t="shared" ref="EV12:EV103" si="34">IF(EW12="","",ES$3)</f>
        <v/>
      </c>
      <c r="EW12" s="105" t="str">
        <f t="shared" ref="EW12:EW103" si="35">IF(FD12="","",IF(ISNUMBER(SEARCH(":",FD12)),MID(FD12,FIND(":",FD12)+2,FIND("(",FD12)-FIND(":",FD12)-3),LEFT(FD12,FIND("(",FD12)-2)))</f>
        <v/>
      </c>
      <c r="EX12" s="106" t="str">
        <f t="shared" ref="EX12:EX103" si="36">IF(FD12="","",MID(FD12,FIND("(",FD12)+1,4))</f>
        <v/>
      </c>
      <c r="EY12" s="107" t="str">
        <f t="shared" ref="EY12:EY103" si="37">IF(ISNUMBER(SEARCH("*female*",FD12)),"female",IF(ISNUMBER(SEARCH("*male*",FD12)),"male",""))</f>
        <v/>
      </c>
      <c r="EZ12" s="108" t="str">
        <f t="shared" ref="EZ12:EZ103" si="38">IF(FD12="","",IF(ISERROR(MID(FD12,FIND("male,",FD12)+6,(FIND(")",FD12)-(FIND("male,",FD12)+6))))=TRUE,"missing/error",MID(FD12,FIND("male,",FD12)+6,(FIND(")",FD12)-(FIND("male,",FD12)+6)))))</f>
        <v/>
      </c>
      <c r="FA12" s="109" t="str">
        <f t="shared" ref="FA12:FA103" si="39">IF(EW12="","",(MID(EW12,(SEARCH("^^",SUBSTITUTE(EW12," ","^^",LEN(EW12)-LEN(SUBSTITUTE(EW12," ","")))))+1,99)&amp;"_"&amp;LEFT(EW12,FIND(" ",EW12)-1)&amp;"_"&amp;EX12))</f>
        <v/>
      </c>
      <c r="FC12" s="101"/>
      <c r="FD12" s="101"/>
      <c r="FE12" s="102" t="str">
        <f t="shared" ref="FE12:FE103" si="40">IF(FI12="","",FE$3)</f>
        <v/>
      </c>
      <c r="FF12" s="103" t="str">
        <f t="shared" ref="FF12:FF103" si="41">IF(FI12="","",FE$1)</f>
        <v/>
      </c>
      <c r="FG12" s="104" t="str">
        <f t="shared" ref="FG12:FG103" si="42">IF(FI12="","",FE$2)</f>
        <v/>
      </c>
      <c r="FH12" s="104" t="str">
        <f t="shared" ref="FH12:FH103" si="43">IF(FI12="","",FE$3)</f>
        <v/>
      </c>
      <c r="FI12" s="105" t="str">
        <f t="shared" ref="FI12:FI103" si="44">IF(FP12="","",IF(ISNUMBER(SEARCH(":",FP12)),MID(FP12,FIND(":",FP12)+2,FIND("(",FP12)-FIND(":",FP12)-3),LEFT(FP12,FIND("(",FP12)-2)))</f>
        <v/>
      </c>
      <c r="FJ12" s="106" t="str">
        <f t="shared" ref="FJ12:FJ103" si="45">IF(FP12="","",MID(FP12,FIND("(",FP12)+1,4))</f>
        <v/>
      </c>
      <c r="FK12" s="107" t="str">
        <f t="shared" ref="FK12:FK103" si="46">IF(ISNUMBER(SEARCH("*female*",FP12)),"female",IF(ISNUMBER(SEARCH("*male*",FP12)),"male",""))</f>
        <v/>
      </c>
      <c r="FL12" s="108" t="str">
        <f t="shared" ref="FL12:FL103" si="47">IF(FP12="","",IF(ISERROR(MID(FP12,FIND("male,",FP12)+6,(FIND(")",FP12)-(FIND("male,",FP12)+6))))=TRUE,"missing/error",MID(FP12,FIND("male,",FP12)+6,(FIND(")",FP12)-(FIND("male,",FP12)+6)))))</f>
        <v/>
      </c>
      <c r="FM12" s="109" t="str">
        <f t="shared" ref="FM12:FM103" si="48">IF(FI12="","",(MID(FI12,(SEARCH("^^",SUBSTITUTE(FI12," ","^^",LEN(FI12)-LEN(SUBSTITUTE(FI12," ","")))))+1,99)&amp;"_"&amp;LEFT(FI12,FIND(" ",FI12)-1)&amp;"_"&amp;FJ12))</f>
        <v/>
      </c>
      <c r="FO12" s="101"/>
      <c r="FP12" s="101"/>
      <c r="FQ12" s="102" t="str">
        <f>IF(FU12="","",#REF!)</f>
        <v/>
      </c>
      <c r="FR12" s="103" t="str">
        <f t="shared" ref="FR12:FR103" si="49">IF(FU12="","",FQ$1)</f>
        <v/>
      </c>
      <c r="FS12" s="104" t="str">
        <f t="shared" ref="FS12:FS103" si="50">IF(FU12="","",FQ$2)</f>
        <v/>
      </c>
      <c r="FT12" s="104" t="str">
        <f t="shared" ref="FT12:FT103" si="51">IF(FU12="","",FQ$3)</f>
        <v/>
      </c>
      <c r="FU12" s="105" t="str">
        <f t="shared" ref="FU12:FU103" si="52">IF(GB12="","",IF(ISNUMBER(SEARCH(":",GB12)),MID(GB12,FIND(":",GB12)+2,FIND("(",GB12)-FIND(":",GB12)-3),LEFT(GB12,FIND("(",GB12)-2)))</f>
        <v/>
      </c>
      <c r="FV12" s="106" t="str">
        <f t="shared" ref="FV12:FV103" si="53">IF(GB12="","",MID(GB12,FIND("(",GB12)+1,4))</f>
        <v/>
      </c>
      <c r="FW12" s="107" t="str">
        <f t="shared" ref="FW12:FW103" si="54">IF(ISNUMBER(SEARCH("*female*",GB12)),"female",IF(ISNUMBER(SEARCH("*male*",GB12)),"male",""))</f>
        <v/>
      </c>
      <c r="FX12" s="108" t="str">
        <f t="shared" ref="FX12:FX103" si="55">IF(GB12="","",IF(ISERROR(MID(GB12,FIND("male,",GB12)+6,(FIND(")",GB12)-(FIND("male,",GB12)+6))))=TRUE,"missing/error",MID(GB12,FIND("male,",GB12)+6,(FIND(")",GB12)-(FIND("male,",GB12)+6)))))</f>
        <v/>
      </c>
      <c r="FY12" s="109" t="str">
        <f t="shared" ref="FY12:FY103" si="56">IF(FU12="","",(MID(FU12,(SEARCH("^^",SUBSTITUTE(FU12," ","^^",LEN(FU12)-LEN(SUBSTITUTE(FU12," ","")))))+1,99)&amp;"_"&amp;LEFT(FU12,FIND(" ",FU12)-1)&amp;"_"&amp;FV12))</f>
        <v/>
      </c>
      <c r="GA12" s="101"/>
      <c r="GB12" s="101"/>
      <c r="GC12" s="102" t="str">
        <f t="shared" ref="GC12:GC103" si="57">IF(GG12="","",GC$3)</f>
        <v/>
      </c>
      <c r="GD12" s="103" t="str">
        <f t="shared" ref="GD12:GD103" si="58">IF(GG12="","",GC$1)</f>
        <v/>
      </c>
      <c r="GE12" s="104" t="str">
        <f t="shared" ref="GE12:GE103" si="59">IF(GG12="","",GC$2)</f>
        <v/>
      </c>
      <c r="GF12" s="104" t="str">
        <f t="shared" ref="GF12:GF103" si="60">IF(GG12="","",GC$3)</f>
        <v/>
      </c>
      <c r="GG12" s="105" t="str">
        <f t="shared" ref="GG12:GG103" si="61">IF(GN12="","",IF(ISNUMBER(SEARCH(":",GN12)),MID(GN12,FIND(":",GN12)+2,FIND("(",GN12)-FIND(":",GN12)-3),LEFT(GN12,FIND("(",GN12)-2)))</f>
        <v/>
      </c>
      <c r="GH12" s="106" t="str">
        <f t="shared" ref="GH12:GH103" si="62">IF(GN12="","",MID(GN12,FIND("(",GN12)+1,4))</f>
        <v/>
      </c>
      <c r="GI12" s="107" t="str">
        <f t="shared" ref="GI12:GI103" si="63">IF(ISNUMBER(SEARCH("*female*",GN12)),"female",IF(ISNUMBER(SEARCH("*male*",GN12)),"male",""))</f>
        <v/>
      </c>
      <c r="GJ12" s="108" t="str">
        <f t="shared" ref="GJ12:GJ103" si="64">IF(GN12="","",IF(ISERROR(MID(GN12,FIND("male,",GN12)+6,(FIND(")",GN12)-(FIND("male,",GN12)+6))))=TRUE,"missing/error",MID(GN12,FIND("male,",GN12)+6,(FIND(")",GN12)-(FIND("male,",GN12)+6)))))</f>
        <v/>
      </c>
      <c r="GK12" s="109" t="str">
        <f t="shared" ref="GK12:GK103" si="65">IF(GG12="","",(MID(GG12,(SEARCH("^^",SUBSTITUTE(GG12," ","^^",LEN(GG12)-LEN(SUBSTITUTE(GG12," ","")))))+1,99)&amp;"_"&amp;LEFT(GG12,FIND(" ",GG12)-1)&amp;"_"&amp;GH12))</f>
        <v/>
      </c>
      <c r="GM12" s="101"/>
      <c r="GN12" s="101" t="s">
        <v>292</v>
      </c>
      <c r="GO12" s="102" t="str">
        <f t="shared" ref="GO12:GO103" si="66">IF(GS12="","",GO$3)</f>
        <v/>
      </c>
      <c r="GP12" s="103" t="str">
        <f t="shared" ref="GP12:GP103" si="67">IF(GS12="","",GO$1)</f>
        <v/>
      </c>
      <c r="GQ12" s="104" t="str">
        <f t="shared" ref="GQ12:GQ103" si="68">IF(GS12="","",GO$2)</f>
        <v/>
      </c>
      <c r="GR12" s="104" t="str">
        <f t="shared" ref="GR12:GR103" si="69">IF(GS12="","",GO$3)</f>
        <v/>
      </c>
      <c r="GS12" s="105" t="str">
        <f t="shared" ref="GS12:GS103" si="70">IF(GZ12="","",IF(ISNUMBER(SEARCH(":",GZ12)),MID(GZ12,FIND(":",GZ12)+2,FIND("(",GZ12)-FIND(":",GZ12)-3),LEFT(GZ12,FIND("(",GZ12)-2)))</f>
        <v/>
      </c>
      <c r="GT12" s="106" t="str">
        <f t="shared" ref="GT12:GT103" si="71">IF(GZ12="","",MID(GZ12,FIND("(",GZ12)+1,4))</f>
        <v/>
      </c>
      <c r="GU12" s="107" t="str">
        <f t="shared" ref="GU12:GU103" si="72">IF(ISNUMBER(SEARCH("*female*",GZ12)),"female",IF(ISNUMBER(SEARCH("*male*",GZ12)),"male",""))</f>
        <v/>
      </c>
      <c r="GV12" s="108" t="str">
        <f t="shared" ref="GV12:GV103" si="73">IF(GZ12="","",IF(ISERROR(MID(GZ12,FIND("male,",GZ12)+6,(FIND(")",GZ12)-(FIND("male,",GZ12)+6))))=TRUE,"missing/error",MID(GZ12,FIND("male,",GZ12)+6,(FIND(")",GZ12)-(FIND("male,",GZ12)+6)))))</f>
        <v/>
      </c>
      <c r="GW12" s="109" t="str">
        <f t="shared" ref="GW12:GW103" si="74">IF(GS12="","",(MID(GS12,(SEARCH("^^",SUBSTITUTE(GS12," ","^^",LEN(GS12)-LEN(SUBSTITUTE(GS12," ","")))))+1,99)&amp;"_"&amp;LEFT(GS12,FIND(" ",GS12)-1)&amp;"_"&amp;GT12))</f>
        <v/>
      </c>
      <c r="GY12" s="101"/>
      <c r="GZ12" s="101"/>
      <c r="HA12" s="102" t="str">
        <f t="shared" ref="HA12:HA103" si="75">IF(HE12="","",HA$3)</f>
        <v/>
      </c>
      <c r="HB12" s="103" t="str">
        <f t="shared" ref="HB12:HB103" si="76">IF(HE12="","",HA$1)</f>
        <v/>
      </c>
      <c r="HC12" s="104" t="str">
        <f t="shared" ref="HC12:HC103" si="77">IF(HE12="","",HA$2)</f>
        <v/>
      </c>
      <c r="HD12" s="104" t="str">
        <f t="shared" ref="HD12:HD103" si="78">IF(HE12="","",HA$3)</f>
        <v/>
      </c>
      <c r="HE12" s="105" t="str">
        <f t="shared" ref="HE12:HE103" si="79">IF(HL12="","",IF(ISNUMBER(SEARCH(":",HL12)),MID(HL12,FIND(":",HL12)+2,FIND("(",HL12)-FIND(":",HL12)-3),LEFT(HL12,FIND("(",HL12)-2)))</f>
        <v/>
      </c>
      <c r="HF12" s="106" t="str">
        <f t="shared" ref="HF12:HF103" si="80">IF(HL12="","",MID(HL12,FIND("(",HL12)+1,4))</f>
        <v/>
      </c>
      <c r="HG12" s="107" t="str">
        <f t="shared" ref="HG12:HG103" si="81">IF(ISNUMBER(SEARCH("*female*",HL12)),"female",IF(ISNUMBER(SEARCH("*male*",HL12)),"male",""))</f>
        <v/>
      </c>
      <c r="HH12" s="108" t="str">
        <f t="shared" ref="HH12:HH103" si="82">IF(HL12="","",IF(ISERROR(MID(HL12,FIND("male,",HL12)+6,(FIND(")",HL12)-(FIND("male,",HL12)+6))))=TRUE,"missing/error",MID(HL12,FIND("male,",HL12)+6,(FIND(")",HL12)-(FIND("male,",HL12)+6)))))</f>
        <v/>
      </c>
      <c r="HI12" s="109" t="str">
        <f t="shared" ref="HI12:HI103" si="83">IF(HE12="","",(MID(HE12,(SEARCH("^^",SUBSTITUTE(HE12," ","^^",LEN(HE12)-LEN(SUBSTITUTE(HE12," ","")))))+1,99)&amp;"_"&amp;LEFT(HE12,FIND(" ",HE12)-1)&amp;"_"&amp;HF12))</f>
        <v/>
      </c>
      <c r="HK12" s="101"/>
      <c r="HL12" s="101" t="s">
        <v>292</v>
      </c>
      <c r="HM12" s="102" t="str">
        <f t="shared" ref="HM12:HM103" si="84">IF(HQ12="","",HM$3)</f>
        <v/>
      </c>
      <c r="HN12" s="103" t="str">
        <f t="shared" ref="HN12:HN103" si="85">IF(HQ12="","",HM$1)</f>
        <v/>
      </c>
      <c r="HO12" s="104" t="str">
        <f t="shared" ref="HO12:HO103" si="86">IF(HQ12="","",HM$2)</f>
        <v/>
      </c>
      <c r="HP12" s="104" t="str">
        <f t="shared" ref="HP12:HP103" si="87">IF(HQ12="","",HM$3)</f>
        <v/>
      </c>
      <c r="HQ12" s="105" t="str">
        <f t="shared" ref="HQ12:HQ103" si="88">IF(HX12="","",IF(ISNUMBER(SEARCH(":",HX12)),MID(HX12,FIND(":",HX12)+2,FIND("(",HX12)-FIND(":",HX12)-3),LEFT(HX12,FIND("(",HX12)-2)))</f>
        <v/>
      </c>
      <c r="HR12" s="106" t="str">
        <f t="shared" ref="HR12:HR103" si="89">IF(HX12="","",MID(HX12,FIND("(",HX12)+1,4))</f>
        <v/>
      </c>
      <c r="HS12" s="107" t="str">
        <f t="shared" ref="HS12:HS103" si="90">IF(ISNUMBER(SEARCH("*female*",HX12)),"female",IF(ISNUMBER(SEARCH("*male*",HX12)),"male",""))</f>
        <v/>
      </c>
      <c r="HT12" s="108" t="str">
        <f t="shared" ref="HT12:HT103" si="91">IF(HX12="","",IF(ISERROR(MID(HX12,FIND("male,",HX12)+6,(FIND(")",HX12)-(FIND("male,",HX12)+6))))=TRUE,"missing/error",MID(HX12,FIND("male,",HX12)+6,(FIND(")",HX12)-(FIND("male,",HX12)+6)))))</f>
        <v/>
      </c>
      <c r="HU12" s="109" t="str">
        <f t="shared" ref="HU12:HU103" si="92">IF(HQ12="","",(MID(HQ12,(SEARCH("^^",SUBSTITUTE(HQ12," ","^^",LEN(HQ12)-LEN(SUBSTITUTE(HQ12," ","")))))+1,99)&amp;"_"&amp;LEFT(HQ12,FIND(" ",HQ12)-1)&amp;"_"&amp;HR12))</f>
        <v/>
      </c>
      <c r="HW12" s="101"/>
      <c r="HX12" s="101"/>
      <c r="HY12" s="102" t="str">
        <f t="shared" ref="HY12:HY103" si="93">IF(IC12="","",HY$3)</f>
        <v/>
      </c>
      <c r="HZ12" s="103" t="str">
        <f t="shared" ref="HZ12:HZ103" si="94">IF(IC12="","",HY$1)</f>
        <v/>
      </c>
      <c r="IA12" s="104" t="str">
        <f t="shared" ref="IA12:IA103" si="95">IF(IC12="","",HY$2)</f>
        <v/>
      </c>
      <c r="IB12" s="104" t="str">
        <f t="shared" ref="IB12:IB103" si="96">IF(IC12="","",HY$3)</f>
        <v/>
      </c>
      <c r="IC12" s="105" t="str">
        <f t="shared" ref="IC12:IC103" si="97">IF(IJ12="","",IF(ISNUMBER(SEARCH(":",IJ12)),MID(IJ12,FIND(":",IJ12)+2,FIND("(",IJ12)-FIND(":",IJ12)-3),LEFT(IJ12,FIND("(",IJ12)-2)))</f>
        <v/>
      </c>
      <c r="ID12" s="106" t="str">
        <f t="shared" ref="ID12:ID103" si="98">IF(IJ12="","",MID(IJ12,FIND("(",IJ12)+1,4))</f>
        <v/>
      </c>
      <c r="IE12" s="107" t="str">
        <f t="shared" ref="IE12:IE103" si="99">IF(ISNUMBER(SEARCH("*female*",IJ12)),"female",IF(ISNUMBER(SEARCH("*male*",IJ12)),"male",""))</f>
        <v/>
      </c>
      <c r="IF12" s="108" t="str">
        <f t="shared" ref="IF12:IF103" si="100">IF(IJ12="","",IF(ISERROR(MID(IJ12,FIND("male,",IJ12)+6,(FIND(")",IJ12)-(FIND("male,",IJ12)+6))))=TRUE,"missing/error",MID(IJ12,FIND("male,",IJ12)+6,(FIND(")",IJ12)-(FIND("male,",IJ12)+6)))))</f>
        <v/>
      </c>
      <c r="IG12" s="109" t="str">
        <f t="shared" ref="IG12:IG103" si="101">IF(IC12="","",(MID(IC12,(SEARCH("^^",SUBSTITUTE(IC12," ","^^",LEN(IC12)-LEN(SUBSTITUTE(IC12," ","")))))+1,99)&amp;"_"&amp;LEFT(IC12,FIND(" ",IC12)-1)&amp;"_"&amp;ID12))</f>
        <v/>
      </c>
      <c r="II12" s="101"/>
      <c r="IJ12" s="101"/>
      <c r="IK12" s="102" t="str">
        <f t="shared" ref="IK12:IK103" si="102">IF(IO12="","",IK$3)</f>
        <v/>
      </c>
      <c r="IL12" s="103" t="str">
        <f t="shared" ref="IL12:IL103" si="103">IF(IO12="","",IK$1)</f>
        <v/>
      </c>
      <c r="IM12" s="104" t="str">
        <f t="shared" ref="IM12:IM103" si="104">IF(IO12="","",IK$2)</f>
        <v/>
      </c>
      <c r="IN12" s="104" t="str">
        <f t="shared" ref="IN12:IN103" si="105">IF(IO12="","",IK$3)</f>
        <v/>
      </c>
      <c r="IO12" s="105" t="str">
        <f t="shared" ref="IO12:IO103" si="106">IF(IV12="","",IF(ISNUMBER(SEARCH(":",IV12)),MID(IV12,FIND(":",IV12)+2,FIND("(",IV12)-FIND(":",IV12)-3),LEFT(IV12,FIND("(",IV12)-2)))</f>
        <v/>
      </c>
      <c r="IP12" s="106" t="str">
        <f t="shared" ref="IP12:IP103" si="107">IF(IV12="","",MID(IV12,FIND("(",IV12)+1,4))</f>
        <v/>
      </c>
      <c r="IQ12" s="107" t="str">
        <f t="shared" ref="IQ12:IQ103" si="108">IF(ISNUMBER(SEARCH("*female*",IV12)),"female",IF(ISNUMBER(SEARCH("*male*",IV12)),"male",""))</f>
        <v/>
      </c>
      <c r="IR12" s="108" t="str">
        <f t="shared" ref="IR12:IR103" si="109">IF(IV12="","",IF(ISERROR(MID(IV12,FIND("male,",IV12)+6,(FIND(")",IV12)-(FIND("male,",IV12)+6))))=TRUE,"missing/error",MID(IV12,FIND("male,",IV12)+6,(FIND(")",IV12)-(FIND("male,",IV12)+6)))))</f>
        <v/>
      </c>
      <c r="IS12" s="109" t="str">
        <f t="shared" ref="IS12:IS103" si="110">IF(IO12="","",(MID(IO12,(SEARCH("^^",SUBSTITUTE(IO12," ","^^",LEN(IO12)-LEN(SUBSTITUTE(IO12," ","")))))+1,99)&amp;"_"&amp;LEFT(IO12,FIND(" ",IO12)-1)&amp;"_"&amp;IP12))</f>
        <v/>
      </c>
      <c r="IU12" s="101"/>
      <c r="IV12" s="101"/>
      <c r="IW12" s="102" t="str">
        <f t="shared" ref="IW12:IW103" si="111">IF(JA12="","",IW$3)</f>
        <v/>
      </c>
      <c r="IX12" s="103" t="str">
        <f t="shared" ref="IX12:IX103" si="112">IF(JA12="","",IW$1)</f>
        <v/>
      </c>
      <c r="IY12" s="104" t="str">
        <f t="shared" ref="IY12:IY103" si="113">IF(JA12="","",IW$2)</f>
        <v/>
      </c>
      <c r="IZ12" s="104" t="str">
        <f t="shared" ref="IZ12:IZ103" si="114">IF(JA12="","",IW$3)</f>
        <v/>
      </c>
      <c r="JA12" s="105" t="str">
        <f t="shared" ref="JA12:JA103" si="115">IF(JH12="","",IF(ISNUMBER(SEARCH(":",JH12)),MID(JH12,FIND(":",JH12)+2,FIND("(",JH12)-FIND(":",JH12)-3),LEFT(JH12,FIND("(",JH12)-2)))</f>
        <v/>
      </c>
      <c r="JB12" s="106" t="str">
        <f t="shared" ref="JB12:JB103" si="116">IF(JH12="","",MID(JH12,FIND("(",JH12)+1,4))</f>
        <v/>
      </c>
      <c r="JC12" s="107" t="str">
        <f t="shared" ref="JC12:JC103" si="117">IF(ISNUMBER(SEARCH("*female*",JH12)),"female",IF(ISNUMBER(SEARCH("*male*",JH12)),"male",""))</f>
        <v/>
      </c>
      <c r="JD12" s="108" t="str">
        <f t="shared" ref="JD12:JD103" si="118">IF(JH12="","",IF(ISERROR(MID(JH12,FIND("male,",JH12)+6,(FIND(")",JH12)-(FIND("male,",JH12)+6))))=TRUE,"missing/error",MID(JH12,FIND("male,",JH12)+6,(FIND(")",JH12)-(FIND("male,",JH12)+6)))))</f>
        <v/>
      </c>
      <c r="JE12" s="109" t="str">
        <f t="shared" ref="JE12:JE103" si="119">IF(JA12="","",(MID(JA12,(SEARCH("^^",SUBSTITUTE(JA12," ","^^",LEN(JA12)-LEN(SUBSTITUTE(JA12," ","")))))+1,99)&amp;"_"&amp;LEFT(JA12,FIND(" ",JA12)-1)&amp;"_"&amp;JB12))</f>
        <v/>
      </c>
      <c r="JG12" s="101"/>
      <c r="JH12" s="101"/>
      <c r="JI12" s="102" t="str">
        <f t="shared" ref="JI12:JI103" si="120">IF(JM12="","",JI$3)</f>
        <v/>
      </c>
      <c r="JJ12" s="103" t="str">
        <f t="shared" ref="JJ12:JJ103" si="121">IF(JM12="","",JI$1)</f>
        <v/>
      </c>
      <c r="JK12" s="104" t="str">
        <f t="shared" ref="JK12:JK103" si="122">IF(JM12="","",JI$2)</f>
        <v/>
      </c>
      <c r="JL12" s="104" t="str">
        <f t="shared" ref="JL12:JL103" si="123">IF(JM12="","",JI$3)</f>
        <v/>
      </c>
      <c r="JM12" s="105" t="str">
        <f t="shared" ref="JM12:JM103" si="124">IF(JT12="","",IF(ISNUMBER(SEARCH(":",JT12)),MID(JT12,FIND(":",JT12)+2,FIND("(",JT12)-FIND(":",JT12)-3),LEFT(JT12,FIND("(",JT12)-2)))</f>
        <v/>
      </c>
      <c r="JN12" s="106" t="str">
        <f t="shared" ref="JN12:JN103" si="125">IF(JT12="","",MID(JT12,FIND("(",JT12)+1,4))</f>
        <v/>
      </c>
      <c r="JO12" s="107" t="str">
        <f t="shared" ref="JO12:JO103" si="126">IF(ISNUMBER(SEARCH("*female*",JT12)),"female",IF(ISNUMBER(SEARCH("*male*",JT12)),"male",""))</f>
        <v/>
      </c>
      <c r="JP12" s="108" t="str">
        <f t="shared" ref="JP12:JP103" si="127">IF(JT12="","",IF(ISERROR(MID(JT12,FIND("male,",JT12)+6,(FIND(")",JT12)-(FIND("male,",JT12)+6))))=TRUE,"missing/error",MID(JT12,FIND("male,",JT12)+6,(FIND(")",JT12)-(FIND("male,",JT12)+6)))))</f>
        <v/>
      </c>
      <c r="JQ12" s="109" t="str">
        <f t="shared" ref="JQ12:JQ103" si="128">IF(JM12="","",(MID(JM12,(SEARCH("^^",SUBSTITUTE(JM12," ","^^",LEN(JM12)-LEN(SUBSTITUTE(JM12," ","")))))+1,99)&amp;"_"&amp;LEFT(JM12,FIND(" ",JM12)-1)&amp;"_"&amp;JN12))</f>
        <v/>
      </c>
      <c r="JS12" s="101"/>
      <c r="JT12" s="101"/>
      <c r="JU12" s="102" t="str">
        <f t="shared" ref="JU12:JU103" si="129">IF(JY12="","",JU$3)</f>
        <v/>
      </c>
      <c r="JV12" s="103" t="str">
        <f t="shared" ref="JV12:JV103" si="130">IF(JY12="","",JU$1)</f>
        <v/>
      </c>
      <c r="JW12" s="104" t="str">
        <f t="shared" ref="JW12:JW103" si="131">IF(JY12="","",JU$2)</f>
        <v/>
      </c>
      <c r="JX12" s="104" t="str">
        <f t="shared" ref="JX12:JX103" si="132">IF(JY12="","",JU$3)</f>
        <v/>
      </c>
      <c r="JY12" s="105" t="str">
        <f t="shared" ref="JY12:JY103" si="133">IF(KF12="","",IF(ISNUMBER(SEARCH(":",KF12)),MID(KF12,FIND(":",KF12)+2,FIND("(",KF12)-FIND(":",KF12)-3),LEFT(KF12,FIND("(",KF12)-2)))</f>
        <v/>
      </c>
      <c r="JZ12" s="106" t="str">
        <f t="shared" ref="JZ12:JZ103" si="134">IF(KF12="","",MID(KF12,FIND("(",KF12)+1,4))</f>
        <v/>
      </c>
      <c r="KA12" s="107" t="str">
        <f t="shared" ref="KA12:KA103" si="135">IF(ISNUMBER(SEARCH("*female*",KF12)),"female",IF(ISNUMBER(SEARCH("*male*",KF12)),"male",""))</f>
        <v/>
      </c>
      <c r="KB12" s="108" t="str">
        <f t="shared" ref="KB12:KB103" si="136">IF(KF12="","",IF(ISERROR(MID(KF12,FIND("male,",KF12)+6,(FIND(")",KF12)-(FIND("male,",KF12)+6))))=TRUE,"missing/error",MID(KF12,FIND("male,",KF12)+6,(FIND(")",KF12)-(FIND("male,",KF12)+6)))))</f>
        <v/>
      </c>
      <c r="KC12" s="109" t="str">
        <f t="shared" ref="KC12:KC103" si="137">IF(JY12="","",(MID(JY12,(SEARCH("^^",SUBSTITUTE(JY12," ","^^",LEN(JY12)-LEN(SUBSTITUTE(JY12," ","")))))+1,99)&amp;"_"&amp;LEFT(JY12,FIND(" ",JY12)-1)&amp;"_"&amp;JZ12))</f>
        <v/>
      </c>
      <c r="KE12" s="101"/>
      <c r="KF12" s="101"/>
    </row>
    <row r="13" spans="1:292" ht="13.5" customHeight="1">
      <c r="A13" s="110"/>
      <c r="B13" s="101" t="s">
        <v>452</v>
      </c>
      <c r="C13" s="2" t="s">
        <v>453</v>
      </c>
      <c r="D13" s="154"/>
      <c r="E13" s="102" t="s">
        <v>292</v>
      </c>
      <c r="F13" s="103" t="s">
        <v>292</v>
      </c>
      <c r="G13" s="104"/>
      <c r="H13" s="104" t="s">
        <v>292</v>
      </c>
      <c r="I13" s="105"/>
      <c r="J13" s="106"/>
      <c r="K13" s="107"/>
      <c r="L13" s="108"/>
      <c r="M13" s="109" t="s">
        <v>292</v>
      </c>
      <c r="O13" s="101"/>
      <c r="P13" s="154"/>
      <c r="Q13" s="102">
        <v>34699</v>
      </c>
      <c r="R13" s="103" t="s">
        <v>422</v>
      </c>
      <c r="S13" s="104">
        <v>34568</v>
      </c>
      <c r="T13" s="104">
        <v>36010</v>
      </c>
      <c r="U13" s="105" t="s">
        <v>468</v>
      </c>
      <c r="V13" s="106">
        <v>1931</v>
      </c>
      <c r="W13" s="107" t="s">
        <v>440</v>
      </c>
      <c r="X13" s="108" t="s">
        <v>304</v>
      </c>
      <c r="Y13" s="109" t="s">
        <v>469</v>
      </c>
      <c r="AA13" s="101"/>
      <c r="AB13" s="101"/>
      <c r="AC13" s="102">
        <v>36160</v>
      </c>
      <c r="AD13" s="103" t="s">
        <v>423</v>
      </c>
      <c r="AE13" s="104">
        <v>36010</v>
      </c>
      <c r="AF13" s="104">
        <v>37459</v>
      </c>
      <c r="AG13" s="105" t="s">
        <v>470</v>
      </c>
      <c r="AH13" s="106">
        <v>1932</v>
      </c>
      <c r="AI13" s="107" t="s">
        <v>457</v>
      </c>
      <c r="AJ13" s="108" t="s">
        <v>304</v>
      </c>
      <c r="AK13" s="109" t="s">
        <v>471</v>
      </c>
      <c r="AM13" s="101"/>
      <c r="AN13" s="101"/>
      <c r="AO13" s="102">
        <v>37622</v>
      </c>
      <c r="AP13" s="103" t="s">
        <v>424</v>
      </c>
      <c r="AQ13" s="104">
        <v>37459</v>
      </c>
      <c r="AR13" s="104">
        <v>37545</v>
      </c>
      <c r="AS13" s="105" t="s">
        <v>472</v>
      </c>
      <c r="AT13" s="106">
        <v>1944</v>
      </c>
      <c r="AU13" s="107" t="s">
        <v>440</v>
      </c>
      <c r="AV13" s="108" t="s">
        <v>306</v>
      </c>
      <c r="AW13" s="109" t="s">
        <v>473</v>
      </c>
      <c r="AY13" s="101" t="s">
        <v>474</v>
      </c>
      <c r="AZ13" s="101"/>
      <c r="BA13" s="102">
        <v>37987</v>
      </c>
      <c r="BB13" s="103" t="s">
        <v>425</v>
      </c>
      <c r="BC13" s="104" t="s">
        <v>428</v>
      </c>
      <c r="BD13" s="104">
        <v>38905</v>
      </c>
      <c r="BE13" s="105" t="s">
        <v>475</v>
      </c>
      <c r="BF13" s="106">
        <v>1956</v>
      </c>
      <c r="BG13" s="107" t="s">
        <v>440</v>
      </c>
      <c r="BH13" s="108" t="s">
        <v>301</v>
      </c>
      <c r="BI13" s="109" t="s">
        <v>476</v>
      </c>
      <c r="BK13" s="101"/>
      <c r="BL13" s="101"/>
      <c r="BM13" s="102" t="s">
        <v>292</v>
      </c>
      <c r="BN13" s="103" t="s">
        <v>292</v>
      </c>
      <c r="BO13" s="104"/>
      <c r="BP13" s="104" t="s">
        <v>292</v>
      </c>
      <c r="BQ13" s="105"/>
      <c r="BR13" s="106"/>
      <c r="BS13" s="107"/>
      <c r="BT13" s="108"/>
      <c r="BU13" s="109" t="s">
        <v>292</v>
      </c>
      <c r="BW13" s="101"/>
      <c r="BX13" s="101"/>
      <c r="BY13" s="102">
        <v>40465</v>
      </c>
      <c r="BZ13" s="103" t="s">
        <v>427</v>
      </c>
      <c r="CA13" s="104">
        <v>39135</v>
      </c>
      <c r="CB13" s="104">
        <v>40465</v>
      </c>
      <c r="CC13" s="105" t="s">
        <v>477</v>
      </c>
      <c r="CD13" s="106">
        <v>1962</v>
      </c>
      <c r="CE13" s="107" t="s">
        <v>440</v>
      </c>
      <c r="CF13" s="108" t="s">
        <v>309</v>
      </c>
      <c r="CG13" s="109" t="s">
        <v>478</v>
      </c>
      <c r="CI13" s="101"/>
      <c r="CJ13" s="101"/>
      <c r="CK13" s="102" t="s">
        <v>292</v>
      </c>
      <c r="CL13" s="103" t="s">
        <v>292</v>
      </c>
      <c r="CM13" s="104" t="s">
        <v>292</v>
      </c>
      <c r="CN13" s="104" t="s">
        <v>292</v>
      </c>
      <c r="CO13" s="105" t="s">
        <v>292</v>
      </c>
      <c r="CP13" s="106" t="s">
        <v>292</v>
      </c>
      <c r="CQ13" s="107" t="s">
        <v>292</v>
      </c>
      <c r="CR13" s="108" t="s">
        <v>292</v>
      </c>
      <c r="CS13" s="109" t="s">
        <v>292</v>
      </c>
      <c r="CT13" s="2" t="s">
        <v>292</v>
      </c>
      <c r="CU13" s="101"/>
      <c r="CV13" s="101"/>
      <c r="CW13" s="102" t="s">
        <v>292</v>
      </c>
      <c r="CX13" s="103" t="s">
        <v>292</v>
      </c>
      <c r="CY13" s="104" t="s">
        <v>292</v>
      </c>
      <c r="CZ13" s="104" t="s">
        <v>292</v>
      </c>
      <c r="DA13" s="105" t="s">
        <v>292</v>
      </c>
      <c r="DB13" s="106" t="s">
        <v>292</v>
      </c>
      <c r="DC13" s="107" t="s">
        <v>292</v>
      </c>
      <c r="DD13" s="108" t="s">
        <v>292</v>
      </c>
      <c r="DE13" s="109" t="s">
        <v>292</v>
      </c>
      <c r="DF13" s="2" t="s">
        <v>292</v>
      </c>
      <c r="DG13" s="101"/>
      <c r="DH13" s="101"/>
      <c r="DI13" s="102">
        <f t="shared" si="4"/>
        <v>44571</v>
      </c>
      <c r="DJ13" s="103" t="str">
        <f t="shared" si="5"/>
        <v>Rutte III</v>
      </c>
      <c r="DK13" s="104">
        <f t="shared" si="6"/>
        <v>43034</v>
      </c>
      <c r="DL13" s="104">
        <f t="shared" si="7"/>
        <v>44571</v>
      </c>
      <c r="DM13" s="105" t="str">
        <f t="shared" si="8"/>
        <v>Kajsa Ollongren</v>
      </c>
      <c r="DN13" s="106" t="str">
        <f t="shared" si="9"/>
        <v>1967</v>
      </c>
      <c r="DO13" s="107" t="str">
        <f t="shared" si="10"/>
        <v>female</v>
      </c>
      <c r="DP13" s="108" t="str">
        <f t="shared" si="11"/>
        <v>nl_d6601</v>
      </c>
      <c r="DQ13" s="109" t="str">
        <f t="shared" si="12"/>
        <v>Ollongren_Kajsa_1967</v>
      </c>
      <c r="DS13" s="101"/>
      <c r="DT13" s="101" t="s">
        <v>1054</v>
      </c>
      <c r="DU13" s="102" t="str">
        <f t="shared" si="13"/>
        <v/>
      </c>
      <c r="DV13" s="103" t="str">
        <f t="shared" si="14"/>
        <v/>
      </c>
      <c r="DW13" s="104" t="str">
        <f t="shared" si="15"/>
        <v/>
      </c>
      <c r="DX13" s="104" t="str">
        <f t="shared" si="16"/>
        <v/>
      </c>
      <c r="DY13" s="105" t="str">
        <f t="shared" si="17"/>
        <v/>
      </c>
      <c r="DZ13" s="106" t="str">
        <f t="shared" si="18"/>
        <v/>
      </c>
      <c r="EA13" s="107" t="str">
        <f t="shared" si="19"/>
        <v/>
      </c>
      <c r="EB13" s="108" t="str">
        <f t="shared" si="20"/>
        <v/>
      </c>
      <c r="EC13" s="109" t="str">
        <f t="shared" si="21"/>
        <v/>
      </c>
      <c r="EE13" s="101"/>
      <c r="EF13" s="101"/>
      <c r="EG13" s="102" t="str">
        <f t="shared" si="22"/>
        <v/>
      </c>
      <c r="EH13" s="103" t="str">
        <f t="shared" si="23"/>
        <v/>
      </c>
      <c r="EI13" s="104" t="str">
        <f t="shared" si="24"/>
        <v/>
      </c>
      <c r="EJ13" s="104" t="str">
        <f t="shared" si="25"/>
        <v/>
      </c>
      <c r="EK13" s="105" t="str">
        <f t="shared" si="26"/>
        <v/>
      </c>
      <c r="EL13" s="106" t="str">
        <f t="shared" si="27"/>
        <v/>
      </c>
      <c r="EM13" s="107" t="str">
        <f t="shared" si="28"/>
        <v/>
      </c>
      <c r="EN13" s="108" t="str">
        <f t="shared" si="29"/>
        <v/>
      </c>
      <c r="EO13" s="109" t="str">
        <f t="shared" si="30"/>
        <v/>
      </c>
      <c r="EQ13" s="101"/>
      <c r="ER13" s="101"/>
      <c r="ES13" s="102" t="str">
        <f t="shared" si="31"/>
        <v/>
      </c>
      <c r="ET13" s="103" t="str">
        <f t="shared" si="32"/>
        <v/>
      </c>
      <c r="EU13" s="104" t="str">
        <f t="shared" si="33"/>
        <v/>
      </c>
      <c r="EV13" s="104" t="str">
        <f t="shared" si="34"/>
        <v/>
      </c>
      <c r="EW13" s="105" t="str">
        <f t="shared" si="35"/>
        <v/>
      </c>
      <c r="EX13" s="106" t="str">
        <f t="shared" si="36"/>
        <v/>
      </c>
      <c r="EY13" s="107" t="str">
        <f t="shared" si="37"/>
        <v/>
      </c>
      <c r="EZ13" s="108" t="str">
        <f t="shared" si="38"/>
        <v/>
      </c>
      <c r="FA13" s="109" t="str">
        <f t="shared" si="39"/>
        <v/>
      </c>
      <c r="FC13" s="101"/>
      <c r="FD13" s="101"/>
      <c r="FE13" s="102" t="str">
        <f t="shared" si="40"/>
        <v/>
      </c>
      <c r="FF13" s="103" t="str">
        <f t="shared" si="41"/>
        <v/>
      </c>
      <c r="FG13" s="104" t="str">
        <f t="shared" si="42"/>
        <v/>
      </c>
      <c r="FH13" s="104" t="str">
        <f t="shared" si="43"/>
        <v/>
      </c>
      <c r="FI13" s="105" t="str">
        <f t="shared" si="44"/>
        <v/>
      </c>
      <c r="FJ13" s="106" t="str">
        <f t="shared" si="45"/>
        <v/>
      </c>
      <c r="FK13" s="107" t="str">
        <f t="shared" si="46"/>
        <v/>
      </c>
      <c r="FL13" s="108" t="str">
        <f t="shared" si="47"/>
        <v/>
      </c>
      <c r="FM13" s="109" t="str">
        <f t="shared" si="48"/>
        <v/>
      </c>
      <c r="FO13" s="101"/>
      <c r="FP13" s="101"/>
      <c r="FQ13" s="102" t="str">
        <f>IF(FU13="","",#REF!)</f>
        <v/>
      </c>
      <c r="FR13" s="103" t="str">
        <f t="shared" si="49"/>
        <v/>
      </c>
      <c r="FS13" s="104" t="str">
        <f t="shared" si="50"/>
        <v/>
      </c>
      <c r="FT13" s="104" t="str">
        <f t="shared" si="51"/>
        <v/>
      </c>
      <c r="FU13" s="105" t="str">
        <f t="shared" si="52"/>
        <v/>
      </c>
      <c r="FV13" s="106" t="str">
        <f t="shared" si="53"/>
        <v/>
      </c>
      <c r="FW13" s="107" t="str">
        <f t="shared" si="54"/>
        <v/>
      </c>
      <c r="FX13" s="108" t="str">
        <f t="shared" si="55"/>
        <v/>
      </c>
      <c r="FY13" s="109" t="str">
        <f t="shared" si="56"/>
        <v/>
      </c>
      <c r="GA13" s="101"/>
      <c r="GB13" s="101"/>
      <c r="GC13" s="102" t="str">
        <f t="shared" si="57"/>
        <v/>
      </c>
      <c r="GD13" s="103" t="str">
        <f t="shared" si="58"/>
        <v/>
      </c>
      <c r="GE13" s="104" t="str">
        <f t="shared" si="59"/>
        <v/>
      </c>
      <c r="GF13" s="104" t="str">
        <f t="shared" si="60"/>
        <v/>
      </c>
      <c r="GG13" s="105" t="str">
        <f t="shared" si="61"/>
        <v/>
      </c>
      <c r="GH13" s="106" t="str">
        <f t="shared" si="62"/>
        <v/>
      </c>
      <c r="GI13" s="107" t="str">
        <f t="shared" si="63"/>
        <v/>
      </c>
      <c r="GJ13" s="108" t="str">
        <f t="shared" si="64"/>
        <v/>
      </c>
      <c r="GK13" s="109" t="str">
        <f t="shared" si="65"/>
        <v/>
      </c>
      <c r="GM13" s="101"/>
      <c r="GN13" s="101" t="s">
        <v>292</v>
      </c>
      <c r="GO13" s="102" t="str">
        <f t="shared" si="66"/>
        <v/>
      </c>
      <c r="GP13" s="103" t="str">
        <f t="shared" si="67"/>
        <v/>
      </c>
      <c r="GQ13" s="104" t="str">
        <f t="shared" si="68"/>
        <v/>
      </c>
      <c r="GR13" s="104" t="str">
        <f t="shared" si="69"/>
        <v/>
      </c>
      <c r="GS13" s="105" t="str">
        <f t="shared" si="70"/>
        <v/>
      </c>
      <c r="GT13" s="106" t="str">
        <f t="shared" si="71"/>
        <v/>
      </c>
      <c r="GU13" s="107" t="str">
        <f t="shared" si="72"/>
        <v/>
      </c>
      <c r="GV13" s="108" t="str">
        <f t="shared" si="73"/>
        <v/>
      </c>
      <c r="GW13" s="109" t="str">
        <f t="shared" si="74"/>
        <v/>
      </c>
      <c r="GY13" s="101"/>
      <c r="GZ13" s="101"/>
      <c r="HA13" s="102" t="str">
        <f t="shared" si="75"/>
        <v/>
      </c>
      <c r="HB13" s="103" t="str">
        <f t="shared" si="76"/>
        <v/>
      </c>
      <c r="HC13" s="104" t="str">
        <f t="shared" si="77"/>
        <v/>
      </c>
      <c r="HD13" s="104" t="str">
        <f t="shared" si="78"/>
        <v/>
      </c>
      <c r="HE13" s="105" t="str">
        <f t="shared" si="79"/>
        <v/>
      </c>
      <c r="HF13" s="106" t="str">
        <f t="shared" si="80"/>
        <v/>
      </c>
      <c r="HG13" s="107" t="str">
        <f t="shared" si="81"/>
        <v/>
      </c>
      <c r="HH13" s="108" t="str">
        <f t="shared" si="82"/>
        <v/>
      </c>
      <c r="HI13" s="109" t="str">
        <f t="shared" si="83"/>
        <v/>
      </c>
      <c r="HK13" s="101"/>
      <c r="HL13" s="101" t="s">
        <v>292</v>
      </c>
      <c r="HM13" s="102" t="str">
        <f t="shared" si="84"/>
        <v/>
      </c>
      <c r="HN13" s="103" t="str">
        <f t="shared" si="85"/>
        <v/>
      </c>
      <c r="HO13" s="104" t="str">
        <f t="shared" si="86"/>
        <v/>
      </c>
      <c r="HP13" s="104" t="str">
        <f t="shared" si="87"/>
        <v/>
      </c>
      <c r="HQ13" s="105" t="str">
        <f t="shared" si="88"/>
        <v/>
      </c>
      <c r="HR13" s="106" t="str">
        <f t="shared" si="89"/>
        <v/>
      </c>
      <c r="HS13" s="107" t="str">
        <f t="shared" si="90"/>
        <v/>
      </c>
      <c r="HT13" s="108" t="str">
        <f t="shared" si="91"/>
        <v/>
      </c>
      <c r="HU13" s="109" t="str">
        <f t="shared" si="92"/>
        <v/>
      </c>
      <c r="HW13" s="101"/>
      <c r="HX13" s="101"/>
      <c r="HY13" s="102" t="str">
        <f t="shared" si="93"/>
        <v/>
      </c>
      <c r="HZ13" s="103" t="str">
        <f t="shared" si="94"/>
        <v/>
      </c>
      <c r="IA13" s="104" t="str">
        <f t="shared" si="95"/>
        <v/>
      </c>
      <c r="IB13" s="104" t="str">
        <f t="shared" si="96"/>
        <v/>
      </c>
      <c r="IC13" s="105" t="str">
        <f t="shared" si="97"/>
        <v/>
      </c>
      <c r="ID13" s="106" t="str">
        <f t="shared" si="98"/>
        <v/>
      </c>
      <c r="IE13" s="107" t="str">
        <f t="shared" si="99"/>
        <v/>
      </c>
      <c r="IF13" s="108" t="str">
        <f t="shared" si="100"/>
        <v/>
      </c>
      <c r="IG13" s="109" t="str">
        <f t="shared" si="101"/>
        <v/>
      </c>
      <c r="II13" s="101"/>
      <c r="IJ13" s="101"/>
      <c r="IK13" s="102" t="str">
        <f t="shared" si="102"/>
        <v/>
      </c>
      <c r="IL13" s="103" t="str">
        <f t="shared" si="103"/>
        <v/>
      </c>
      <c r="IM13" s="104" t="str">
        <f t="shared" si="104"/>
        <v/>
      </c>
      <c r="IN13" s="104" t="str">
        <f t="shared" si="105"/>
        <v/>
      </c>
      <c r="IO13" s="105" t="str">
        <f t="shared" si="106"/>
        <v/>
      </c>
      <c r="IP13" s="106" t="str">
        <f t="shared" si="107"/>
        <v/>
      </c>
      <c r="IQ13" s="107" t="str">
        <f t="shared" si="108"/>
        <v/>
      </c>
      <c r="IR13" s="108" t="str">
        <f t="shared" si="109"/>
        <v/>
      </c>
      <c r="IS13" s="109" t="str">
        <f t="shared" si="110"/>
        <v/>
      </c>
      <c r="IU13" s="101"/>
      <c r="IV13" s="101"/>
      <c r="IW13" s="102" t="str">
        <f t="shared" si="111"/>
        <v/>
      </c>
      <c r="IX13" s="103" t="str">
        <f t="shared" si="112"/>
        <v/>
      </c>
      <c r="IY13" s="104" t="str">
        <f t="shared" si="113"/>
        <v/>
      </c>
      <c r="IZ13" s="104" t="str">
        <f t="shared" si="114"/>
        <v/>
      </c>
      <c r="JA13" s="105" t="str">
        <f t="shared" si="115"/>
        <v/>
      </c>
      <c r="JB13" s="106" t="str">
        <f t="shared" si="116"/>
        <v/>
      </c>
      <c r="JC13" s="107" t="str">
        <f t="shared" si="117"/>
        <v/>
      </c>
      <c r="JD13" s="108" t="str">
        <f t="shared" si="118"/>
        <v/>
      </c>
      <c r="JE13" s="109" t="str">
        <f t="shared" si="119"/>
        <v/>
      </c>
      <c r="JG13" s="101"/>
      <c r="JH13" s="101"/>
      <c r="JI13" s="102" t="str">
        <f t="shared" si="120"/>
        <v/>
      </c>
      <c r="JJ13" s="103" t="str">
        <f t="shared" si="121"/>
        <v/>
      </c>
      <c r="JK13" s="104" t="str">
        <f t="shared" si="122"/>
        <v/>
      </c>
      <c r="JL13" s="104" t="str">
        <f t="shared" si="123"/>
        <v/>
      </c>
      <c r="JM13" s="105" t="str">
        <f t="shared" si="124"/>
        <v/>
      </c>
      <c r="JN13" s="106" t="str">
        <f t="shared" si="125"/>
        <v/>
      </c>
      <c r="JO13" s="107" t="str">
        <f t="shared" si="126"/>
        <v/>
      </c>
      <c r="JP13" s="108" t="str">
        <f t="shared" si="127"/>
        <v/>
      </c>
      <c r="JQ13" s="109" t="str">
        <f t="shared" si="128"/>
        <v/>
      </c>
      <c r="JS13" s="101"/>
      <c r="JT13" s="101"/>
      <c r="JU13" s="102" t="str">
        <f t="shared" si="129"/>
        <v/>
      </c>
      <c r="JV13" s="103" t="str">
        <f t="shared" si="130"/>
        <v/>
      </c>
      <c r="JW13" s="104" t="str">
        <f t="shared" si="131"/>
        <v/>
      </c>
      <c r="JX13" s="104" t="str">
        <f t="shared" si="132"/>
        <v/>
      </c>
      <c r="JY13" s="105" t="str">
        <f t="shared" si="133"/>
        <v/>
      </c>
      <c r="JZ13" s="106" t="str">
        <f t="shared" si="134"/>
        <v/>
      </c>
      <c r="KA13" s="107" t="str">
        <f t="shared" si="135"/>
        <v/>
      </c>
      <c r="KB13" s="108" t="str">
        <f t="shared" si="136"/>
        <v/>
      </c>
      <c r="KC13" s="109" t="str">
        <f t="shared" si="137"/>
        <v/>
      </c>
      <c r="KE13" s="101"/>
      <c r="KF13" s="101"/>
    </row>
    <row r="14" spans="1:292" ht="13.5" customHeight="1">
      <c r="A14" s="20"/>
      <c r="B14" s="101" t="s">
        <v>452</v>
      </c>
      <c r="C14" s="2" t="s">
        <v>453</v>
      </c>
      <c r="D14" s="154"/>
      <c r="E14" s="102" t="s">
        <v>292</v>
      </c>
      <c r="F14" s="103" t="s">
        <v>292</v>
      </c>
      <c r="G14" s="104"/>
      <c r="H14" s="104" t="s">
        <v>292</v>
      </c>
      <c r="I14" s="105"/>
      <c r="J14" s="106"/>
      <c r="K14" s="107"/>
      <c r="L14" s="108"/>
      <c r="M14" s="109" t="s">
        <v>292</v>
      </c>
      <c r="O14" s="101"/>
      <c r="P14" s="154"/>
      <c r="Q14" s="102" t="s">
        <v>292</v>
      </c>
      <c r="R14" s="103" t="s">
        <v>292</v>
      </c>
      <c r="S14" s="104"/>
      <c r="T14" s="104" t="s">
        <v>292</v>
      </c>
      <c r="U14" s="105"/>
      <c r="V14" s="106"/>
      <c r="W14" s="107"/>
      <c r="X14" s="108"/>
      <c r="Y14" s="109" t="s">
        <v>292</v>
      </c>
      <c r="AA14" s="101"/>
      <c r="AB14" s="101"/>
      <c r="AC14" s="102" t="s">
        <v>292</v>
      </c>
      <c r="AD14" s="103" t="s">
        <v>292</v>
      </c>
      <c r="AE14" s="104"/>
      <c r="AF14" s="104" t="s">
        <v>292</v>
      </c>
      <c r="AG14" s="105"/>
      <c r="AH14" s="106"/>
      <c r="AI14" s="107"/>
      <c r="AJ14" s="108"/>
      <c r="AK14" s="109" t="s">
        <v>292</v>
      </c>
      <c r="AM14" s="101"/>
      <c r="AN14" s="101"/>
      <c r="AO14" s="102" t="s">
        <v>292</v>
      </c>
      <c r="AP14" s="103" t="s">
        <v>292</v>
      </c>
      <c r="AQ14" s="104"/>
      <c r="AR14" s="104"/>
      <c r="AS14" s="105"/>
      <c r="AT14" s="106"/>
      <c r="AU14" s="107"/>
      <c r="AV14" s="108"/>
      <c r="AW14" s="109" t="s">
        <v>292</v>
      </c>
      <c r="AY14" s="101"/>
      <c r="AZ14" s="101"/>
      <c r="BA14" s="102">
        <v>37987</v>
      </c>
      <c r="BB14" s="103" t="s">
        <v>425</v>
      </c>
      <c r="BC14" s="104" t="s">
        <v>428</v>
      </c>
      <c r="BD14" s="104">
        <v>38442</v>
      </c>
      <c r="BE14" s="105" t="s">
        <v>479</v>
      </c>
      <c r="BF14" s="106">
        <v>1957</v>
      </c>
      <c r="BG14" s="107" t="s">
        <v>440</v>
      </c>
      <c r="BH14" s="108" t="s">
        <v>304</v>
      </c>
      <c r="BI14" s="109" t="s">
        <v>480</v>
      </c>
      <c r="BK14" s="101" t="s">
        <v>474</v>
      </c>
      <c r="BL14" s="101"/>
      <c r="BM14" s="102" t="s">
        <v>292</v>
      </c>
      <c r="BN14" s="103" t="s">
        <v>292</v>
      </c>
      <c r="BO14" s="104"/>
      <c r="BP14" s="104" t="s">
        <v>292</v>
      </c>
      <c r="BQ14" s="105"/>
      <c r="BR14" s="106"/>
      <c r="BS14" s="107"/>
      <c r="BT14" s="108"/>
      <c r="BU14" s="109" t="s">
        <v>292</v>
      </c>
      <c r="BW14" s="101"/>
      <c r="BX14" s="101"/>
      <c r="BY14" s="102" t="s">
        <v>292</v>
      </c>
      <c r="BZ14" s="103" t="s">
        <v>292</v>
      </c>
      <c r="CA14" s="104"/>
      <c r="CB14" s="104" t="s">
        <v>292</v>
      </c>
      <c r="CC14" s="105"/>
      <c r="CD14" s="106"/>
      <c r="CE14" s="107"/>
      <c r="CF14" s="108"/>
      <c r="CG14" s="109" t="s">
        <v>292</v>
      </c>
      <c r="CI14" s="101"/>
      <c r="CJ14" s="101"/>
      <c r="CK14" s="102" t="s">
        <v>292</v>
      </c>
      <c r="CL14" s="103" t="s">
        <v>292</v>
      </c>
      <c r="CM14" s="104" t="s">
        <v>292</v>
      </c>
      <c r="CN14" s="104" t="s">
        <v>292</v>
      </c>
      <c r="CO14" s="105" t="s">
        <v>292</v>
      </c>
      <c r="CP14" s="106" t="s">
        <v>292</v>
      </c>
      <c r="CQ14" s="107" t="s">
        <v>292</v>
      </c>
      <c r="CR14" s="108" t="s">
        <v>292</v>
      </c>
      <c r="CS14" s="109" t="s">
        <v>292</v>
      </c>
      <c r="CT14" s="2" t="s">
        <v>292</v>
      </c>
      <c r="CU14" s="101"/>
      <c r="CV14" s="101"/>
      <c r="CW14" s="102" t="s">
        <v>292</v>
      </c>
      <c r="CX14" s="103" t="s">
        <v>292</v>
      </c>
      <c r="CY14" s="104" t="s">
        <v>292</v>
      </c>
      <c r="CZ14" s="104" t="s">
        <v>292</v>
      </c>
      <c r="DA14" s="105" t="s">
        <v>292</v>
      </c>
      <c r="DB14" s="106" t="s">
        <v>292</v>
      </c>
      <c r="DC14" s="107" t="s">
        <v>292</v>
      </c>
      <c r="DD14" s="108" t="s">
        <v>292</v>
      </c>
      <c r="DE14" s="109" t="s">
        <v>292</v>
      </c>
      <c r="DF14" s="2" t="s">
        <v>292</v>
      </c>
      <c r="DG14" s="101"/>
      <c r="DH14" s="101"/>
      <c r="DI14" s="102">
        <f t="shared" si="4"/>
        <v>44571</v>
      </c>
      <c r="DJ14" s="103" t="str">
        <f t="shared" si="5"/>
        <v>Rutte III</v>
      </c>
      <c r="DK14" s="104">
        <f t="shared" si="6"/>
        <v>43034</v>
      </c>
      <c r="DL14" s="104">
        <f t="shared" si="7"/>
        <v>44571</v>
      </c>
      <c r="DM14" s="105" t="str">
        <f t="shared" si="8"/>
        <v>Carola Schouten</v>
      </c>
      <c r="DN14" s="106" t="str">
        <f t="shared" si="9"/>
        <v>1977</v>
      </c>
      <c r="DO14" s="107" t="str">
        <f t="shared" si="10"/>
        <v>female</v>
      </c>
      <c r="DP14" s="108" t="str">
        <f t="shared" si="11"/>
        <v>nl_cu01</v>
      </c>
      <c r="DQ14" s="109" t="str">
        <f t="shared" si="12"/>
        <v>Schouten_Carola_1977</v>
      </c>
      <c r="DS14" s="101"/>
      <c r="DT14" s="101" t="s">
        <v>1055</v>
      </c>
      <c r="DU14" s="102" t="str">
        <f t="shared" si="13"/>
        <v/>
      </c>
      <c r="DV14" s="103" t="str">
        <f t="shared" si="14"/>
        <v/>
      </c>
      <c r="DW14" s="104" t="str">
        <f t="shared" si="15"/>
        <v/>
      </c>
      <c r="DX14" s="104" t="str">
        <f t="shared" si="16"/>
        <v/>
      </c>
      <c r="DY14" s="105" t="str">
        <f t="shared" si="17"/>
        <v/>
      </c>
      <c r="DZ14" s="106" t="str">
        <f t="shared" si="18"/>
        <v/>
      </c>
      <c r="EA14" s="107" t="str">
        <f t="shared" si="19"/>
        <v/>
      </c>
      <c r="EB14" s="108" t="str">
        <f t="shared" si="20"/>
        <v/>
      </c>
      <c r="EC14" s="109" t="str">
        <f t="shared" si="21"/>
        <v/>
      </c>
      <c r="EE14" s="101"/>
      <c r="EF14" s="101"/>
      <c r="EG14" s="102" t="str">
        <f t="shared" si="22"/>
        <v/>
      </c>
      <c r="EH14" s="103" t="str">
        <f t="shared" si="23"/>
        <v/>
      </c>
      <c r="EI14" s="104" t="str">
        <f t="shared" si="24"/>
        <v/>
      </c>
      <c r="EJ14" s="104" t="str">
        <f t="shared" si="25"/>
        <v/>
      </c>
      <c r="EK14" s="105" t="str">
        <f t="shared" si="26"/>
        <v/>
      </c>
      <c r="EL14" s="106" t="str">
        <f t="shared" si="27"/>
        <v/>
      </c>
      <c r="EM14" s="107" t="str">
        <f t="shared" si="28"/>
        <v/>
      </c>
      <c r="EN14" s="108" t="str">
        <f t="shared" si="29"/>
        <v/>
      </c>
      <c r="EO14" s="109" t="str">
        <f t="shared" si="30"/>
        <v/>
      </c>
      <c r="EQ14" s="101"/>
      <c r="ER14" s="101"/>
      <c r="ES14" s="102" t="str">
        <f t="shared" si="31"/>
        <v/>
      </c>
      <c r="ET14" s="103" t="str">
        <f t="shared" si="32"/>
        <v/>
      </c>
      <c r="EU14" s="104" t="str">
        <f t="shared" si="33"/>
        <v/>
      </c>
      <c r="EV14" s="104" t="str">
        <f t="shared" si="34"/>
        <v/>
      </c>
      <c r="EW14" s="105" t="str">
        <f t="shared" si="35"/>
        <v/>
      </c>
      <c r="EX14" s="106" t="str">
        <f t="shared" si="36"/>
        <v/>
      </c>
      <c r="EY14" s="107" t="str">
        <f t="shared" si="37"/>
        <v/>
      </c>
      <c r="EZ14" s="108" t="str">
        <f t="shared" si="38"/>
        <v/>
      </c>
      <c r="FA14" s="109" t="str">
        <f t="shared" si="39"/>
        <v/>
      </c>
      <c r="FC14" s="101"/>
      <c r="FD14" s="101"/>
      <c r="FE14" s="102" t="str">
        <f t="shared" si="40"/>
        <v/>
      </c>
      <c r="FF14" s="103" t="str">
        <f t="shared" si="41"/>
        <v/>
      </c>
      <c r="FG14" s="104" t="str">
        <f t="shared" si="42"/>
        <v/>
      </c>
      <c r="FH14" s="104" t="str">
        <f t="shared" si="43"/>
        <v/>
      </c>
      <c r="FI14" s="105" t="str">
        <f t="shared" si="44"/>
        <v/>
      </c>
      <c r="FJ14" s="106" t="str">
        <f t="shared" si="45"/>
        <v/>
      </c>
      <c r="FK14" s="107" t="str">
        <f t="shared" si="46"/>
        <v/>
      </c>
      <c r="FL14" s="108" t="str">
        <f t="shared" si="47"/>
        <v/>
      </c>
      <c r="FM14" s="109" t="str">
        <f t="shared" si="48"/>
        <v/>
      </c>
      <c r="FO14" s="101"/>
      <c r="FP14" s="101"/>
      <c r="FQ14" s="102" t="str">
        <f>IF(FU14="","",#REF!)</f>
        <v/>
      </c>
      <c r="FR14" s="103" t="str">
        <f t="shared" si="49"/>
        <v/>
      </c>
      <c r="FS14" s="104" t="str">
        <f t="shared" si="50"/>
        <v/>
      </c>
      <c r="FT14" s="104" t="str">
        <f t="shared" si="51"/>
        <v/>
      </c>
      <c r="FU14" s="105" t="str">
        <f t="shared" si="52"/>
        <v/>
      </c>
      <c r="FV14" s="106" t="str">
        <f t="shared" si="53"/>
        <v/>
      </c>
      <c r="FW14" s="107" t="str">
        <f t="shared" si="54"/>
        <v/>
      </c>
      <c r="FX14" s="108" t="str">
        <f t="shared" si="55"/>
        <v/>
      </c>
      <c r="FY14" s="109" t="str">
        <f t="shared" si="56"/>
        <v/>
      </c>
      <c r="GA14" s="101"/>
      <c r="GB14" s="101"/>
      <c r="GC14" s="102" t="str">
        <f t="shared" si="57"/>
        <v/>
      </c>
      <c r="GD14" s="103" t="str">
        <f t="shared" si="58"/>
        <v/>
      </c>
      <c r="GE14" s="104" t="str">
        <f t="shared" si="59"/>
        <v/>
      </c>
      <c r="GF14" s="104" t="str">
        <f t="shared" si="60"/>
        <v/>
      </c>
      <c r="GG14" s="105" t="str">
        <f t="shared" si="61"/>
        <v/>
      </c>
      <c r="GH14" s="106" t="str">
        <f t="shared" si="62"/>
        <v/>
      </c>
      <c r="GI14" s="107" t="str">
        <f t="shared" si="63"/>
        <v/>
      </c>
      <c r="GJ14" s="108" t="str">
        <f t="shared" si="64"/>
        <v/>
      </c>
      <c r="GK14" s="109" t="str">
        <f t="shared" si="65"/>
        <v/>
      </c>
      <c r="GM14" s="101"/>
      <c r="GN14" s="101" t="s">
        <v>292</v>
      </c>
      <c r="GO14" s="102" t="str">
        <f t="shared" si="66"/>
        <v/>
      </c>
      <c r="GP14" s="103" t="str">
        <f t="shared" si="67"/>
        <v/>
      </c>
      <c r="GQ14" s="104" t="str">
        <f t="shared" si="68"/>
        <v/>
      </c>
      <c r="GR14" s="104" t="str">
        <f t="shared" si="69"/>
        <v/>
      </c>
      <c r="GS14" s="105" t="str">
        <f t="shared" si="70"/>
        <v/>
      </c>
      <c r="GT14" s="106" t="str">
        <f t="shared" si="71"/>
        <v/>
      </c>
      <c r="GU14" s="107" t="str">
        <f t="shared" si="72"/>
        <v/>
      </c>
      <c r="GV14" s="108" t="str">
        <f t="shared" si="73"/>
        <v/>
      </c>
      <c r="GW14" s="109" t="str">
        <f t="shared" si="74"/>
        <v/>
      </c>
      <c r="GY14" s="101"/>
      <c r="GZ14" s="101"/>
      <c r="HA14" s="102" t="str">
        <f t="shared" si="75"/>
        <v/>
      </c>
      <c r="HB14" s="103" t="str">
        <f t="shared" si="76"/>
        <v/>
      </c>
      <c r="HC14" s="104" t="str">
        <f t="shared" si="77"/>
        <v/>
      </c>
      <c r="HD14" s="104" t="str">
        <f t="shared" si="78"/>
        <v/>
      </c>
      <c r="HE14" s="105" t="str">
        <f t="shared" si="79"/>
        <v/>
      </c>
      <c r="HF14" s="106" t="str">
        <f t="shared" si="80"/>
        <v/>
      </c>
      <c r="HG14" s="107" t="str">
        <f t="shared" si="81"/>
        <v/>
      </c>
      <c r="HH14" s="108" t="str">
        <f t="shared" si="82"/>
        <v/>
      </c>
      <c r="HI14" s="109" t="str">
        <f t="shared" si="83"/>
        <v/>
      </c>
      <c r="HK14" s="101"/>
      <c r="HL14" s="101" t="s">
        <v>292</v>
      </c>
      <c r="HM14" s="102" t="str">
        <f t="shared" si="84"/>
        <v/>
      </c>
      <c r="HN14" s="103" t="str">
        <f t="shared" si="85"/>
        <v/>
      </c>
      <c r="HO14" s="104" t="str">
        <f t="shared" si="86"/>
        <v/>
      </c>
      <c r="HP14" s="104" t="str">
        <f t="shared" si="87"/>
        <v/>
      </c>
      <c r="HQ14" s="105" t="str">
        <f t="shared" si="88"/>
        <v/>
      </c>
      <c r="HR14" s="106" t="str">
        <f t="shared" si="89"/>
        <v/>
      </c>
      <c r="HS14" s="107" t="str">
        <f t="shared" si="90"/>
        <v/>
      </c>
      <c r="HT14" s="108" t="str">
        <f t="shared" si="91"/>
        <v/>
      </c>
      <c r="HU14" s="109" t="str">
        <f t="shared" si="92"/>
        <v/>
      </c>
      <c r="HW14" s="101"/>
      <c r="HX14" s="101"/>
      <c r="HY14" s="102" t="str">
        <f t="shared" si="93"/>
        <v/>
      </c>
      <c r="HZ14" s="103" t="str">
        <f t="shared" si="94"/>
        <v/>
      </c>
      <c r="IA14" s="104" t="str">
        <f t="shared" si="95"/>
        <v/>
      </c>
      <c r="IB14" s="104" t="str">
        <f t="shared" si="96"/>
        <v/>
      </c>
      <c r="IC14" s="105" t="str">
        <f t="shared" si="97"/>
        <v/>
      </c>
      <c r="ID14" s="106" t="str">
        <f t="shared" si="98"/>
        <v/>
      </c>
      <c r="IE14" s="107" t="str">
        <f t="shared" si="99"/>
        <v/>
      </c>
      <c r="IF14" s="108" t="str">
        <f t="shared" si="100"/>
        <v/>
      </c>
      <c r="IG14" s="109" t="str">
        <f t="shared" si="101"/>
        <v/>
      </c>
      <c r="II14" s="101"/>
      <c r="IJ14" s="101"/>
      <c r="IK14" s="102" t="str">
        <f t="shared" si="102"/>
        <v/>
      </c>
      <c r="IL14" s="103" t="str">
        <f t="shared" si="103"/>
        <v/>
      </c>
      <c r="IM14" s="104" t="str">
        <f t="shared" si="104"/>
        <v/>
      </c>
      <c r="IN14" s="104" t="str">
        <f t="shared" si="105"/>
        <v/>
      </c>
      <c r="IO14" s="105" t="str">
        <f t="shared" si="106"/>
        <v/>
      </c>
      <c r="IP14" s="106" t="str">
        <f t="shared" si="107"/>
        <v/>
      </c>
      <c r="IQ14" s="107" t="str">
        <f t="shared" si="108"/>
        <v/>
      </c>
      <c r="IR14" s="108" t="str">
        <f t="shared" si="109"/>
        <v/>
      </c>
      <c r="IS14" s="109" t="str">
        <f t="shared" si="110"/>
        <v/>
      </c>
      <c r="IU14" s="101"/>
      <c r="IV14" s="101"/>
      <c r="IW14" s="102" t="str">
        <f t="shared" si="111"/>
        <v/>
      </c>
      <c r="IX14" s="103" t="str">
        <f t="shared" si="112"/>
        <v/>
      </c>
      <c r="IY14" s="104" t="str">
        <f t="shared" si="113"/>
        <v/>
      </c>
      <c r="IZ14" s="104" t="str">
        <f t="shared" si="114"/>
        <v/>
      </c>
      <c r="JA14" s="105" t="str">
        <f t="shared" si="115"/>
        <v/>
      </c>
      <c r="JB14" s="106" t="str">
        <f t="shared" si="116"/>
        <v/>
      </c>
      <c r="JC14" s="107" t="str">
        <f t="shared" si="117"/>
        <v/>
      </c>
      <c r="JD14" s="108" t="str">
        <f t="shared" si="118"/>
        <v/>
      </c>
      <c r="JE14" s="109" t="str">
        <f t="shared" si="119"/>
        <v/>
      </c>
      <c r="JG14" s="101"/>
      <c r="JH14" s="101"/>
      <c r="JI14" s="102" t="str">
        <f t="shared" si="120"/>
        <v/>
      </c>
      <c r="JJ14" s="103" t="str">
        <f t="shared" si="121"/>
        <v/>
      </c>
      <c r="JK14" s="104" t="str">
        <f t="shared" si="122"/>
        <v/>
      </c>
      <c r="JL14" s="104" t="str">
        <f t="shared" si="123"/>
        <v/>
      </c>
      <c r="JM14" s="105" t="str">
        <f t="shared" si="124"/>
        <v/>
      </c>
      <c r="JN14" s="106" t="str">
        <f t="shared" si="125"/>
        <v/>
      </c>
      <c r="JO14" s="107" t="str">
        <f t="shared" si="126"/>
        <v/>
      </c>
      <c r="JP14" s="108" t="str">
        <f t="shared" si="127"/>
        <v/>
      </c>
      <c r="JQ14" s="109" t="str">
        <f t="shared" si="128"/>
        <v/>
      </c>
      <c r="JS14" s="101"/>
      <c r="JT14" s="101"/>
      <c r="JU14" s="102" t="str">
        <f t="shared" si="129"/>
        <v/>
      </c>
      <c r="JV14" s="103" t="str">
        <f t="shared" si="130"/>
        <v/>
      </c>
      <c r="JW14" s="104" t="str">
        <f t="shared" si="131"/>
        <v/>
      </c>
      <c r="JX14" s="104" t="str">
        <f t="shared" si="132"/>
        <v/>
      </c>
      <c r="JY14" s="105" t="str">
        <f t="shared" si="133"/>
        <v/>
      </c>
      <c r="JZ14" s="106" t="str">
        <f t="shared" si="134"/>
        <v/>
      </c>
      <c r="KA14" s="107" t="str">
        <f t="shared" si="135"/>
        <v/>
      </c>
      <c r="KB14" s="108" t="str">
        <f t="shared" si="136"/>
        <v/>
      </c>
      <c r="KC14" s="109" t="str">
        <f t="shared" si="137"/>
        <v/>
      </c>
      <c r="KE14" s="101"/>
      <c r="KF14" s="101"/>
    </row>
    <row r="15" spans="1:292" ht="13.5" customHeight="1">
      <c r="A15" s="20"/>
      <c r="B15" s="101" t="s">
        <v>452</v>
      </c>
      <c r="C15" s="2" t="s">
        <v>453</v>
      </c>
      <c r="D15" s="154"/>
      <c r="E15" s="102" t="s">
        <v>292</v>
      </c>
      <c r="F15" s="103" t="s">
        <v>292</v>
      </c>
      <c r="G15" s="104"/>
      <c r="H15" s="104" t="s">
        <v>292</v>
      </c>
      <c r="I15" s="105"/>
      <c r="J15" s="106"/>
      <c r="K15" s="107"/>
      <c r="L15" s="108"/>
      <c r="M15" s="109" t="s">
        <v>292</v>
      </c>
      <c r="O15" s="101"/>
      <c r="P15" s="154"/>
      <c r="Q15" s="102" t="s">
        <v>292</v>
      </c>
      <c r="R15" s="103" t="s">
        <v>292</v>
      </c>
      <c r="S15" s="104"/>
      <c r="T15" s="104" t="s">
        <v>292</v>
      </c>
      <c r="U15" s="105"/>
      <c r="V15" s="106"/>
      <c r="W15" s="107"/>
      <c r="X15" s="108"/>
      <c r="Y15" s="109" t="s">
        <v>292</v>
      </c>
      <c r="AA15" s="101"/>
      <c r="AB15" s="101"/>
      <c r="AC15" s="102" t="s">
        <v>292</v>
      </c>
      <c r="AD15" s="103" t="s">
        <v>292</v>
      </c>
      <c r="AE15" s="104"/>
      <c r="AF15" s="104" t="s">
        <v>292</v>
      </c>
      <c r="AG15" s="105"/>
      <c r="AH15" s="106"/>
      <c r="AI15" s="107"/>
      <c r="AJ15" s="108"/>
      <c r="AK15" s="109" t="s">
        <v>292</v>
      </c>
      <c r="AM15" s="101"/>
      <c r="AN15" s="101"/>
      <c r="AO15" s="102" t="s">
        <v>292</v>
      </c>
      <c r="AP15" s="103" t="s">
        <v>292</v>
      </c>
      <c r="AQ15" s="104"/>
      <c r="AR15" s="104"/>
      <c r="AS15" s="105"/>
      <c r="AT15" s="106"/>
      <c r="AU15" s="107"/>
      <c r="AV15" s="108"/>
      <c r="AW15" s="109" t="s">
        <v>292</v>
      </c>
      <c r="AY15" s="101"/>
      <c r="AZ15" s="101"/>
      <c r="BA15" s="102">
        <v>37987</v>
      </c>
      <c r="BB15" s="103" t="s">
        <v>425</v>
      </c>
      <c r="BC15" s="104">
        <v>38442</v>
      </c>
      <c r="BD15" s="104">
        <v>38905</v>
      </c>
      <c r="BE15" s="105" t="s">
        <v>481</v>
      </c>
      <c r="BF15" s="106">
        <v>1937</v>
      </c>
      <c r="BG15" s="107" t="s">
        <v>440</v>
      </c>
      <c r="BH15" s="108" t="s">
        <v>304</v>
      </c>
      <c r="BI15" s="109" t="s">
        <v>482</v>
      </c>
      <c r="BK15" s="101"/>
      <c r="BL15" s="101"/>
      <c r="BM15" s="102" t="s">
        <v>292</v>
      </c>
      <c r="BN15" s="103" t="s">
        <v>292</v>
      </c>
      <c r="BO15" s="104"/>
      <c r="BP15" s="104" t="s">
        <v>292</v>
      </c>
      <c r="BQ15" s="105"/>
      <c r="BR15" s="106"/>
      <c r="BS15" s="107"/>
      <c r="BT15" s="108"/>
      <c r="BU15" s="109" t="s">
        <v>292</v>
      </c>
      <c r="BW15" s="101"/>
      <c r="BX15" s="101"/>
      <c r="BY15" s="102" t="s">
        <v>292</v>
      </c>
      <c r="BZ15" s="103" t="s">
        <v>292</v>
      </c>
      <c r="CA15" s="104"/>
      <c r="CB15" s="104" t="s">
        <v>292</v>
      </c>
      <c r="CC15" s="105"/>
      <c r="CD15" s="106"/>
      <c r="CE15" s="107"/>
      <c r="CF15" s="108"/>
      <c r="CG15" s="109" t="s">
        <v>292</v>
      </c>
      <c r="CI15" s="101"/>
      <c r="CJ15" s="101"/>
      <c r="CK15" s="102" t="s">
        <v>292</v>
      </c>
      <c r="CL15" s="103" t="s">
        <v>292</v>
      </c>
      <c r="CM15" s="104" t="s">
        <v>292</v>
      </c>
      <c r="CN15" s="104" t="s">
        <v>292</v>
      </c>
      <c r="CO15" s="105" t="s">
        <v>292</v>
      </c>
      <c r="CP15" s="106" t="s">
        <v>292</v>
      </c>
      <c r="CQ15" s="107" t="s">
        <v>292</v>
      </c>
      <c r="CR15" s="108" t="s">
        <v>292</v>
      </c>
      <c r="CS15" s="109" t="s">
        <v>292</v>
      </c>
      <c r="CT15" s="2" t="s">
        <v>292</v>
      </c>
      <c r="CU15" s="101"/>
      <c r="CV15" s="101"/>
      <c r="CW15" s="102" t="s">
        <v>292</v>
      </c>
      <c r="CX15" s="103" t="s">
        <v>292</v>
      </c>
      <c r="CY15" s="104" t="s">
        <v>292</v>
      </c>
      <c r="CZ15" s="104" t="s">
        <v>292</v>
      </c>
      <c r="DA15" s="105" t="s">
        <v>292</v>
      </c>
      <c r="DB15" s="106" t="s">
        <v>292</v>
      </c>
      <c r="DC15" s="107" t="s">
        <v>292</v>
      </c>
      <c r="DD15" s="108" t="s">
        <v>292</v>
      </c>
      <c r="DE15" s="109" t="s">
        <v>292</v>
      </c>
      <c r="DF15" s="2" t="s">
        <v>292</v>
      </c>
      <c r="DG15" s="101"/>
      <c r="DH15" s="101"/>
      <c r="DI15" s="102" t="str">
        <f t="shared" si="4"/>
        <v/>
      </c>
      <c r="DJ15" s="103" t="str">
        <f t="shared" si="5"/>
        <v/>
      </c>
      <c r="DK15" s="104" t="str">
        <f t="shared" si="6"/>
        <v/>
      </c>
      <c r="DL15" s="104" t="str">
        <f t="shared" si="7"/>
        <v/>
      </c>
      <c r="DM15" s="105" t="str">
        <f t="shared" si="8"/>
        <v/>
      </c>
      <c r="DN15" s="106" t="str">
        <f t="shared" si="9"/>
        <v/>
      </c>
      <c r="DO15" s="107" t="str">
        <f t="shared" si="10"/>
        <v/>
      </c>
      <c r="DP15" s="108" t="str">
        <f t="shared" si="11"/>
        <v/>
      </c>
      <c r="DQ15" s="109" t="str">
        <f t="shared" si="12"/>
        <v/>
      </c>
      <c r="DS15" s="101"/>
      <c r="DT15" s="101"/>
      <c r="DU15" s="102" t="str">
        <f t="shared" ref="DU15" si="138">IF(DY15="","",DU$3)</f>
        <v/>
      </c>
      <c r="DV15" s="103" t="str">
        <f t="shared" ref="DV15" si="139">IF(DY15="","",DU$1)</f>
        <v/>
      </c>
      <c r="DW15" s="104" t="str">
        <f t="shared" ref="DW15" si="140">IF(DY15="","",DU$2)</f>
        <v/>
      </c>
      <c r="DX15" s="104" t="str">
        <f t="shared" ref="DX15" si="141">IF(DY15="","",DU$3)</f>
        <v/>
      </c>
      <c r="DY15" s="105" t="str">
        <f t="shared" ref="DY15" si="142">IF(EF15="","",IF(ISNUMBER(SEARCH(":",EF15)),MID(EF15,FIND(":",EF15)+2,FIND("(",EF15)-FIND(":",EF15)-3),LEFT(EF15,FIND("(",EF15)-2)))</f>
        <v/>
      </c>
      <c r="DZ15" s="106" t="str">
        <f t="shared" ref="DZ15" si="143">IF(EF15="","",MID(EF15,FIND("(",EF15)+1,4))</f>
        <v/>
      </c>
      <c r="EA15" s="107" t="str">
        <f t="shared" ref="EA15" si="144">IF(ISNUMBER(SEARCH("*female*",EF15)),"female",IF(ISNUMBER(SEARCH("*male*",EF15)),"male",""))</f>
        <v/>
      </c>
      <c r="EB15" s="108" t="str">
        <f t="shared" ref="EB15" si="145">IF(EF15="","",IF(ISERROR(MID(EF15,FIND("male,",EF15)+6,(FIND(")",EF15)-(FIND("male,",EF15)+6))))=TRUE,"missing/error",MID(EF15,FIND("male,",EF15)+6,(FIND(")",EF15)-(FIND("male,",EF15)+6)))))</f>
        <v/>
      </c>
      <c r="EC15" s="109" t="str">
        <f t="shared" ref="EC15" si="146">IF(DY15="","",(MID(DY15,(SEARCH("^^",SUBSTITUTE(DY15," ","^^",LEN(DY15)-LEN(SUBSTITUTE(DY15," ","")))))+1,99)&amp;"_"&amp;LEFT(DY15,FIND(" ",DY15)-1)&amp;"_"&amp;DZ15))</f>
        <v/>
      </c>
      <c r="EE15" s="101"/>
      <c r="EF15" s="101"/>
      <c r="EG15" s="102" t="str">
        <f t="shared" si="22"/>
        <v/>
      </c>
      <c r="EH15" s="103" t="str">
        <f t="shared" si="23"/>
        <v/>
      </c>
      <c r="EI15" s="104" t="str">
        <f t="shared" si="24"/>
        <v/>
      </c>
      <c r="EJ15" s="104" t="str">
        <f t="shared" si="25"/>
        <v/>
      </c>
      <c r="EK15" s="105" t="str">
        <f t="shared" si="26"/>
        <v/>
      </c>
      <c r="EL15" s="106" t="str">
        <f t="shared" si="27"/>
        <v/>
      </c>
      <c r="EM15" s="107" t="str">
        <f t="shared" si="28"/>
        <v/>
      </c>
      <c r="EN15" s="108" t="str">
        <f t="shared" si="29"/>
        <v/>
      </c>
      <c r="EO15" s="109" t="str">
        <f t="shared" si="30"/>
        <v/>
      </c>
      <c r="EQ15" s="101"/>
      <c r="ER15" s="101"/>
      <c r="ES15" s="102" t="str">
        <f t="shared" si="31"/>
        <v/>
      </c>
      <c r="ET15" s="103" t="str">
        <f t="shared" si="32"/>
        <v/>
      </c>
      <c r="EU15" s="104" t="str">
        <f t="shared" si="33"/>
        <v/>
      </c>
      <c r="EV15" s="104" t="str">
        <f t="shared" si="34"/>
        <v/>
      </c>
      <c r="EW15" s="105" t="str">
        <f t="shared" si="35"/>
        <v/>
      </c>
      <c r="EX15" s="106" t="str">
        <f t="shared" si="36"/>
        <v/>
      </c>
      <c r="EY15" s="107" t="str">
        <f t="shared" si="37"/>
        <v/>
      </c>
      <c r="EZ15" s="108" t="str">
        <f t="shared" si="38"/>
        <v/>
      </c>
      <c r="FA15" s="109" t="str">
        <f t="shared" si="39"/>
        <v/>
      </c>
      <c r="FC15" s="101"/>
      <c r="FD15" s="101"/>
      <c r="FE15" s="102" t="str">
        <f t="shared" si="40"/>
        <v/>
      </c>
      <c r="FF15" s="103" t="str">
        <f t="shared" si="41"/>
        <v/>
      </c>
      <c r="FG15" s="104" t="str">
        <f t="shared" si="42"/>
        <v/>
      </c>
      <c r="FH15" s="104" t="str">
        <f t="shared" si="43"/>
        <v/>
      </c>
      <c r="FI15" s="105" t="str">
        <f t="shared" si="44"/>
        <v/>
      </c>
      <c r="FJ15" s="106" t="str">
        <f t="shared" si="45"/>
        <v/>
      </c>
      <c r="FK15" s="107" t="str">
        <f t="shared" si="46"/>
        <v/>
      </c>
      <c r="FL15" s="108" t="str">
        <f t="shared" si="47"/>
        <v/>
      </c>
      <c r="FM15" s="109" t="str">
        <f t="shared" si="48"/>
        <v/>
      </c>
      <c r="FO15" s="101"/>
      <c r="FP15" s="101"/>
      <c r="FQ15" s="102" t="str">
        <f>IF(FU15="","",#REF!)</f>
        <v/>
      </c>
      <c r="FR15" s="103" t="str">
        <f t="shared" si="49"/>
        <v/>
      </c>
      <c r="FS15" s="104" t="str">
        <f t="shared" si="50"/>
        <v/>
      </c>
      <c r="FT15" s="104" t="str">
        <f t="shared" si="51"/>
        <v/>
      </c>
      <c r="FU15" s="105" t="str">
        <f t="shared" si="52"/>
        <v/>
      </c>
      <c r="FV15" s="106" t="str">
        <f t="shared" si="53"/>
        <v/>
      </c>
      <c r="FW15" s="107" t="str">
        <f t="shared" si="54"/>
        <v/>
      </c>
      <c r="FX15" s="108" t="str">
        <f t="shared" si="55"/>
        <v/>
      </c>
      <c r="FY15" s="109" t="str">
        <f t="shared" si="56"/>
        <v/>
      </c>
      <c r="GA15" s="101"/>
      <c r="GB15" s="101"/>
      <c r="GC15" s="102" t="str">
        <f t="shared" si="57"/>
        <v/>
      </c>
      <c r="GD15" s="103" t="str">
        <f t="shared" si="58"/>
        <v/>
      </c>
      <c r="GE15" s="104" t="str">
        <f t="shared" si="59"/>
        <v/>
      </c>
      <c r="GF15" s="104" t="str">
        <f t="shared" si="60"/>
        <v/>
      </c>
      <c r="GG15" s="105" t="str">
        <f t="shared" si="61"/>
        <v/>
      </c>
      <c r="GH15" s="106" t="str">
        <f t="shared" si="62"/>
        <v/>
      </c>
      <c r="GI15" s="107" t="str">
        <f t="shared" si="63"/>
        <v/>
      </c>
      <c r="GJ15" s="108" t="str">
        <f t="shared" si="64"/>
        <v/>
      </c>
      <c r="GK15" s="109" t="str">
        <f t="shared" si="65"/>
        <v/>
      </c>
      <c r="GM15" s="101"/>
      <c r="GN15" s="101" t="s">
        <v>292</v>
      </c>
      <c r="GO15" s="102" t="str">
        <f t="shared" si="66"/>
        <v/>
      </c>
      <c r="GP15" s="103" t="str">
        <f t="shared" si="67"/>
        <v/>
      </c>
      <c r="GQ15" s="104" t="str">
        <f t="shared" si="68"/>
        <v/>
      </c>
      <c r="GR15" s="104" t="str">
        <f t="shared" si="69"/>
        <v/>
      </c>
      <c r="GS15" s="105" t="str">
        <f t="shared" si="70"/>
        <v/>
      </c>
      <c r="GT15" s="106" t="str">
        <f t="shared" si="71"/>
        <v/>
      </c>
      <c r="GU15" s="107" t="str">
        <f t="shared" si="72"/>
        <v/>
      </c>
      <c r="GV15" s="108" t="str">
        <f t="shared" si="73"/>
        <v/>
      </c>
      <c r="GW15" s="109" t="str">
        <f t="shared" si="74"/>
        <v/>
      </c>
      <c r="GY15" s="101"/>
      <c r="GZ15" s="101"/>
      <c r="HA15" s="102" t="str">
        <f t="shared" si="75"/>
        <v/>
      </c>
      <c r="HB15" s="103" t="str">
        <f t="shared" si="76"/>
        <v/>
      </c>
      <c r="HC15" s="104" t="str">
        <f t="shared" si="77"/>
        <v/>
      </c>
      <c r="HD15" s="104" t="str">
        <f t="shared" si="78"/>
        <v/>
      </c>
      <c r="HE15" s="105" t="str">
        <f t="shared" si="79"/>
        <v/>
      </c>
      <c r="HF15" s="106" t="str">
        <f t="shared" si="80"/>
        <v/>
      </c>
      <c r="HG15" s="107" t="str">
        <f t="shared" si="81"/>
        <v/>
      </c>
      <c r="HH15" s="108" t="str">
        <f t="shared" si="82"/>
        <v/>
      </c>
      <c r="HI15" s="109" t="str">
        <f t="shared" si="83"/>
        <v/>
      </c>
      <c r="HK15" s="101"/>
      <c r="HL15" s="101" t="s">
        <v>292</v>
      </c>
      <c r="HM15" s="102" t="str">
        <f t="shared" si="84"/>
        <v/>
      </c>
      <c r="HN15" s="103" t="str">
        <f t="shared" si="85"/>
        <v/>
      </c>
      <c r="HO15" s="104" t="str">
        <f t="shared" si="86"/>
        <v/>
      </c>
      <c r="HP15" s="104" t="str">
        <f t="shared" si="87"/>
        <v/>
      </c>
      <c r="HQ15" s="105" t="str">
        <f t="shared" si="88"/>
        <v/>
      </c>
      <c r="HR15" s="106" t="str">
        <f t="shared" si="89"/>
        <v/>
      </c>
      <c r="HS15" s="107" t="str">
        <f t="shared" si="90"/>
        <v/>
      </c>
      <c r="HT15" s="108" t="str">
        <f t="shared" si="91"/>
        <v/>
      </c>
      <c r="HU15" s="109" t="str">
        <f t="shared" si="92"/>
        <v/>
      </c>
      <c r="HW15" s="101"/>
      <c r="HX15" s="101"/>
      <c r="HY15" s="102" t="str">
        <f t="shared" si="93"/>
        <v/>
      </c>
      <c r="HZ15" s="103" t="str">
        <f t="shared" si="94"/>
        <v/>
      </c>
      <c r="IA15" s="104" t="str">
        <f t="shared" si="95"/>
        <v/>
      </c>
      <c r="IB15" s="104" t="str">
        <f t="shared" si="96"/>
        <v/>
      </c>
      <c r="IC15" s="105" t="str">
        <f t="shared" si="97"/>
        <v/>
      </c>
      <c r="ID15" s="106" t="str">
        <f t="shared" si="98"/>
        <v/>
      </c>
      <c r="IE15" s="107" t="str">
        <f t="shared" si="99"/>
        <v/>
      </c>
      <c r="IF15" s="108" t="str">
        <f t="shared" si="100"/>
        <v/>
      </c>
      <c r="IG15" s="109" t="str">
        <f t="shared" si="101"/>
        <v/>
      </c>
      <c r="II15" s="101"/>
      <c r="IJ15" s="101"/>
      <c r="IK15" s="102" t="str">
        <f t="shared" si="102"/>
        <v/>
      </c>
      <c r="IL15" s="103" t="str">
        <f t="shared" si="103"/>
        <v/>
      </c>
      <c r="IM15" s="104" t="str">
        <f t="shared" si="104"/>
        <v/>
      </c>
      <c r="IN15" s="104" t="str">
        <f t="shared" si="105"/>
        <v/>
      </c>
      <c r="IO15" s="105" t="str">
        <f t="shared" si="106"/>
        <v/>
      </c>
      <c r="IP15" s="106" t="str">
        <f t="shared" si="107"/>
        <v/>
      </c>
      <c r="IQ15" s="107" t="str">
        <f t="shared" si="108"/>
        <v/>
      </c>
      <c r="IR15" s="108" t="str">
        <f t="shared" si="109"/>
        <v/>
      </c>
      <c r="IS15" s="109" t="str">
        <f t="shared" si="110"/>
        <v/>
      </c>
      <c r="IU15" s="101"/>
      <c r="IV15" s="101"/>
      <c r="IW15" s="102" t="str">
        <f t="shared" si="111"/>
        <v/>
      </c>
      <c r="IX15" s="103" t="str">
        <f t="shared" si="112"/>
        <v/>
      </c>
      <c r="IY15" s="104" t="str">
        <f t="shared" si="113"/>
        <v/>
      </c>
      <c r="IZ15" s="104" t="str">
        <f t="shared" si="114"/>
        <v/>
      </c>
      <c r="JA15" s="105" t="str">
        <f t="shared" si="115"/>
        <v/>
      </c>
      <c r="JB15" s="106" t="str">
        <f t="shared" si="116"/>
        <v/>
      </c>
      <c r="JC15" s="107" t="str">
        <f t="shared" si="117"/>
        <v/>
      </c>
      <c r="JD15" s="108" t="str">
        <f t="shared" si="118"/>
        <v/>
      </c>
      <c r="JE15" s="109" t="str">
        <f t="shared" si="119"/>
        <v/>
      </c>
      <c r="JG15" s="101"/>
      <c r="JH15" s="101"/>
      <c r="JI15" s="102" t="str">
        <f t="shared" si="120"/>
        <v/>
      </c>
      <c r="JJ15" s="103" t="str">
        <f t="shared" si="121"/>
        <v/>
      </c>
      <c r="JK15" s="104" t="str">
        <f t="shared" si="122"/>
        <v/>
      </c>
      <c r="JL15" s="104" t="str">
        <f t="shared" si="123"/>
        <v/>
      </c>
      <c r="JM15" s="105" t="str">
        <f t="shared" si="124"/>
        <v/>
      </c>
      <c r="JN15" s="106" t="str">
        <f t="shared" si="125"/>
        <v/>
      </c>
      <c r="JO15" s="107" t="str">
        <f t="shared" si="126"/>
        <v/>
      </c>
      <c r="JP15" s="108" t="str">
        <f t="shared" si="127"/>
        <v/>
      </c>
      <c r="JQ15" s="109" t="str">
        <f t="shared" si="128"/>
        <v/>
      </c>
      <c r="JS15" s="101"/>
      <c r="JT15" s="101"/>
      <c r="JU15" s="102" t="str">
        <f t="shared" si="129"/>
        <v/>
      </c>
      <c r="JV15" s="103" t="str">
        <f t="shared" si="130"/>
        <v/>
      </c>
      <c r="JW15" s="104" t="str">
        <f t="shared" si="131"/>
        <v/>
      </c>
      <c r="JX15" s="104" t="str">
        <f t="shared" si="132"/>
        <v/>
      </c>
      <c r="JY15" s="105" t="str">
        <f t="shared" si="133"/>
        <v/>
      </c>
      <c r="JZ15" s="106" t="str">
        <f t="shared" si="134"/>
        <v/>
      </c>
      <c r="KA15" s="107" t="str">
        <f t="shared" si="135"/>
        <v/>
      </c>
      <c r="KB15" s="108" t="str">
        <f t="shared" si="136"/>
        <v/>
      </c>
      <c r="KC15" s="109" t="str">
        <f t="shared" si="137"/>
        <v/>
      </c>
      <c r="KE15" s="101"/>
      <c r="KF15" s="101"/>
    </row>
    <row r="16" spans="1:292" ht="13.5" customHeight="1">
      <c r="A16" s="20"/>
      <c r="B16" s="101" t="s">
        <v>1170</v>
      </c>
      <c r="C16" s="2" t="s">
        <v>1171</v>
      </c>
      <c r="D16" s="154"/>
      <c r="E16" s="102"/>
      <c r="F16" s="103"/>
      <c r="G16" s="104"/>
      <c r="H16" s="104"/>
      <c r="I16" s="105"/>
      <c r="J16" s="106"/>
      <c r="K16" s="107"/>
      <c r="L16" s="108"/>
      <c r="M16" s="109"/>
      <c r="O16" s="101"/>
      <c r="P16" s="154"/>
      <c r="Q16" s="102"/>
      <c r="R16" s="103"/>
      <c r="S16" s="104"/>
      <c r="T16" s="104"/>
      <c r="U16" s="105"/>
      <c r="V16" s="106"/>
      <c r="W16" s="107"/>
      <c r="X16" s="108"/>
      <c r="Y16" s="109"/>
      <c r="AA16" s="101"/>
      <c r="AB16" s="101"/>
      <c r="AC16" s="102"/>
      <c r="AD16" s="103"/>
      <c r="AE16" s="104"/>
      <c r="AF16" s="104"/>
      <c r="AG16" s="105"/>
      <c r="AH16" s="106"/>
      <c r="AI16" s="107"/>
      <c r="AJ16" s="108"/>
      <c r="AK16" s="109"/>
      <c r="AM16" s="101"/>
      <c r="AN16" s="101"/>
      <c r="AO16" s="102"/>
      <c r="AP16" s="103"/>
      <c r="AQ16" s="104"/>
      <c r="AR16" s="104"/>
      <c r="AS16" s="105"/>
      <c r="AT16" s="106"/>
      <c r="AU16" s="107"/>
      <c r="AV16" s="108"/>
      <c r="AW16" s="109"/>
      <c r="AY16" s="101"/>
      <c r="AZ16" s="101"/>
      <c r="BA16" s="102"/>
      <c r="BB16" s="103"/>
      <c r="BC16" s="104"/>
      <c r="BD16" s="104"/>
      <c r="BE16" s="105"/>
      <c r="BF16" s="106"/>
      <c r="BG16" s="107"/>
      <c r="BH16" s="108"/>
      <c r="BI16" s="109"/>
      <c r="BK16" s="101"/>
      <c r="BL16" s="101"/>
      <c r="BM16" s="102"/>
      <c r="BN16" s="103"/>
      <c r="BO16" s="104"/>
      <c r="BP16" s="104"/>
      <c r="BQ16" s="105"/>
      <c r="BR16" s="106"/>
      <c r="BS16" s="107"/>
      <c r="BT16" s="108"/>
      <c r="BU16" s="109"/>
      <c r="BW16" s="101"/>
      <c r="BX16" s="101"/>
      <c r="BY16" s="102"/>
      <c r="BZ16" s="103"/>
      <c r="CA16" s="104"/>
      <c r="CB16" s="104"/>
      <c r="CC16" s="105"/>
      <c r="CD16" s="106"/>
      <c r="CE16" s="107"/>
      <c r="CF16" s="108"/>
      <c r="CG16" s="109"/>
      <c r="CI16" s="101"/>
      <c r="CJ16" s="101"/>
      <c r="CK16" s="102"/>
      <c r="CL16" s="103"/>
      <c r="CM16" s="104"/>
      <c r="CN16" s="104"/>
      <c r="CO16" s="105"/>
      <c r="CP16" s="106"/>
      <c r="CQ16" s="107"/>
      <c r="CR16" s="108"/>
      <c r="CS16" s="109"/>
      <c r="CU16" s="101"/>
      <c r="CV16" s="101"/>
      <c r="CW16" s="102"/>
      <c r="CX16" s="103"/>
      <c r="CY16" s="104"/>
      <c r="CZ16" s="104"/>
      <c r="DA16" s="105"/>
      <c r="DB16" s="106"/>
      <c r="DC16" s="107"/>
      <c r="DD16" s="108"/>
      <c r="DE16" s="109"/>
      <c r="DG16" s="101"/>
      <c r="DH16" s="101"/>
      <c r="DI16" s="102"/>
      <c r="DJ16" s="103"/>
      <c r="DK16" s="104"/>
      <c r="DL16" s="104"/>
      <c r="DM16" s="105"/>
      <c r="DN16" s="106"/>
      <c r="DO16" s="107"/>
      <c r="DP16" s="108"/>
      <c r="DQ16" s="109"/>
      <c r="DS16" s="101"/>
      <c r="DT16" s="101"/>
      <c r="DU16" s="102">
        <f t="shared" ref="DU16:DU47" si="147">IF(DY16="","",DU$3)</f>
        <v>45291</v>
      </c>
      <c r="DV16" s="103" t="str">
        <f t="shared" ref="DV16:DV47" si="148">IF(DY16="","",DU$1)</f>
        <v>Rutte IV</v>
      </c>
      <c r="DW16" s="104">
        <f t="shared" ref="DW16:DW34" si="149">IF(DY16="","",DU$2)</f>
        <v>44571</v>
      </c>
      <c r="DX16" s="104">
        <f t="shared" ref="DX16:DX33" si="150">IF(DY16="","",DU$3)</f>
        <v>45291</v>
      </c>
      <c r="DY16" s="105" t="str">
        <f t="shared" ref="DY16:DY47" si="151">IF(EF16="","",IF(ISNUMBER(SEARCH(":",EF16)),MID(EF16,FIND(":",EF16)+2,FIND("(",EF16)-FIND(":",EF16)-3),LEFT(EF16,FIND("(",EF16)-2)))</f>
        <v>Rob Jetten</v>
      </c>
      <c r="DZ16" s="106" t="str">
        <f t="shared" ref="DZ16:DZ47" si="152">IF(EF16="","",MID(EF16,FIND("(",EF16)+1,4))</f>
        <v>1987</v>
      </c>
      <c r="EA16" s="107" t="str">
        <f t="shared" ref="EA16:EA47" si="153">IF(ISNUMBER(SEARCH("*female*",EF16)),"female",IF(ISNUMBER(SEARCH("*male*",EF16)),"male",""))</f>
        <v>male</v>
      </c>
      <c r="EB16" s="108" t="str">
        <f t="shared" ref="EB16:EB47" si="154">IF(EF16="","",IF(ISERROR(MID(EF16,FIND("male,",EF16)+6,(FIND(")",EF16)-(FIND("male,",EF16)+6))))=TRUE,"missing/error",MID(EF16,FIND("male,",EF16)+6,(FIND(")",EF16)-(FIND("male,",EF16)+6)))))</f>
        <v>nl_d6601</v>
      </c>
      <c r="EC16" s="109" t="str">
        <f t="shared" ref="EC16:EC47" si="155">IF(DY16="","",(MID(DY16,(SEARCH("^^",SUBSTITUTE(DY16," ","^^",LEN(DY16)-LEN(SUBSTITUTE(DY16," ","")))))+1,99)&amp;"_"&amp;LEFT(DY16,FIND(" ",DY16)-1)&amp;"_"&amp;DZ16))</f>
        <v>Jetten_Rob_1987</v>
      </c>
      <c r="EE16" s="101"/>
      <c r="EF16" s="101" t="s">
        <v>1172</v>
      </c>
      <c r="EG16" s="102"/>
      <c r="EH16" s="103"/>
      <c r="EI16" s="104"/>
      <c r="EJ16" s="104"/>
      <c r="EK16" s="105"/>
      <c r="EL16" s="106"/>
      <c r="EM16" s="107"/>
      <c r="EN16" s="108"/>
      <c r="EO16" s="109"/>
      <c r="EQ16" s="101"/>
      <c r="ER16" s="101"/>
      <c r="ES16" s="102"/>
      <c r="ET16" s="103"/>
      <c r="EU16" s="104"/>
      <c r="EV16" s="104"/>
      <c r="EW16" s="105"/>
      <c r="EX16" s="106"/>
      <c r="EY16" s="107"/>
      <c r="EZ16" s="108"/>
      <c r="FA16" s="109"/>
      <c r="FC16" s="101"/>
      <c r="FD16" s="101"/>
      <c r="FE16" s="102"/>
      <c r="FF16" s="103"/>
      <c r="FG16" s="104"/>
      <c r="FH16" s="104"/>
      <c r="FI16" s="105"/>
      <c r="FJ16" s="106"/>
      <c r="FK16" s="107"/>
      <c r="FL16" s="108"/>
      <c r="FM16" s="109"/>
      <c r="FO16" s="101"/>
      <c r="FP16" s="101"/>
      <c r="FQ16" s="102"/>
      <c r="FR16" s="103"/>
      <c r="FS16" s="104"/>
      <c r="FT16" s="104"/>
      <c r="FU16" s="105"/>
      <c r="FV16" s="106"/>
      <c r="FW16" s="107"/>
      <c r="FX16" s="108"/>
      <c r="FY16" s="109"/>
      <c r="GA16" s="101"/>
      <c r="GB16" s="101"/>
      <c r="GC16" s="102"/>
      <c r="GD16" s="103"/>
      <c r="GE16" s="104"/>
      <c r="GF16" s="104"/>
      <c r="GG16" s="105"/>
      <c r="GH16" s="106"/>
      <c r="GI16" s="107"/>
      <c r="GJ16" s="108"/>
      <c r="GK16" s="109"/>
      <c r="GM16" s="101"/>
      <c r="GN16" s="101"/>
      <c r="GO16" s="102"/>
      <c r="GP16" s="103"/>
      <c r="GQ16" s="104"/>
      <c r="GR16" s="104"/>
      <c r="GS16" s="105"/>
      <c r="GT16" s="106"/>
      <c r="GU16" s="107"/>
      <c r="GV16" s="108"/>
      <c r="GW16" s="109"/>
      <c r="GY16" s="101"/>
      <c r="GZ16" s="101"/>
      <c r="HA16" s="102"/>
      <c r="HB16" s="103"/>
      <c r="HC16" s="104"/>
      <c r="HD16" s="104"/>
      <c r="HE16" s="105"/>
      <c r="HF16" s="106"/>
      <c r="HG16" s="107"/>
      <c r="HH16" s="108"/>
      <c r="HI16" s="109"/>
      <c r="HK16" s="101"/>
      <c r="HL16" s="101"/>
      <c r="HM16" s="102"/>
      <c r="HN16" s="103"/>
      <c r="HO16" s="104"/>
      <c r="HP16" s="104"/>
      <c r="HQ16" s="105"/>
      <c r="HR16" s="106"/>
      <c r="HS16" s="107"/>
      <c r="HT16" s="108"/>
      <c r="HU16" s="109"/>
      <c r="HW16" s="101"/>
      <c r="HX16" s="101"/>
      <c r="HY16" s="102"/>
      <c r="HZ16" s="103"/>
      <c r="IA16" s="104"/>
      <c r="IB16" s="104"/>
      <c r="IC16" s="105"/>
      <c r="ID16" s="106"/>
      <c r="IE16" s="107"/>
      <c r="IF16" s="108"/>
      <c r="IG16" s="109"/>
      <c r="II16" s="101"/>
      <c r="IJ16" s="101"/>
      <c r="IK16" s="102"/>
      <c r="IL16" s="103"/>
      <c r="IM16" s="104"/>
      <c r="IN16" s="104"/>
      <c r="IO16" s="105"/>
      <c r="IP16" s="106"/>
      <c r="IQ16" s="107"/>
      <c r="IR16" s="108"/>
      <c r="IS16" s="109"/>
      <c r="IU16" s="101"/>
      <c r="IV16" s="101"/>
      <c r="IW16" s="102"/>
      <c r="IX16" s="103"/>
      <c r="IY16" s="104"/>
      <c r="IZ16" s="104"/>
      <c r="JA16" s="105"/>
      <c r="JB16" s="106"/>
      <c r="JC16" s="107"/>
      <c r="JD16" s="108"/>
      <c r="JE16" s="109"/>
      <c r="JG16" s="101"/>
      <c r="JH16" s="101"/>
      <c r="JI16" s="102"/>
      <c r="JJ16" s="103"/>
      <c r="JK16" s="104"/>
      <c r="JL16" s="104"/>
      <c r="JM16" s="105"/>
      <c r="JN16" s="106"/>
      <c r="JO16" s="107"/>
      <c r="JP16" s="108"/>
      <c r="JQ16" s="109"/>
      <c r="JS16" s="101"/>
      <c r="JT16" s="101"/>
      <c r="JU16" s="102"/>
      <c r="JV16" s="103"/>
      <c r="JW16" s="104"/>
      <c r="JX16" s="104"/>
      <c r="JY16" s="105"/>
      <c r="JZ16" s="106"/>
      <c r="KA16" s="107"/>
      <c r="KB16" s="108"/>
      <c r="KC16" s="109"/>
      <c r="KE16" s="101"/>
      <c r="KF16" s="101"/>
    </row>
    <row r="17" spans="1:292" ht="13.5" customHeight="1">
      <c r="A17" s="20"/>
      <c r="B17" s="101" t="s">
        <v>519</v>
      </c>
      <c r="C17" s="2" t="s">
        <v>520</v>
      </c>
      <c r="D17" s="154"/>
      <c r="E17" s="102">
        <v>33239</v>
      </c>
      <c r="F17" s="103" t="s">
        <v>421</v>
      </c>
      <c r="G17" s="104">
        <v>32819</v>
      </c>
      <c r="H17" s="104">
        <v>34568</v>
      </c>
      <c r="I17" s="105" t="s">
        <v>521</v>
      </c>
      <c r="J17" s="106">
        <v>1940</v>
      </c>
      <c r="K17" s="107" t="s">
        <v>440</v>
      </c>
      <c r="L17" s="108" t="s">
        <v>299</v>
      </c>
      <c r="M17" s="109" t="s">
        <v>522</v>
      </c>
      <c r="O17" s="101"/>
      <c r="P17" s="154"/>
      <c r="Q17" s="102">
        <v>34699</v>
      </c>
      <c r="R17" s="103" t="s">
        <v>422</v>
      </c>
      <c r="S17" s="104">
        <v>34568</v>
      </c>
      <c r="T17" s="104">
        <v>36010</v>
      </c>
      <c r="U17" s="105" t="s">
        <v>523</v>
      </c>
      <c r="V17" s="106">
        <v>1940</v>
      </c>
      <c r="W17" s="107" t="s">
        <v>440</v>
      </c>
      <c r="X17" s="108" t="s">
        <v>299</v>
      </c>
      <c r="Y17" s="109" t="s">
        <v>524</v>
      </c>
      <c r="AA17" s="101"/>
      <c r="AB17" s="101"/>
      <c r="AC17" s="102">
        <v>36160</v>
      </c>
      <c r="AD17" s="103" t="s">
        <v>423</v>
      </c>
      <c r="AE17" s="104">
        <v>36010</v>
      </c>
      <c r="AF17" s="104">
        <v>37459</v>
      </c>
      <c r="AG17" s="105" t="s">
        <v>525</v>
      </c>
      <c r="AH17" s="106">
        <v>1952</v>
      </c>
      <c r="AI17" s="107" t="s">
        <v>457</v>
      </c>
      <c r="AJ17" s="108" t="s">
        <v>299</v>
      </c>
      <c r="AK17" s="109" t="s">
        <v>526</v>
      </c>
      <c r="AM17" s="101"/>
      <c r="AN17" s="101"/>
      <c r="AO17" s="102" t="s">
        <v>292</v>
      </c>
      <c r="AP17" s="103" t="s">
        <v>292</v>
      </c>
      <c r="AQ17" s="104"/>
      <c r="AR17" s="104"/>
      <c r="AS17" s="105"/>
      <c r="AT17" s="106"/>
      <c r="AU17" s="107"/>
      <c r="AV17" s="108"/>
      <c r="AW17" s="109" t="s">
        <v>292</v>
      </c>
      <c r="AY17" s="101"/>
      <c r="AZ17" s="101"/>
      <c r="BA17" s="102">
        <v>37987</v>
      </c>
      <c r="BB17" s="103" t="s">
        <v>425</v>
      </c>
      <c r="BC17" s="104">
        <v>37768</v>
      </c>
      <c r="BD17" s="104">
        <v>38905</v>
      </c>
      <c r="BE17" s="105" t="s">
        <v>517</v>
      </c>
      <c r="BF17" s="106">
        <v>1950</v>
      </c>
      <c r="BG17" s="107" t="s">
        <v>457</v>
      </c>
      <c r="BH17" s="108" t="s">
        <v>297</v>
      </c>
      <c r="BI17" s="109" t="s">
        <v>518</v>
      </c>
      <c r="BK17" s="101"/>
      <c r="BL17" s="101"/>
      <c r="BM17" s="102">
        <v>39083</v>
      </c>
      <c r="BN17" s="103" t="s">
        <v>426</v>
      </c>
      <c r="BO17" s="104">
        <v>38905</v>
      </c>
      <c r="BP17" s="104">
        <v>39135</v>
      </c>
      <c r="BQ17" s="105" t="s">
        <v>527</v>
      </c>
      <c r="BR17" s="106">
        <v>1969</v>
      </c>
      <c r="BS17" s="107" t="s">
        <v>440</v>
      </c>
      <c r="BT17" s="108" t="s">
        <v>297</v>
      </c>
      <c r="BU17" s="109" t="s">
        <v>528</v>
      </c>
      <c r="BW17" s="101"/>
      <c r="BX17" s="101"/>
      <c r="BY17" s="102">
        <v>40465</v>
      </c>
      <c r="BZ17" s="103" t="s">
        <v>427</v>
      </c>
      <c r="CA17" s="104">
        <v>39135</v>
      </c>
      <c r="CB17" s="104">
        <v>40465</v>
      </c>
      <c r="CC17" s="105" t="s">
        <v>529</v>
      </c>
      <c r="CD17" s="106">
        <v>1958</v>
      </c>
      <c r="CE17" s="107" t="s">
        <v>440</v>
      </c>
      <c r="CF17" s="108" t="s">
        <v>299</v>
      </c>
      <c r="CG17" s="109" t="s">
        <v>530</v>
      </c>
      <c r="CI17" s="101"/>
      <c r="CJ17" s="101"/>
      <c r="CK17" s="102" t="s">
        <v>292</v>
      </c>
      <c r="CL17" s="103" t="s">
        <v>292</v>
      </c>
      <c r="CM17" s="104" t="s">
        <v>292</v>
      </c>
      <c r="CN17" s="104" t="s">
        <v>292</v>
      </c>
      <c r="CO17" s="105" t="s">
        <v>292</v>
      </c>
      <c r="CP17" s="106" t="s">
        <v>292</v>
      </c>
      <c r="CQ17" s="107" t="s">
        <v>292</v>
      </c>
      <c r="CR17" s="108" t="s">
        <v>292</v>
      </c>
      <c r="CS17" s="109" t="s">
        <v>292</v>
      </c>
      <c r="CT17" s="2" t="s">
        <v>292</v>
      </c>
      <c r="CU17" s="101"/>
      <c r="CV17" s="101"/>
      <c r="CW17" s="102" t="s">
        <v>292</v>
      </c>
      <c r="CX17" s="103" t="s">
        <v>292</v>
      </c>
      <c r="CY17" s="104" t="s">
        <v>292</v>
      </c>
      <c r="CZ17" s="104" t="s">
        <v>292</v>
      </c>
      <c r="DA17" s="105" t="s">
        <v>292</v>
      </c>
      <c r="DB17" s="106" t="s">
        <v>292</v>
      </c>
      <c r="DC17" s="107" t="s">
        <v>292</v>
      </c>
      <c r="DD17" s="108" t="s">
        <v>292</v>
      </c>
      <c r="DE17" s="109" t="s">
        <v>292</v>
      </c>
      <c r="DF17" s="2" t="s">
        <v>292</v>
      </c>
      <c r="DG17" s="101"/>
      <c r="DH17" s="101"/>
      <c r="DI17" s="102" t="str">
        <f t="shared" ref="DI17:DI22" si="156">IF(DM17="","",DI$3)</f>
        <v/>
      </c>
      <c r="DJ17" s="103" t="str">
        <f t="shared" ref="DJ17:DJ22" si="157">IF(DM17="","",DI$1)</f>
        <v/>
      </c>
      <c r="DK17" s="104" t="str">
        <f>IF(DM17="","",DI$2)</f>
        <v/>
      </c>
      <c r="DL17" s="104" t="str">
        <f>IF(DM17="","",DI$3)</f>
        <v/>
      </c>
      <c r="DM17" s="105" t="str">
        <f t="shared" ref="DM17:DM22" si="158">IF(DT17="","",IF(ISNUMBER(SEARCH(":",DT17)),MID(DT17,FIND(":",DT17)+2,FIND("(",DT17)-FIND(":",DT17)-3),LEFT(DT17,FIND("(",DT17)-2)))</f>
        <v/>
      </c>
      <c r="DN17" s="106" t="str">
        <f t="shared" ref="DN17:DN22" si="159">IF(DT17="","",MID(DT17,FIND("(",DT17)+1,4))</f>
        <v/>
      </c>
      <c r="DO17" s="107" t="str">
        <f t="shared" ref="DO17:DO22" si="160">IF(ISNUMBER(SEARCH("*female*",DT17)),"female",IF(ISNUMBER(SEARCH("*male*",DT17)),"male",""))</f>
        <v/>
      </c>
      <c r="DP17" s="108" t="str">
        <f t="shared" ref="DP17:DP22" si="161">IF(DT17="","",IF(ISERROR(MID(DT17,FIND("male,",DT17)+6,(FIND(")",DT17)-(FIND("male,",DT17)+6))))=TRUE,"missing/error",MID(DT17,FIND("male,",DT17)+6,(FIND(")",DT17)-(FIND("male,",DT17)+6)))))</f>
        <v/>
      </c>
      <c r="DQ17" s="109" t="str">
        <f t="shared" ref="DQ17:DQ22" si="162">IF(DM17="","",(MID(DM17,(SEARCH("^^",SUBSTITUTE(DM17," ","^^",LEN(DM17)-LEN(SUBSTITUTE(DM17," ","")))))+1,99)&amp;"_"&amp;LEFT(DM17,FIND(" ",DM17)-1)&amp;"_"&amp;DN17))</f>
        <v/>
      </c>
      <c r="DS17" s="101"/>
      <c r="DT17" s="101"/>
      <c r="DU17" s="102" t="str">
        <f t="shared" si="147"/>
        <v/>
      </c>
      <c r="DV17" s="103" t="str">
        <f t="shared" si="148"/>
        <v/>
      </c>
      <c r="DW17" s="104" t="str">
        <f t="shared" si="149"/>
        <v/>
      </c>
      <c r="DX17" s="104" t="str">
        <f t="shared" si="150"/>
        <v/>
      </c>
      <c r="DY17" s="105" t="str">
        <f t="shared" si="151"/>
        <v/>
      </c>
      <c r="DZ17" s="106" t="str">
        <f t="shared" si="152"/>
        <v/>
      </c>
      <c r="EA17" s="107" t="str">
        <f t="shared" si="153"/>
        <v/>
      </c>
      <c r="EB17" s="108" t="str">
        <f t="shared" si="154"/>
        <v/>
      </c>
      <c r="EC17" s="109" t="str">
        <f t="shared" si="155"/>
        <v/>
      </c>
      <c r="EE17" s="101"/>
      <c r="EF17" s="101"/>
      <c r="EG17" s="102" t="str">
        <f>IF(EK17="","",EG$3)</f>
        <v/>
      </c>
      <c r="EH17" s="103" t="str">
        <f>IF(EK17="","",EG$1)</f>
        <v/>
      </c>
      <c r="EI17" s="104" t="str">
        <f>IF(EK17="","",EG$2)</f>
        <v/>
      </c>
      <c r="EJ17" s="104" t="str">
        <f>IF(EK17="","",EG$3)</f>
        <v/>
      </c>
      <c r="EK17" s="105" t="str">
        <f>IF(ER17="","",IF(ISNUMBER(SEARCH(":",ER17)),MID(ER17,FIND(":",ER17)+2,FIND("(",ER17)-FIND(":",ER17)-3),LEFT(ER17,FIND("(",ER17)-2)))</f>
        <v/>
      </c>
      <c r="EL17" s="106" t="str">
        <f>IF(ER17="","",MID(ER17,FIND("(",ER17)+1,4))</f>
        <v/>
      </c>
      <c r="EM17" s="107" t="str">
        <f>IF(ISNUMBER(SEARCH("*female*",ER17)),"female",IF(ISNUMBER(SEARCH("*male*",ER17)),"male",""))</f>
        <v/>
      </c>
      <c r="EN17" s="108" t="str">
        <f>IF(ER17="","",IF(ISERROR(MID(ER17,FIND("male,",ER17)+6,(FIND(")",ER17)-(FIND("male,",ER17)+6))))=TRUE,"missing/error",MID(ER17,FIND("male,",ER17)+6,(FIND(")",ER17)-(FIND("male,",ER17)+6)))))</f>
        <v/>
      </c>
      <c r="EO17" s="109" t="str">
        <f>IF(EK17="","",(MID(EK17,(SEARCH("^^",SUBSTITUTE(EK17," ","^^",LEN(EK17)-LEN(SUBSTITUTE(EK17," ","")))))+1,99)&amp;"_"&amp;LEFT(EK17,FIND(" ",EK17)-1)&amp;"_"&amp;EL17))</f>
        <v/>
      </c>
      <c r="EQ17" s="101"/>
      <c r="ER17" s="101"/>
      <c r="ES17" s="102" t="str">
        <f>IF(EW17="","",ES$3)</f>
        <v/>
      </c>
      <c r="ET17" s="103" t="str">
        <f>IF(EW17="","",ES$1)</f>
        <v/>
      </c>
      <c r="EU17" s="104" t="str">
        <f>IF(EW17="","",ES$2)</f>
        <v/>
      </c>
      <c r="EV17" s="104" t="str">
        <f>IF(EW17="","",ES$3)</f>
        <v/>
      </c>
      <c r="EW17" s="105" t="str">
        <f>IF(FD17="","",IF(ISNUMBER(SEARCH(":",FD17)),MID(FD17,FIND(":",FD17)+2,FIND("(",FD17)-FIND(":",FD17)-3),LEFT(FD17,FIND("(",FD17)-2)))</f>
        <v/>
      </c>
      <c r="EX17" s="106" t="str">
        <f>IF(FD17="","",MID(FD17,FIND("(",FD17)+1,4))</f>
        <v/>
      </c>
      <c r="EY17" s="107" t="str">
        <f>IF(ISNUMBER(SEARCH("*female*",FD17)),"female",IF(ISNUMBER(SEARCH("*male*",FD17)),"male",""))</f>
        <v/>
      </c>
      <c r="EZ17" s="108" t="str">
        <f>IF(FD17="","",IF(ISERROR(MID(FD17,FIND("male,",FD17)+6,(FIND(")",FD17)-(FIND("male,",FD17)+6))))=TRUE,"missing/error",MID(FD17,FIND("male,",FD17)+6,(FIND(")",FD17)-(FIND("male,",FD17)+6)))))</f>
        <v/>
      </c>
      <c r="FA17" s="109" t="str">
        <f>IF(EW17="","",(MID(EW17,(SEARCH("^^",SUBSTITUTE(EW17," ","^^",LEN(EW17)-LEN(SUBSTITUTE(EW17," ","")))))+1,99)&amp;"_"&amp;LEFT(EW17,FIND(" ",EW17)-1)&amp;"_"&amp;EX17))</f>
        <v/>
      </c>
      <c r="FC17" s="101"/>
      <c r="FD17" s="101"/>
      <c r="FE17" s="102" t="str">
        <f>IF(FI17="","",FE$3)</f>
        <v/>
      </c>
      <c r="FF17" s="103" t="str">
        <f>IF(FI17="","",FE$1)</f>
        <v/>
      </c>
      <c r="FG17" s="104" t="str">
        <f>IF(FI17="","",FE$2)</f>
        <v/>
      </c>
      <c r="FH17" s="104" t="str">
        <f>IF(FI17="","",FE$3)</f>
        <v/>
      </c>
      <c r="FI17" s="105" t="str">
        <f>IF(FP17="","",IF(ISNUMBER(SEARCH(":",FP17)),MID(FP17,FIND(":",FP17)+2,FIND("(",FP17)-FIND(":",FP17)-3),LEFT(FP17,FIND("(",FP17)-2)))</f>
        <v/>
      </c>
      <c r="FJ17" s="106" t="str">
        <f>IF(FP17="","",MID(FP17,FIND("(",FP17)+1,4))</f>
        <v/>
      </c>
      <c r="FK17" s="107" t="str">
        <f>IF(ISNUMBER(SEARCH("*female*",FP17)),"female",IF(ISNUMBER(SEARCH("*male*",FP17)),"male",""))</f>
        <v/>
      </c>
      <c r="FL17" s="108" t="str">
        <f>IF(FP17="","",IF(ISERROR(MID(FP17,FIND("male,",FP17)+6,(FIND(")",FP17)-(FIND("male,",FP17)+6))))=TRUE,"missing/error",MID(FP17,FIND("male,",FP17)+6,(FIND(")",FP17)-(FIND("male,",FP17)+6)))))</f>
        <v/>
      </c>
      <c r="FM17" s="109" t="str">
        <f>IF(FI17="","",(MID(FI17,(SEARCH("^^",SUBSTITUTE(FI17," ","^^",LEN(FI17)-LEN(SUBSTITUTE(FI17," ","")))))+1,99)&amp;"_"&amp;LEFT(FI17,FIND(" ",FI17)-1)&amp;"_"&amp;FJ17))</f>
        <v/>
      </c>
      <c r="FO17" s="101"/>
      <c r="FP17" s="101"/>
      <c r="FQ17" s="102" t="str">
        <f>IF(FU17="","",#REF!)</f>
        <v/>
      </c>
      <c r="FR17" s="103" t="str">
        <f>IF(FU17="","",FQ$1)</f>
        <v/>
      </c>
      <c r="FS17" s="104" t="str">
        <f>IF(FU17="","",FQ$2)</f>
        <v/>
      </c>
      <c r="FT17" s="104" t="str">
        <f>IF(FU17="","",FQ$3)</f>
        <v/>
      </c>
      <c r="FU17" s="105" t="str">
        <f>IF(GB17="","",IF(ISNUMBER(SEARCH(":",GB17)),MID(GB17,FIND(":",GB17)+2,FIND("(",GB17)-FIND(":",GB17)-3),LEFT(GB17,FIND("(",GB17)-2)))</f>
        <v/>
      </c>
      <c r="FV17" s="106" t="str">
        <f>IF(GB17="","",MID(GB17,FIND("(",GB17)+1,4))</f>
        <v/>
      </c>
      <c r="FW17" s="107" t="str">
        <f>IF(ISNUMBER(SEARCH("*female*",GB17)),"female",IF(ISNUMBER(SEARCH("*male*",GB17)),"male",""))</f>
        <v/>
      </c>
      <c r="FX17" s="108" t="str">
        <f>IF(GB17="","",IF(ISERROR(MID(GB17,FIND("male,",GB17)+6,(FIND(")",GB17)-(FIND("male,",GB17)+6))))=TRUE,"missing/error",MID(GB17,FIND("male,",GB17)+6,(FIND(")",GB17)-(FIND("male,",GB17)+6)))))</f>
        <v/>
      </c>
      <c r="FY17" s="109" t="str">
        <f>IF(FU17="","",(MID(FU17,(SEARCH("^^",SUBSTITUTE(FU17," ","^^",LEN(FU17)-LEN(SUBSTITUTE(FU17," ","")))))+1,99)&amp;"_"&amp;LEFT(FU17,FIND(" ",FU17)-1)&amp;"_"&amp;FV17))</f>
        <v/>
      </c>
      <c r="GA17" s="101"/>
      <c r="GB17" s="101"/>
      <c r="GC17" s="102" t="str">
        <f>IF(GG17="","",GC$3)</f>
        <v/>
      </c>
      <c r="GD17" s="103" t="str">
        <f>IF(GG17="","",GC$1)</f>
        <v/>
      </c>
      <c r="GE17" s="104" t="str">
        <f>IF(GG17="","",GC$2)</f>
        <v/>
      </c>
      <c r="GF17" s="104" t="str">
        <f>IF(GG17="","",GC$3)</f>
        <v/>
      </c>
      <c r="GG17" s="105" t="str">
        <f>IF(GN17="","",IF(ISNUMBER(SEARCH(":",GN17)),MID(GN17,FIND(":",GN17)+2,FIND("(",GN17)-FIND(":",GN17)-3),LEFT(GN17,FIND("(",GN17)-2)))</f>
        <v/>
      </c>
      <c r="GH17" s="106" t="str">
        <f>IF(GN17="","",MID(GN17,FIND("(",GN17)+1,4))</f>
        <v/>
      </c>
      <c r="GI17" s="107" t="str">
        <f>IF(ISNUMBER(SEARCH("*female*",GN17)),"female",IF(ISNUMBER(SEARCH("*male*",GN17)),"male",""))</f>
        <v/>
      </c>
      <c r="GJ17" s="108" t="str">
        <f>IF(GN17="","",IF(ISERROR(MID(GN17,FIND("male,",GN17)+6,(FIND(")",GN17)-(FIND("male,",GN17)+6))))=TRUE,"missing/error",MID(GN17,FIND("male,",GN17)+6,(FIND(")",GN17)-(FIND("male,",GN17)+6)))))</f>
        <v/>
      </c>
      <c r="GK17" s="109" t="str">
        <f>IF(GG17="","",(MID(GG17,(SEARCH("^^",SUBSTITUTE(GG17," ","^^",LEN(GG17)-LEN(SUBSTITUTE(GG17," ","")))))+1,99)&amp;"_"&amp;LEFT(GG17,FIND(" ",GG17)-1)&amp;"_"&amp;GH17))</f>
        <v/>
      </c>
      <c r="GM17" s="101"/>
      <c r="GN17" s="101" t="s">
        <v>292</v>
      </c>
      <c r="GO17" s="102" t="str">
        <f>IF(GS17="","",GO$3)</f>
        <v/>
      </c>
      <c r="GP17" s="103" t="str">
        <f>IF(GS17="","",GO$1)</f>
        <v/>
      </c>
      <c r="GQ17" s="104" t="str">
        <f>IF(GS17="","",GO$2)</f>
        <v/>
      </c>
      <c r="GR17" s="104" t="str">
        <f>IF(GS17="","",GO$3)</f>
        <v/>
      </c>
      <c r="GS17" s="105" t="str">
        <f>IF(GZ17="","",IF(ISNUMBER(SEARCH(":",GZ17)),MID(GZ17,FIND(":",GZ17)+2,FIND("(",GZ17)-FIND(":",GZ17)-3),LEFT(GZ17,FIND("(",GZ17)-2)))</f>
        <v/>
      </c>
      <c r="GT17" s="106" t="str">
        <f>IF(GZ17="","",MID(GZ17,FIND("(",GZ17)+1,4))</f>
        <v/>
      </c>
      <c r="GU17" s="107" t="str">
        <f>IF(ISNUMBER(SEARCH("*female*",GZ17)),"female",IF(ISNUMBER(SEARCH("*male*",GZ17)),"male",""))</f>
        <v/>
      </c>
      <c r="GV17" s="108" t="str">
        <f>IF(GZ17="","",IF(ISERROR(MID(GZ17,FIND("male,",GZ17)+6,(FIND(")",GZ17)-(FIND("male,",GZ17)+6))))=TRUE,"missing/error",MID(GZ17,FIND("male,",GZ17)+6,(FIND(")",GZ17)-(FIND("male,",GZ17)+6)))))</f>
        <v/>
      </c>
      <c r="GW17" s="109" t="str">
        <f>IF(GS17="","",(MID(GS17,(SEARCH("^^",SUBSTITUTE(GS17," ","^^",LEN(GS17)-LEN(SUBSTITUTE(GS17," ","")))))+1,99)&amp;"_"&amp;LEFT(GS17,FIND(" ",GS17)-1)&amp;"_"&amp;GT17))</f>
        <v/>
      </c>
      <c r="GY17" s="101"/>
      <c r="GZ17" s="101"/>
      <c r="HA17" s="102" t="str">
        <f>IF(HE17="","",HA$3)</f>
        <v/>
      </c>
      <c r="HB17" s="103" t="str">
        <f>IF(HE17="","",HA$1)</f>
        <v/>
      </c>
      <c r="HC17" s="104" t="str">
        <f>IF(HE17="","",HA$2)</f>
        <v/>
      </c>
      <c r="HD17" s="104" t="str">
        <f>IF(HE17="","",HA$3)</f>
        <v/>
      </c>
      <c r="HE17" s="105" t="str">
        <f>IF(HL17="","",IF(ISNUMBER(SEARCH(":",HL17)),MID(HL17,FIND(":",HL17)+2,FIND("(",HL17)-FIND(":",HL17)-3),LEFT(HL17,FIND("(",HL17)-2)))</f>
        <v/>
      </c>
      <c r="HF17" s="106" t="str">
        <f>IF(HL17="","",MID(HL17,FIND("(",HL17)+1,4))</f>
        <v/>
      </c>
      <c r="HG17" s="107" t="str">
        <f>IF(ISNUMBER(SEARCH("*female*",HL17)),"female",IF(ISNUMBER(SEARCH("*male*",HL17)),"male",""))</f>
        <v/>
      </c>
      <c r="HH17" s="108" t="str">
        <f>IF(HL17="","",IF(ISERROR(MID(HL17,FIND("male,",HL17)+6,(FIND(")",HL17)-(FIND("male,",HL17)+6))))=TRUE,"missing/error",MID(HL17,FIND("male,",HL17)+6,(FIND(")",HL17)-(FIND("male,",HL17)+6)))))</f>
        <v/>
      </c>
      <c r="HI17" s="109" t="str">
        <f>IF(HE17="","",(MID(HE17,(SEARCH("^^",SUBSTITUTE(HE17," ","^^",LEN(HE17)-LEN(SUBSTITUTE(HE17," ","")))))+1,99)&amp;"_"&amp;LEFT(HE17,FIND(" ",HE17)-1)&amp;"_"&amp;HF17))</f>
        <v/>
      </c>
      <c r="HK17" s="101"/>
      <c r="HL17" s="101" t="s">
        <v>292</v>
      </c>
      <c r="HM17" s="102" t="str">
        <f>IF(HQ17="","",HM$3)</f>
        <v/>
      </c>
      <c r="HN17" s="103" t="str">
        <f>IF(HQ17="","",HM$1)</f>
        <v/>
      </c>
      <c r="HO17" s="104" t="str">
        <f>IF(HQ17="","",HM$2)</f>
        <v/>
      </c>
      <c r="HP17" s="104" t="str">
        <f>IF(HQ17="","",HM$3)</f>
        <v/>
      </c>
      <c r="HQ17" s="105" t="str">
        <f>IF(HX17="","",IF(ISNUMBER(SEARCH(":",HX17)),MID(HX17,FIND(":",HX17)+2,FIND("(",HX17)-FIND(":",HX17)-3),LEFT(HX17,FIND("(",HX17)-2)))</f>
        <v/>
      </c>
      <c r="HR17" s="106" t="str">
        <f>IF(HX17="","",MID(HX17,FIND("(",HX17)+1,4))</f>
        <v/>
      </c>
      <c r="HS17" s="107" t="str">
        <f>IF(ISNUMBER(SEARCH("*female*",HX17)),"female",IF(ISNUMBER(SEARCH("*male*",HX17)),"male",""))</f>
        <v/>
      </c>
      <c r="HT17" s="108" t="str">
        <f>IF(HX17="","",IF(ISERROR(MID(HX17,FIND("male,",HX17)+6,(FIND(")",HX17)-(FIND("male,",HX17)+6))))=TRUE,"missing/error",MID(HX17,FIND("male,",HX17)+6,(FIND(")",HX17)-(FIND("male,",HX17)+6)))))</f>
        <v/>
      </c>
      <c r="HU17" s="109" t="str">
        <f>IF(HQ17="","",(MID(HQ17,(SEARCH("^^",SUBSTITUTE(HQ17," ","^^",LEN(HQ17)-LEN(SUBSTITUTE(HQ17," ","")))))+1,99)&amp;"_"&amp;LEFT(HQ17,FIND(" ",HQ17)-1)&amp;"_"&amp;HR17))</f>
        <v/>
      </c>
      <c r="HW17" s="101"/>
      <c r="HX17" s="101"/>
      <c r="HY17" s="102" t="str">
        <f>IF(IC17="","",HY$3)</f>
        <v/>
      </c>
      <c r="HZ17" s="103" t="str">
        <f>IF(IC17="","",HY$1)</f>
        <v/>
      </c>
      <c r="IA17" s="104" t="str">
        <f>IF(IC17="","",HY$2)</f>
        <v/>
      </c>
      <c r="IB17" s="104" t="str">
        <f>IF(IC17="","",HY$3)</f>
        <v/>
      </c>
      <c r="IC17" s="105" t="str">
        <f>IF(IJ17="","",IF(ISNUMBER(SEARCH(":",IJ17)),MID(IJ17,FIND(":",IJ17)+2,FIND("(",IJ17)-FIND(":",IJ17)-3),LEFT(IJ17,FIND("(",IJ17)-2)))</f>
        <v/>
      </c>
      <c r="ID17" s="106" t="str">
        <f>IF(IJ17="","",MID(IJ17,FIND("(",IJ17)+1,4))</f>
        <v/>
      </c>
      <c r="IE17" s="107" t="str">
        <f>IF(ISNUMBER(SEARCH("*female*",IJ17)),"female",IF(ISNUMBER(SEARCH("*male*",IJ17)),"male",""))</f>
        <v/>
      </c>
      <c r="IF17" s="108" t="str">
        <f>IF(IJ17="","",IF(ISERROR(MID(IJ17,FIND("male,",IJ17)+6,(FIND(")",IJ17)-(FIND("male,",IJ17)+6))))=TRUE,"missing/error",MID(IJ17,FIND("male,",IJ17)+6,(FIND(")",IJ17)-(FIND("male,",IJ17)+6)))))</f>
        <v/>
      </c>
      <c r="IG17" s="109" t="str">
        <f>IF(IC17="","",(MID(IC17,(SEARCH("^^",SUBSTITUTE(IC17," ","^^",LEN(IC17)-LEN(SUBSTITUTE(IC17," ","")))))+1,99)&amp;"_"&amp;LEFT(IC17,FIND(" ",IC17)-1)&amp;"_"&amp;ID17))</f>
        <v/>
      </c>
      <c r="II17" s="101"/>
      <c r="IJ17" s="101"/>
      <c r="IK17" s="102" t="str">
        <f>IF(IO17="","",IK$3)</f>
        <v/>
      </c>
      <c r="IL17" s="103" t="str">
        <f>IF(IO17="","",IK$1)</f>
        <v/>
      </c>
      <c r="IM17" s="104" t="str">
        <f>IF(IO17="","",IK$2)</f>
        <v/>
      </c>
      <c r="IN17" s="104" t="str">
        <f>IF(IO17="","",IK$3)</f>
        <v/>
      </c>
      <c r="IO17" s="105" t="str">
        <f>IF(IV17="","",IF(ISNUMBER(SEARCH(":",IV17)),MID(IV17,FIND(":",IV17)+2,FIND("(",IV17)-FIND(":",IV17)-3),LEFT(IV17,FIND("(",IV17)-2)))</f>
        <v/>
      </c>
      <c r="IP17" s="106" t="str">
        <f>IF(IV17="","",MID(IV17,FIND("(",IV17)+1,4))</f>
        <v/>
      </c>
      <c r="IQ17" s="107" t="str">
        <f>IF(ISNUMBER(SEARCH("*female*",IV17)),"female",IF(ISNUMBER(SEARCH("*male*",IV17)),"male",""))</f>
        <v/>
      </c>
      <c r="IR17" s="108" t="str">
        <f>IF(IV17="","",IF(ISERROR(MID(IV17,FIND("male,",IV17)+6,(FIND(")",IV17)-(FIND("male,",IV17)+6))))=TRUE,"missing/error",MID(IV17,FIND("male,",IV17)+6,(FIND(")",IV17)-(FIND("male,",IV17)+6)))))</f>
        <v/>
      </c>
      <c r="IS17" s="109" t="str">
        <f>IF(IO17="","",(MID(IO17,(SEARCH("^^",SUBSTITUTE(IO17," ","^^",LEN(IO17)-LEN(SUBSTITUTE(IO17," ","")))))+1,99)&amp;"_"&amp;LEFT(IO17,FIND(" ",IO17)-1)&amp;"_"&amp;IP17))</f>
        <v/>
      </c>
      <c r="IU17" s="101"/>
      <c r="IV17" s="101"/>
      <c r="IW17" s="102" t="str">
        <f>IF(JA17="","",IW$3)</f>
        <v/>
      </c>
      <c r="IX17" s="103" t="str">
        <f>IF(JA17="","",IW$1)</f>
        <v/>
      </c>
      <c r="IY17" s="104" t="str">
        <f>IF(JA17="","",IW$2)</f>
        <v/>
      </c>
      <c r="IZ17" s="104" t="str">
        <f>IF(JA17="","",IW$3)</f>
        <v/>
      </c>
      <c r="JA17" s="105" t="str">
        <f>IF(JH17="","",IF(ISNUMBER(SEARCH(":",JH17)),MID(JH17,FIND(":",JH17)+2,FIND("(",JH17)-FIND(":",JH17)-3),LEFT(JH17,FIND("(",JH17)-2)))</f>
        <v/>
      </c>
      <c r="JB17" s="106" t="str">
        <f>IF(JH17="","",MID(JH17,FIND("(",JH17)+1,4))</f>
        <v/>
      </c>
      <c r="JC17" s="107" t="str">
        <f>IF(ISNUMBER(SEARCH("*female*",JH17)),"female",IF(ISNUMBER(SEARCH("*male*",JH17)),"male",""))</f>
        <v/>
      </c>
      <c r="JD17" s="108" t="str">
        <f>IF(JH17="","",IF(ISERROR(MID(JH17,FIND("male,",JH17)+6,(FIND(")",JH17)-(FIND("male,",JH17)+6))))=TRUE,"missing/error",MID(JH17,FIND("male,",JH17)+6,(FIND(")",JH17)-(FIND("male,",JH17)+6)))))</f>
        <v/>
      </c>
      <c r="JE17" s="109" t="str">
        <f>IF(JA17="","",(MID(JA17,(SEARCH("^^",SUBSTITUTE(JA17," ","^^",LEN(JA17)-LEN(SUBSTITUTE(JA17," ","")))))+1,99)&amp;"_"&amp;LEFT(JA17,FIND(" ",JA17)-1)&amp;"_"&amp;JB17))</f>
        <v/>
      </c>
      <c r="JG17" s="101"/>
      <c r="JH17" s="101"/>
      <c r="JI17" s="102" t="str">
        <f>IF(JM17="","",JI$3)</f>
        <v/>
      </c>
      <c r="JJ17" s="103" t="str">
        <f>IF(JM17="","",JI$1)</f>
        <v/>
      </c>
      <c r="JK17" s="104" t="str">
        <f>IF(JM17="","",JI$2)</f>
        <v/>
      </c>
      <c r="JL17" s="104" t="str">
        <f>IF(JM17="","",JI$3)</f>
        <v/>
      </c>
      <c r="JM17" s="105" t="str">
        <f>IF(JT17="","",IF(ISNUMBER(SEARCH(":",JT17)),MID(JT17,FIND(":",JT17)+2,FIND("(",JT17)-FIND(":",JT17)-3),LEFT(JT17,FIND("(",JT17)-2)))</f>
        <v/>
      </c>
      <c r="JN17" s="106" t="str">
        <f>IF(JT17="","",MID(JT17,FIND("(",JT17)+1,4))</f>
        <v/>
      </c>
      <c r="JO17" s="107" t="str">
        <f>IF(ISNUMBER(SEARCH("*female*",JT17)),"female",IF(ISNUMBER(SEARCH("*male*",JT17)),"male",""))</f>
        <v/>
      </c>
      <c r="JP17" s="108" t="str">
        <f>IF(JT17="","",IF(ISERROR(MID(JT17,FIND("male,",JT17)+6,(FIND(")",JT17)-(FIND("male,",JT17)+6))))=TRUE,"missing/error",MID(JT17,FIND("male,",JT17)+6,(FIND(")",JT17)-(FIND("male,",JT17)+6)))))</f>
        <v/>
      </c>
      <c r="JQ17" s="109" t="str">
        <f>IF(JM17="","",(MID(JM17,(SEARCH("^^",SUBSTITUTE(JM17," ","^^",LEN(JM17)-LEN(SUBSTITUTE(JM17," ","")))))+1,99)&amp;"_"&amp;LEFT(JM17,FIND(" ",JM17)-1)&amp;"_"&amp;JN17))</f>
        <v/>
      </c>
      <c r="JS17" s="101"/>
      <c r="JT17" s="101"/>
      <c r="JU17" s="102" t="str">
        <f>IF(JY17="","",JU$3)</f>
        <v/>
      </c>
      <c r="JV17" s="103" t="str">
        <f>IF(JY17="","",JU$1)</f>
        <v/>
      </c>
      <c r="JW17" s="104" t="str">
        <f>IF(JY17="","",JU$2)</f>
        <v/>
      </c>
      <c r="JX17" s="104" t="str">
        <f>IF(JY17="","",JU$3)</f>
        <v/>
      </c>
      <c r="JY17" s="105" t="str">
        <f>IF(KF17="","",IF(ISNUMBER(SEARCH(":",KF17)),MID(KF17,FIND(":",KF17)+2,FIND("(",KF17)-FIND(":",KF17)-3),LEFT(KF17,FIND("(",KF17)-2)))</f>
        <v/>
      </c>
      <c r="JZ17" s="106" t="str">
        <f>IF(KF17="","",MID(KF17,FIND("(",KF17)+1,4))</f>
        <v/>
      </c>
      <c r="KA17" s="107" t="str">
        <f>IF(ISNUMBER(SEARCH("*female*",KF17)),"female",IF(ISNUMBER(SEARCH("*male*",KF17)),"male",""))</f>
        <v/>
      </c>
      <c r="KB17" s="108" t="str">
        <f>IF(KF17="","",IF(ISERROR(MID(KF17,FIND("male,",KF17)+6,(FIND(")",KF17)-(FIND("male,",KF17)+6))))=TRUE,"missing/error",MID(KF17,FIND("male,",KF17)+6,(FIND(")",KF17)-(FIND("male,",KF17)+6)))))</f>
        <v/>
      </c>
      <c r="KC17" s="109" t="str">
        <f>IF(JY17="","",(MID(JY17,(SEARCH("^^",SUBSTITUTE(JY17," ","^^",LEN(JY17)-LEN(SUBSTITUTE(JY17," ","")))))+1,99)&amp;"_"&amp;LEFT(JY17,FIND(" ",JY17)-1)&amp;"_"&amp;JZ17))</f>
        <v/>
      </c>
      <c r="KE17" s="101"/>
      <c r="KF17" s="101"/>
    </row>
    <row r="18" spans="1:292" ht="13.5" customHeight="1">
      <c r="A18" s="20"/>
      <c r="B18" s="101" t="s">
        <v>590</v>
      </c>
      <c r="C18" s="2" t="s">
        <v>591</v>
      </c>
      <c r="D18" s="154"/>
      <c r="E18" s="102"/>
      <c r="F18" s="103"/>
      <c r="G18" s="104"/>
      <c r="H18" s="104"/>
      <c r="I18" s="105"/>
      <c r="J18" s="106"/>
      <c r="K18" s="107"/>
      <c r="L18" s="108"/>
      <c r="M18" s="109"/>
      <c r="O18" s="101"/>
      <c r="P18" s="154"/>
      <c r="Q18" s="102"/>
      <c r="R18" s="103"/>
      <c r="S18" s="104"/>
      <c r="T18" s="104"/>
      <c r="U18" s="105"/>
      <c r="V18" s="106"/>
      <c r="W18" s="107"/>
      <c r="X18" s="108"/>
      <c r="Y18" s="109"/>
      <c r="AA18" s="101"/>
      <c r="AB18" s="101"/>
      <c r="AC18" s="102"/>
      <c r="AD18" s="103"/>
      <c r="AE18" s="104"/>
      <c r="AF18" s="104"/>
      <c r="AG18" s="105"/>
      <c r="AH18" s="106"/>
      <c r="AI18" s="107"/>
      <c r="AJ18" s="108"/>
      <c r="AK18" s="109"/>
      <c r="AM18" s="101"/>
      <c r="AN18" s="101"/>
      <c r="AO18" s="102"/>
      <c r="AP18" s="103"/>
      <c r="AQ18" s="104"/>
      <c r="AR18" s="104"/>
      <c r="AS18" s="105"/>
      <c r="AT18" s="106"/>
      <c r="AU18" s="107"/>
      <c r="AV18" s="108"/>
      <c r="AW18" s="109"/>
      <c r="AY18" s="101"/>
      <c r="AZ18" s="101"/>
      <c r="BA18" s="102"/>
      <c r="BB18" s="103"/>
      <c r="BC18" s="104"/>
      <c r="BD18" s="104"/>
      <c r="BE18" s="105"/>
      <c r="BF18" s="106"/>
      <c r="BG18" s="107"/>
      <c r="BH18" s="108"/>
      <c r="BI18" s="109"/>
      <c r="BK18" s="101"/>
      <c r="BL18" s="101"/>
      <c r="BM18" s="102"/>
      <c r="BN18" s="103"/>
      <c r="BO18" s="104"/>
      <c r="BP18" s="104"/>
      <c r="BQ18" s="105"/>
      <c r="BR18" s="106"/>
      <c r="BS18" s="107"/>
      <c r="BT18" s="108"/>
      <c r="BU18" s="109"/>
      <c r="BW18" s="101"/>
      <c r="BX18" s="101"/>
      <c r="BY18" s="102"/>
      <c r="BZ18" s="103"/>
      <c r="CA18" s="104"/>
      <c r="CB18" s="104"/>
      <c r="CC18" s="105"/>
      <c r="CD18" s="106"/>
      <c r="CE18" s="107"/>
      <c r="CF18" s="108"/>
      <c r="CG18" s="109"/>
      <c r="CI18" s="101"/>
      <c r="CJ18" s="101"/>
      <c r="CK18" s="102"/>
      <c r="CL18" s="103"/>
      <c r="CM18" s="104" t="s">
        <v>292</v>
      </c>
      <c r="CN18" s="104" t="s">
        <v>292</v>
      </c>
      <c r="CO18" s="105"/>
      <c r="CP18" s="106"/>
      <c r="CQ18" s="107"/>
      <c r="CR18" s="108"/>
      <c r="CS18" s="109"/>
      <c r="CU18" s="101"/>
      <c r="CV18" s="101"/>
      <c r="CW18" s="102">
        <v>41517</v>
      </c>
      <c r="CX18" s="103" t="s">
        <v>436</v>
      </c>
      <c r="CY18" s="104">
        <v>41218</v>
      </c>
      <c r="CZ18" s="104">
        <f>CW$3</f>
        <v>43034</v>
      </c>
      <c r="DA18" s="105" t="str">
        <f>IF(DH18="","",IF(ISNUMBER(SEARCH(":",DH18)),MID(DH18,FIND(":",DH18)+2,FIND("(",DH18)-FIND(":",DH18)-3),LEFT(DH18,FIND("(",DH18)-2)))</f>
        <v>Lilianne Ploumen</v>
      </c>
      <c r="DB18" s="106" t="str">
        <f>IF(DH18="","",MID(DH18,FIND("(",DH18)+1,4))</f>
        <v>1962</v>
      </c>
      <c r="DC18" s="107" t="str">
        <f>IF(ISNUMBER(SEARCH("*female*",DH18)),"female",IF(ISNUMBER(SEARCH("*male*",DH18)),"male",""))</f>
        <v>female</v>
      </c>
      <c r="DD18" s="108" t="s">
        <v>299</v>
      </c>
      <c r="DE18" s="109" t="str">
        <f>IF(DA18="","",(MID(DA18,(SEARCH("^^",SUBSTITUTE(DA18," ","^^",LEN(DA18)-LEN(SUBSTITUTE(DA18," ","")))))+1,99)&amp;"_"&amp;LEFT(DA18,FIND(" ",DA18)-1)&amp;"_"&amp;DB18))</f>
        <v>Ploumen_Lilianne_1962</v>
      </c>
      <c r="DF18" s="2" t="s">
        <v>292</v>
      </c>
      <c r="DG18" s="101"/>
      <c r="DH18" s="101" t="s">
        <v>592</v>
      </c>
      <c r="DI18" s="102">
        <f t="shared" si="156"/>
        <v>44571</v>
      </c>
      <c r="DJ18" s="103" t="str">
        <f t="shared" si="157"/>
        <v>Rutte III</v>
      </c>
      <c r="DK18" s="104">
        <f>IF(DM18="","",DI$2)</f>
        <v>43034</v>
      </c>
      <c r="DL18" s="104">
        <v>44345</v>
      </c>
      <c r="DM18" s="105" t="str">
        <f t="shared" si="158"/>
        <v>Sigrid Kaag</v>
      </c>
      <c r="DN18" s="106" t="str">
        <f t="shared" si="159"/>
        <v>1961</v>
      </c>
      <c r="DO18" s="107" t="str">
        <f t="shared" si="160"/>
        <v>female</v>
      </c>
      <c r="DP18" s="108" t="str">
        <f t="shared" si="161"/>
        <v>nl_d6601</v>
      </c>
      <c r="DQ18" s="109" t="str">
        <f t="shared" si="162"/>
        <v>Kaag_Sigrid_1961</v>
      </c>
      <c r="DS18" s="101" t="s">
        <v>1096</v>
      </c>
      <c r="DT18" s="101" t="s">
        <v>1067</v>
      </c>
      <c r="DU18" s="102">
        <f t="shared" si="147"/>
        <v>45291</v>
      </c>
      <c r="DV18" s="103" t="str">
        <f t="shared" si="148"/>
        <v>Rutte IV</v>
      </c>
      <c r="DW18" s="104">
        <f t="shared" si="149"/>
        <v>44571</v>
      </c>
      <c r="DX18" s="104">
        <v>45264</v>
      </c>
      <c r="DY18" s="105" t="str">
        <f t="shared" si="151"/>
        <v>Liesje Schreinemacher</v>
      </c>
      <c r="DZ18" s="106" t="str">
        <f t="shared" si="152"/>
        <v>1983</v>
      </c>
      <c r="EA18" s="107" t="str">
        <f t="shared" si="153"/>
        <v>female</v>
      </c>
      <c r="EB18" s="108" t="str">
        <f t="shared" si="154"/>
        <v>nl_vvd01</v>
      </c>
      <c r="EC18" s="109" t="str">
        <f t="shared" si="155"/>
        <v>Schreinemacher_Liesje_1983</v>
      </c>
      <c r="EE18" s="101"/>
      <c r="EF18" s="101" t="s">
        <v>1169</v>
      </c>
      <c r="EG18" s="102" t="str">
        <f>IF(EK18="","",EG$3)</f>
        <v/>
      </c>
      <c r="EH18" s="103" t="str">
        <f>IF(EK18="","",EG$1)</f>
        <v/>
      </c>
      <c r="EI18" s="104" t="str">
        <f>IF(EK18="","",EG$2)</f>
        <v/>
      </c>
      <c r="EJ18" s="104" t="str">
        <f>IF(EK18="","",EG$3)</f>
        <v/>
      </c>
      <c r="EK18" s="105" t="str">
        <f>IF(ER18="","",IF(ISNUMBER(SEARCH(":",ER18)),MID(ER18,FIND(":",ER18)+2,FIND("(",ER18)-FIND(":",ER18)-3),LEFT(ER18,FIND("(",ER18)-2)))</f>
        <v/>
      </c>
      <c r="EL18" s="106" t="str">
        <f>IF(ER18="","",MID(ER18,FIND("(",ER18)+1,4))</f>
        <v/>
      </c>
      <c r="EM18" s="107" t="str">
        <f>IF(ISNUMBER(SEARCH("*female*",ER18)),"female",IF(ISNUMBER(SEARCH("*male*",ER18)),"male",""))</f>
        <v/>
      </c>
      <c r="EN18" s="108" t="str">
        <f>IF(ER18="","",IF(ISERROR(MID(ER18,FIND("male,",ER18)+6,(FIND(")",ER18)-(FIND("male,",ER18)+6))))=TRUE,"missing/error",MID(ER18,FIND("male,",ER18)+6,(FIND(")",ER18)-(FIND("male,",ER18)+6)))))</f>
        <v/>
      </c>
      <c r="EO18" s="109" t="str">
        <f>IF(EK18="","",(MID(EK18,(SEARCH("^^",SUBSTITUTE(EK18," ","^^",LEN(EK18)-LEN(SUBSTITUTE(EK18," ","")))))+1,99)&amp;"_"&amp;LEFT(EK18,FIND(" ",EK18)-1)&amp;"_"&amp;EL18))</f>
        <v/>
      </c>
      <c r="EQ18" s="101"/>
      <c r="ER18" s="101"/>
      <c r="ES18" s="102" t="str">
        <f>IF(EW18="","",ES$3)</f>
        <v/>
      </c>
      <c r="ET18" s="103" t="str">
        <f>IF(EW18="","",ES$1)</f>
        <v/>
      </c>
      <c r="EU18" s="104" t="str">
        <f>IF(EW18="","",ES$2)</f>
        <v/>
      </c>
      <c r="EV18" s="104" t="str">
        <f>IF(EW18="","",ES$3)</f>
        <v/>
      </c>
      <c r="EW18" s="105" t="str">
        <f>IF(FD18="","",IF(ISNUMBER(SEARCH(":",FD18)),MID(FD18,FIND(":",FD18)+2,FIND("(",FD18)-FIND(":",FD18)-3),LEFT(FD18,FIND("(",FD18)-2)))</f>
        <v/>
      </c>
      <c r="EX18" s="106" t="str">
        <f>IF(FD18="","",MID(FD18,FIND("(",FD18)+1,4))</f>
        <v/>
      </c>
      <c r="EY18" s="107" t="str">
        <f>IF(ISNUMBER(SEARCH("*female*",FD18)),"female",IF(ISNUMBER(SEARCH("*male*",FD18)),"male",""))</f>
        <v/>
      </c>
      <c r="EZ18" s="108" t="str">
        <f>IF(FD18="","",IF(ISERROR(MID(FD18,FIND("male,",FD18)+6,(FIND(")",FD18)-(FIND("male,",FD18)+6))))=TRUE,"missing/error",MID(FD18,FIND("male,",FD18)+6,(FIND(")",FD18)-(FIND("male,",FD18)+6)))))</f>
        <v/>
      </c>
      <c r="FA18" s="109" t="str">
        <f>IF(EW18="","",(MID(EW18,(SEARCH("^^",SUBSTITUTE(EW18," ","^^",LEN(EW18)-LEN(SUBSTITUTE(EW18," ","")))))+1,99)&amp;"_"&amp;LEFT(EW18,FIND(" ",EW18)-1)&amp;"_"&amp;EX18))</f>
        <v/>
      </c>
      <c r="FC18" s="101"/>
      <c r="FD18" s="101"/>
      <c r="FE18" s="102" t="str">
        <f>IF(FI18="","",FE$3)</f>
        <v/>
      </c>
      <c r="FF18" s="103" t="str">
        <f>IF(FI18="","",FE$1)</f>
        <v/>
      </c>
      <c r="FG18" s="104" t="str">
        <f>IF(FI18="","",FE$2)</f>
        <v/>
      </c>
      <c r="FH18" s="104" t="str">
        <f>IF(FI18="","",FE$3)</f>
        <v/>
      </c>
      <c r="FI18" s="105" t="str">
        <f>IF(FP18="","",IF(ISNUMBER(SEARCH(":",FP18)),MID(FP18,FIND(":",FP18)+2,FIND("(",FP18)-FIND(":",FP18)-3),LEFT(FP18,FIND("(",FP18)-2)))</f>
        <v/>
      </c>
      <c r="FJ18" s="106" t="str">
        <f>IF(FP18="","",MID(FP18,FIND("(",FP18)+1,4))</f>
        <v/>
      </c>
      <c r="FK18" s="107" t="str">
        <f>IF(ISNUMBER(SEARCH("*female*",FP18)),"female",IF(ISNUMBER(SEARCH("*male*",FP18)),"male",""))</f>
        <v/>
      </c>
      <c r="FL18" s="108" t="str">
        <f>IF(FP18="","",IF(ISERROR(MID(FP18,FIND("male,",FP18)+6,(FIND(")",FP18)-(FIND("male,",FP18)+6))))=TRUE,"missing/error",MID(FP18,FIND("male,",FP18)+6,(FIND(")",FP18)-(FIND("male,",FP18)+6)))))</f>
        <v/>
      </c>
      <c r="FM18" s="109" t="str">
        <f>IF(FI18="","",(MID(FI18,(SEARCH("^^",SUBSTITUTE(FI18," ","^^",LEN(FI18)-LEN(SUBSTITUTE(FI18," ","")))))+1,99)&amp;"_"&amp;LEFT(FI18,FIND(" ",FI18)-1)&amp;"_"&amp;FJ18))</f>
        <v/>
      </c>
      <c r="FO18" s="101"/>
      <c r="FP18" s="101"/>
      <c r="FQ18" s="102" t="str">
        <f>IF(FU18="","",#REF!)</f>
        <v/>
      </c>
      <c r="FR18" s="103" t="str">
        <f>IF(FU18="","",FQ$1)</f>
        <v/>
      </c>
      <c r="FS18" s="104" t="str">
        <f>IF(FU18="","",FQ$2)</f>
        <v/>
      </c>
      <c r="FT18" s="104" t="str">
        <f>IF(FU18="","",FQ$3)</f>
        <v/>
      </c>
      <c r="FU18" s="105" t="str">
        <f>IF(GB18="","",IF(ISNUMBER(SEARCH(":",GB18)),MID(GB18,FIND(":",GB18)+2,FIND("(",GB18)-FIND(":",GB18)-3),LEFT(GB18,FIND("(",GB18)-2)))</f>
        <v/>
      </c>
      <c r="FV18" s="106" t="str">
        <f>IF(GB18="","",MID(GB18,FIND("(",GB18)+1,4))</f>
        <v/>
      </c>
      <c r="FW18" s="107" t="str">
        <f>IF(ISNUMBER(SEARCH("*female*",GB18)),"female",IF(ISNUMBER(SEARCH("*male*",GB18)),"male",""))</f>
        <v/>
      </c>
      <c r="FX18" s="108" t="str">
        <f>IF(GB18="","",IF(ISERROR(MID(GB18,FIND("male,",GB18)+6,(FIND(")",GB18)-(FIND("male,",GB18)+6))))=TRUE,"missing/error",MID(GB18,FIND("male,",GB18)+6,(FIND(")",GB18)-(FIND("male,",GB18)+6)))))</f>
        <v/>
      </c>
      <c r="FY18" s="109" t="str">
        <f>IF(FU18="","",(MID(FU18,(SEARCH("^^",SUBSTITUTE(FU18," ","^^",LEN(FU18)-LEN(SUBSTITUTE(FU18," ","")))))+1,99)&amp;"_"&amp;LEFT(FU18,FIND(" ",FU18)-1)&amp;"_"&amp;FV18))</f>
        <v/>
      </c>
      <c r="GA18" s="101"/>
      <c r="GB18" s="101"/>
      <c r="GC18" s="102" t="str">
        <f>IF(GG18="","",GC$3)</f>
        <v/>
      </c>
      <c r="GD18" s="103" t="str">
        <f>IF(GG18="","",GC$1)</f>
        <v/>
      </c>
      <c r="GE18" s="104" t="str">
        <f>IF(GG18="","",GC$2)</f>
        <v/>
      </c>
      <c r="GF18" s="104" t="str">
        <f>IF(GG18="","",GC$3)</f>
        <v/>
      </c>
      <c r="GG18" s="105" t="str">
        <f>IF(GN18="","",IF(ISNUMBER(SEARCH(":",GN18)),MID(GN18,FIND(":",GN18)+2,FIND("(",GN18)-FIND(":",GN18)-3),LEFT(GN18,FIND("(",GN18)-2)))</f>
        <v/>
      </c>
      <c r="GH18" s="106" t="str">
        <f>IF(GN18="","",MID(GN18,FIND("(",GN18)+1,4))</f>
        <v/>
      </c>
      <c r="GI18" s="107" t="str">
        <f>IF(ISNUMBER(SEARCH("*female*",GN18)),"female",IF(ISNUMBER(SEARCH("*male*",GN18)),"male",""))</f>
        <v/>
      </c>
      <c r="GJ18" s="108" t="str">
        <f>IF(GN18="","",IF(ISERROR(MID(GN18,FIND("male,",GN18)+6,(FIND(")",GN18)-(FIND("male,",GN18)+6))))=TRUE,"missing/error",MID(GN18,FIND("male,",GN18)+6,(FIND(")",GN18)-(FIND("male,",GN18)+6)))))</f>
        <v/>
      </c>
      <c r="GK18" s="109" t="str">
        <f>IF(GG18="","",(MID(GG18,(SEARCH("^^",SUBSTITUTE(GG18," ","^^",LEN(GG18)-LEN(SUBSTITUTE(GG18," ","")))))+1,99)&amp;"_"&amp;LEFT(GG18,FIND(" ",GG18)-1)&amp;"_"&amp;GH18))</f>
        <v/>
      </c>
      <c r="GM18" s="101"/>
      <c r="GN18" s="101"/>
      <c r="GO18" s="102" t="str">
        <f>IF(GS18="","",GO$3)</f>
        <v/>
      </c>
      <c r="GP18" s="103" t="str">
        <f>IF(GS18="","",GO$1)</f>
        <v/>
      </c>
      <c r="GQ18" s="104" t="str">
        <f>IF(GS18="","",GO$2)</f>
        <v/>
      </c>
      <c r="GR18" s="104" t="str">
        <f>IF(GS18="","",GO$3)</f>
        <v/>
      </c>
      <c r="GS18" s="105" t="str">
        <f>IF(GZ18="","",IF(ISNUMBER(SEARCH(":",GZ18)),MID(GZ18,FIND(":",GZ18)+2,FIND("(",GZ18)-FIND(":",GZ18)-3),LEFT(GZ18,FIND("(",GZ18)-2)))</f>
        <v/>
      </c>
      <c r="GT18" s="106" t="str">
        <f>IF(GZ18="","",MID(GZ18,FIND("(",GZ18)+1,4))</f>
        <v/>
      </c>
      <c r="GU18" s="107" t="str">
        <f>IF(ISNUMBER(SEARCH("*female*",GZ18)),"female",IF(ISNUMBER(SEARCH("*male*",GZ18)),"male",""))</f>
        <v/>
      </c>
      <c r="GV18" s="108" t="str">
        <f>IF(GZ18="","",IF(ISERROR(MID(GZ18,FIND("male,",GZ18)+6,(FIND(")",GZ18)-(FIND("male,",GZ18)+6))))=TRUE,"missing/error",MID(GZ18,FIND("male,",GZ18)+6,(FIND(")",GZ18)-(FIND("male,",GZ18)+6)))))</f>
        <v/>
      </c>
      <c r="GW18" s="109" t="str">
        <f>IF(GS18="","",(MID(GS18,(SEARCH("^^",SUBSTITUTE(GS18," ","^^",LEN(GS18)-LEN(SUBSTITUTE(GS18," ","")))))+1,99)&amp;"_"&amp;LEFT(GS18,FIND(" ",GS18)-1)&amp;"_"&amp;GT18))</f>
        <v/>
      </c>
      <c r="GY18" s="101"/>
      <c r="GZ18" s="101"/>
      <c r="HA18" s="102" t="str">
        <f>IF(HE18="","",HA$3)</f>
        <v/>
      </c>
      <c r="HB18" s="103" t="str">
        <f>IF(HE18="","",HA$1)</f>
        <v/>
      </c>
      <c r="HC18" s="104" t="str">
        <f>IF(HE18="","",HA$2)</f>
        <v/>
      </c>
      <c r="HD18" s="104" t="str">
        <f>IF(HE18="","",HA$3)</f>
        <v/>
      </c>
      <c r="HE18" s="105" t="str">
        <f>IF(HL18="","",IF(ISNUMBER(SEARCH(":",HL18)),MID(HL18,FIND(":",HL18)+2,FIND("(",HL18)-FIND(":",HL18)-3),LEFT(HL18,FIND("(",HL18)-2)))</f>
        <v/>
      </c>
      <c r="HF18" s="106" t="str">
        <f>IF(HL18="","",MID(HL18,FIND("(",HL18)+1,4))</f>
        <v/>
      </c>
      <c r="HG18" s="107" t="str">
        <f>IF(ISNUMBER(SEARCH("*female*",HL18)),"female",IF(ISNUMBER(SEARCH("*male*",HL18)),"male",""))</f>
        <v/>
      </c>
      <c r="HH18" s="108" t="str">
        <f>IF(HL18="","",IF(ISERROR(MID(HL18,FIND("male,",HL18)+6,(FIND(")",HL18)-(FIND("male,",HL18)+6))))=TRUE,"missing/error",MID(HL18,FIND("male,",HL18)+6,(FIND(")",HL18)-(FIND("male,",HL18)+6)))))</f>
        <v/>
      </c>
      <c r="HI18" s="109" t="str">
        <f>IF(HE18="","",(MID(HE18,(SEARCH("^^",SUBSTITUTE(HE18," ","^^",LEN(HE18)-LEN(SUBSTITUTE(HE18," ","")))))+1,99)&amp;"_"&amp;LEFT(HE18,FIND(" ",HE18)-1)&amp;"_"&amp;HF18))</f>
        <v/>
      </c>
      <c r="HK18" s="101"/>
      <c r="HL18" s="101" t="s">
        <v>292</v>
      </c>
      <c r="HM18" s="102" t="str">
        <f>IF(HQ18="","",HM$3)</f>
        <v/>
      </c>
      <c r="HN18" s="103" t="str">
        <f>IF(HQ18="","",HM$1)</f>
        <v/>
      </c>
      <c r="HO18" s="104" t="str">
        <f>IF(HQ18="","",HM$2)</f>
        <v/>
      </c>
      <c r="HP18" s="104" t="str">
        <f>IF(HQ18="","",HM$3)</f>
        <v/>
      </c>
      <c r="HQ18" s="105" t="str">
        <f>IF(HX18="","",IF(ISNUMBER(SEARCH(":",HX18)),MID(HX18,FIND(":",HX18)+2,FIND("(",HX18)-FIND(":",HX18)-3),LEFT(HX18,FIND("(",HX18)-2)))</f>
        <v/>
      </c>
      <c r="HR18" s="106" t="str">
        <f>IF(HX18="","",MID(HX18,FIND("(",HX18)+1,4))</f>
        <v/>
      </c>
      <c r="HS18" s="107" t="str">
        <f>IF(ISNUMBER(SEARCH("*female*",HX18)),"female",IF(ISNUMBER(SEARCH("*male*",HX18)),"male",""))</f>
        <v/>
      </c>
      <c r="HT18" s="108" t="str">
        <f>IF(HX18="","",IF(ISERROR(MID(HX18,FIND("male,",HX18)+6,(FIND(")",HX18)-(FIND("male,",HX18)+6))))=TRUE,"missing/error",MID(HX18,FIND("male,",HX18)+6,(FIND(")",HX18)-(FIND("male,",HX18)+6)))))</f>
        <v/>
      </c>
      <c r="HU18" s="109" t="str">
        <f>IF(HQ18="","",(MID(HQ18,(SEARCH("^^",SUBSTITUTE(HQ18," ","^^",LEN(HQ18)-LEN(SUBSTITUTE(HQ18," ","")))))+1,99)&amp;"_"&amp;LEFT(HQ18,FIND(" ",HQ18)-1)&amp;"_"&amp;HR18))</f>
        <v/>
      </c>
      <c r="HW18" s="101"/>
      <c r="HX18" s="101"/>
      <c r="HY18" s="102" t="str">
        <f>IF(IC18="","",HY$3)</f>
        <v/>
      </c>
      <c r="HZ18" s="103" t="str">
        <f>IF(IC18="","",HY$1)</f>
        <v/>
      </c>
      <c r="IA18" s="104" t="str">
        <f>IF(IC18="","",HY$2)</f>
        <v/>
      </c>
      <c r="IB18" s="104" t="str">
        <f>IF(IC18="","",HY$3)</f>
        <v/>
      </c>
      <c r="IC18" s="105" t="str">
        <f>IF(IJ18="","",IF(ISNUMBER(SEARCH(":",IJ18)),MID(IJ18,FIND(":",IJ18)+2,FIND("(",IJ18)-FIND(":",IJ18)-3),LEFT(IJ18,FIND("(",IJ18)-2)))</f>
        <v/>
      </c>
      <c r="ID18" s="106" t="str">
        <f>IF(IJ18="","",MID(IJ18,FIND("(",IJ18)+1,4))</f>
        <v/>
      </c>
      <c r="IE18" s="107" t="str">
        <f>IF(ISNUMBER(SEARCH("*female*",IJ18)),"female",IF(ISNUMBER(SEARCH("*male*",IJ18)),"male",""))</f>
        <v/>
      </c>
      <c r="IF18" s="108" t="str">
        <f>IF(IJ18="","",IF(ISERROR(MID(IJ18,FIND("male,",IJ18)+6,(FIND(")",IJ18)-(FIND("male,",IJ18)+6))))=TRUE,"missing/error",MID(IJ18,FIND("male,",IJ18)+6,(FIND(")",IJ18)-(FIND("male,",IJ18)+6)))))</f>
        <v/>
      </c>
      <c r="IG18" s="109" t="str">
        <f>IF(IC18="","",(MID(IC18,(SEARCH("^^",SUBSTITUTE(IC18," ","^^",LEN(IC18)-LEN(SUBSTITUTE(IC18," ","")))))+1,99)&amp;"_"&amp;LEFT(IC18,FIND(" ",IC18)-1)&amp;"_"&amp;ID18))</f>
        <v/>
      </c>
      <c r="II18" s="101"/>
      <c r="IJ18" s="101"/>
      <c r="IK18" s="102" t="str">
        <f>IF(IO18="","",IK$3)</f>
        <v/>
      </c>
      <c r="IL18" s="103" t="str">
        <f>IF(IO18="","",IK$1)</f>
        <v/>
      </c>
      <c r="IM18" s="104" t="str">
        <f>IF(IO18="","",IK$2)</f>
        <v/>
      </c>
      <c r="IN18" s="104" t="str">
        <f>IF(IO18="","",IK$3)</f>
        <v/>
      </c>
      <c r="IO18" s="105" t="str">
        <f>IF(IV18="","",IF(ISNUMBER(SEARCH(":",IV18)),MID(IV18,FIND(":",IV18)+2,FIND("(",IV18)-FIND(":",IV18)-3),LEFT(IV18,FIND("(",IV18)-2)))</f>
        <v/>
      </c>
      <c r="IP18" s="106" t="str">
        <f>IF(IV18="","",MID(IV18,FIND("(",IV18)+1,4))</f>
        <v/>
      </c>
      <c r="IQ18" s="107" t="str">
        <f>IF(ISNUMBER(SEARCH("*female*",IV18)),"female",IF(ISNUMBER(SEARCH("*male*",IV18)),"male",""))</f>
        <v/>
      </c>
      <c r="IR18" s="108" t="str">
        <f>IF(IV18="","",IF(ISERROR(MID(IV18,FIND("male,",IV18)+6,(FIND(")",IV18)-(FIND("male,",IV18)+6))))=TRUE,"missing/error",MID(IV18,FIND("male,",IV18)+6,(FIND(")",IV18)-(FIND("male,",IV18)+6)))))</f>
        <v/>
      </c>
      <c r="IS18" s="109" t="str">
        <f>IF(IO18="","",(MID(IO18,(SEARCH("^^",SUBSTITUTE(IO18," ","^^",LEN(IO18)-LEN(SUBSTITUTE(IO18," ","")))))+1,99)&amp;"_"&amp;LEFT(IO18,FIND(" ",IO18)-1)&amp;"_"&amp;IP18))</f>
        <v/>
      </c>
      <c r="IU18" s="101"/>
      <c r="IV18" s="101"/>
      <c r="IW18" s="102" t="str">
        <f>IF(JA18="","",IW$3)</f>
        <v/>
      </c>
      <c r="IX18" s="103" t="str">
        <f>IF(JA18="","",IW$1)</f>
        <v/>
      </c>
      <c r="IY18" s="104" t="str">
        <f>IF(JA18="","",IW$2)</f>
        <v/>
      </c>
      <c r="IZ18" s="104" t="str">
        <f>IF(JA18="","",IW$3)</f>
        <v/>
      </c>
      <c r="JA18" s="105" t="str">
        <f>IF(JH18="","",IF(ISNUMBER(SEARCH(":",JH18)),MID(JH18,FIND(":",JH18)+2,FIND("(",JH18)-FIND(":",JH18)-3),LEFT(JH18,FIND("(",JH18)-2)))</f>
        <v/>
      </c>
      <c r="JB18" s="106" t="str">
        <f>IF(JH18="","",MID(JH18,FIND("(",JH18)+1,4))</f>
        <v/>
      </c>
      <c r="JC18" s="107" t="str">
        <f>IF(ISNUMBER(SEARCH("*female*",JH18)),"female",IF(ISNUMBER(SEARCH("*male*",JH18)),"male",""))</f>
        <v/>
      </c>
      <c r="JD18" s="108" t="str">
        <f>IF(JH18="","",IF(ISERROR(MID(JH18,FIND("male,",JH18)+6,(FIND(")",JH18)-(FIND("male,",JH18)+6))))=TRUE,"missing/error",MID(JH18,FIND("male,",JH18)+6,(FIND(")",JH18)-(FIND("male,",JH18)+6)))))</f>
        <v/>
      </c>
      <c r="JE18" s="109" t="str">
        <f>IF(JA18="","",(MID(JA18,(SEARCH("^^",SUBSTITUTE(JA18," ","^^",LEN(JA18)-LEN(SUBSTITUTE(JA18," ","")))))+1,99)&amp;"_"&amp;LEFT(JA18,FIND(" ",JA18)-1)&amp;"_"&amp;JB18))</f>
        <v/>
      </c>
      <c r="JG18" s="101"/>
      <c r="JH18" s="101"/>
      <c r="JI18" s="102" t="str">
        <f>IF(JM18="","",JI$3)</f>
        <v/>
      </c>
      <c r="JJ18" s="103" t="str">
        <f>IF(JM18="","",JI$1)</f>
        <v/>
      </c>
      <c r="JK18" s="104" t="str">
        <f>IF(JM18="","",JI$2)</f>
        <v/>
      </c>
      <c r="JL18" s="104" t="str">
        <f>IF(JM18="","",JI$3)</f>
        <v/>
      </c>
      <c r="JM18" s="105" t="str">
        <f>IF(JT18="","",IF(ISNUMBER(SEARCH(":",JT18)),MID(JT18,FIND(":",JT18)+2,FIND("(",JT18)-FIND(":",JT18)-3),LEFT(JT18,FIND("(",JT18)-2)))</f>
        <v/>
      </c>
      <c r="JN18" s="106" t="str">
        <f>IF(JT18="","",MID(JT18,FIND("(",JT18)+1,4))</f>
        <v/>
      </c>
      <c r="JO18" s="107" t="str">
        <f>IF(ISNUMBER(SEARCH("*female*",JT18)),"female",IF(ISNUMBER(SEARCH("*male*",JT18)),"male",""))</f>
        <v/>
      </c>
      <c r="JP18" s="108" t="str">
        <f>IF(JT18="","",IF(ISERROR(MID(JT18,FIND("male,",JT18)+6,(FIND(")",JT18)-(FIND("male,",JT18)+6))))=TRUE,"missing/error",MID(JT18,FIND("male,",JT18)+6,(FIND(")",JT18)-(FIND("male,",JT18)+6)))))</f>
        <v/>
      </c>
      <c r="JQ18" s="109" t="str">
        <f>IF(JM18="","",(MID(JM18,(SEARCH("^^",SUBSTITUTE(JM18," ","^^",LEN(JM18)-LEN(SUBSTITUTE(JM18," ","")))))+1,99)&amp;"_"&amp;LEFT(JM18,FIND(" ",JM18)-1)&amp;"_"&amp;JN18))</f>
        <v/>
      </c>
      <c r="JS18" s="101"/>
      <c r="JT18" s="101"/>
      <c r="JU18" s="102" t="str">
        <f>IF(JY18="","",JU$3)</f>
        <v/>
      </c>
      <c r="JV18" s="103" t="str">
        <f>IF(JY18="","",JU$1)</f>
        <v/>
      </c>
      <c r="JW18" s="104" t="str">
        <f>IF(JY18="","",JU$2)</f>
        <v/>
      </c>
      <c r="JX18" s="104" t="str">
        <f>IF(JY18="","",JU$3)</f>
        <v/>
      </c>
      <c r="JY18" s="105" t="str">
        <f>IF(KF18="","",IF(ISNUMBER(SEARCH(":",KF18)),MID(KF18,FIND(":",KF18)+2,FIND("(",KF18)-FIND(":",KF18)-3),LEFT(KF18,FIND("(",KF18)-2)))</f>
        <v/>
      </c>
      <c r="JZ18" s="106" t="str">
        <f>IF(KF18="","",MID(KF18,FIND("(",KF18)+1,4))</f>
        <v/>
      </c>
      <c r="KA18" s="107" t="str">
        <f>IF(ISNUMBER(SEARCH("*female*",KF18)),"female",IF(ISNUMBER(SEARCH("*male*",KF18)),"male",""))</f>
        <v/>
      </c>
      <c r="KB18" s="108" t="str">
        <f>IF(KF18="","",IF(ISERROR(MID(KF18,FIND("male,",KF18)+6,(FIND(")",KF18)-(FIND("male,",KF18)+6))))=TRUE,"missing/error",MID(KF18,FIND("male,",KF18)+6,(FIND(")",KF18)-(FIND("male,",KF18)+6)))))</f>
        <v/>
      </c>
      <c r="KC18" s="109" t="str">
        <f>IF(JY18="","",(MID(JY18,(SEARCH("^^",SUBSTITUTE(JY18," ","^^",LEN(JY18)-LEN(SUBSTITUTE(JY18," ","")))))+1,99)&amp;"_"&amp;LEFT(JY18,FIND(" ",JY18)-1)&amp;"_"&amp;JZ18))</f>
        <v/>
      </c>
      <c r="KE18" s="101"/>
      <c r="KF18" s="101"/>
    </row>
    <row r="19" spans="1:292" ht="13.5" customHeight="1">
      <c r="A19" s="20"/>
      <c r="B19" s="101" t="s">
        <v>590</v>
      </c>
      <c r="C19" s="2" t="s">
        <v>591</v>
      </c>
      <c r="D19" s="154"/>
      <c r="E19" s="102"/>
      <c r="F19" s="103"/>
      <c r="G19" s="104"/>
      <c r="H19" s="104"/>
      <c r="I19" s="105"/>
      <c r="J19" s="106"/>
      <c r="K19" s="107"/>
      <c r="L19" s="108"/>
      <c r="M19" s="109"/>
      <c r="O19" s="101"/>
      <c r="P19" s="154"/>
      <c r="Q19" s="102"/>
      <c r="R19" s="103"/>
      <c r="S19" s="104"/>
      <c r="T19" s="104"/>
      <c r="U19" s="105"/>
      <c r="V19" s="106"/>
      <c r="W19" s="107"/>
      <c r="X19" s="108"/>
      <c r="Y19" s="109"/>
      <c r="AA19" s="101"/>
      <c r="AB19" s="101"/>
      <c r="AC19" s="102"/>
      <c r="AD19" s="103"/>
      <c r="AE19" s="104"/>
      <c r="AF19" s="104"/>
      <c r="AG19" s="105"/>
      <c r="AH19" s="106"/>
      <c r="AI19" s="107"/>
      <c r="AJ19" s="108"/>
      <c r="AK19" s="109"/>
      <c r="AM19" s="101"/>
      <c r="AN19" s="101"/>
      <c r="AO19" s="102"/>
      <c r="AP19" s="103"/>
      <c r="AQ19" s="104"/>
      <c r="AR19" s="104"/>
      <c r="AS19" s="105"/>
      <c r="AT19" s="106"/>
      <c r="AU19" s="107"/>
      <c r="AV19" s="108"/>
      <c r="AW19" s="109"/>
      <c r="AY19" s="101"/>
      <c r="AZ19" s="101"/>
      <c r="BA19" s="102"/>
      <c r="BB19" s="103"/>
      <c r="BC19" s="104"/>
      <c r="BD19" s="104"/>
      <c r="BE19" s="105"/>
      <c r="BF19" s="106"/>
      <c r="BG19" s="107"/>
      <c r="BH19" s="108"/>
      <c r="BI19" s="109"/>
      <c r="BK19" s="101"/>
      <c r="BL19" s="101"/>
      <c r="BM19" s="102"/>
      <c r="BN19" s="103"/>
      <c r="BO19" s="104"/>
      <c r="BP19" s="104"/>
      <c r="BQ19" s="105"/>
      <c r="BR19" s="106"/>
      <c r="BS19" s="107"/>
      <c r="BT19" s="108"/>
      <c r="BU19" s="109"/>
      <c r="BW19" s="101"/>
      <c r="BX19" s="101"/>
      <c r="BY19" s="102"/>
      <c r="BZ19" s="103"/>
      <c r="CA19" s="104"/>
      <c r="CB19" s="104"/>
      <c r="CC19" s="105"/>
      <c r="CD19" s="106"/>
      <c r="CE19" s="107"/>
      <c r="CF19" s="108"/>
      <c r="CG19" s="109"/>
      <c r="CI19" s="101"/>
      <c r="CJ19" s="101"/>
      <c r="CK19" s="102"/>
      <c r="CL19" s="103"/>
      <c r="CM19" s="104"/>
      <c r="CN19" s="104"/>
      <c r="CO19" s="105"/>
      <c r="CP19" s="106"/>
      <c r="CQ19" s="107"/>
      <c r="CR19" s="108"/>
      <c r="CS19" s="109"/>
      <c r="CU19" s="101"/>
      <c r="CV19" s="101"/>
      <c r="CW19" s="102"/>
      <c r="CX19" s="103"/>
      <c r="CY19" s="104"/>
      <c r="CZ19" s="104"/>
      <c r="DA19" s="105"/>
      <c r="DB19" s="106"/>
      <c r="DC19" s="107"/>
      <c r="DD19" s="108"/>
      <c r="DE19" s="109"/>
      <c r="DG19" s="101"/>
      <c r="DH19" s="101"/>
      <c r="DI19" s="102">
        <f t="shared" si="156"/>
        <v>44571</v>
      </c>
      <c r="DJ19" s="103" t="str">
        <f t="shared" si="157"/>
        <v>Rutte III</v>
      </c>
      <c r="DK19" s="104">
        <v>44418</v>
      </c>
      <c r="DL19" s="104">
        <f>IF(DM19="","",DI$3)</f>
        <v>44571</v>
      </c>
      <c r="DM19" s="105" t="str">
        <f t="shared" si="158"/>
        <v>Tom De Bruijn</v>
      </c>
      <c r="DN19" s="106" t="str">
        <f t="shared" si="159"/>
        <v>1948</v>
      </c>
      <c r="DO19" s="107" t="str">
        <f t="shared" si="160"/>
        <v>male</v>
      </c>
      <c r="DP19" s="108" t="str">
        <f t="shared" si="161"/>
        <v>nl_d6601</v>
      </c>
      <c r="DQ19" s="109" t="str">
        <f t="shared" si="162"/>
        <v>Bruijn_Tom_1948</v>
      </c>
      <c r="DR19" s="2" t="s">
        <v>1098</v>
      </c>
      <c r="DS19" s="101"/>
      <c r="DT19" s="101" t="s">
        <v>1097</v>
      </c>
      <c r="DU19" s="102">
        <f t="shared" si="147"/>
        <v>45291</v>
      </c>
      <c r="DV19" s="103" t="str">
        <f t="shared" si="148"/>
        <v>Rutte IV</v>
      </c>
      <c r="DW19" s="104">
        <v>45264</v>
      </c>
      <c r="DX19" s="104">
        <f t="shared" si="150"/>
        <v>45291</v>
      </c>
      <c r="DY19" s="105" t="str">
        <f t="shared" si="151"/>
        <v>Geoffrey Van Leeuwen</v>
      </c>
      <c r="DZ19" s="106" t="str">
        <f t="shared" si="152"/>
        <v>1971</v>
      </c>
      <c r="EA19" s="107" t="str">
        <f t="shared" si="153"/>
        <v>male</v>
      </c>
      <c r="EB19" s="108" t="str">
        <f t="shared" si="154"/>
        <v>nl_vvd01</v>
      </c>
      <c r="EC19" s="109" t="str">
        <f t="shared" si="155"/>
        <v>Leeuwen_Geoffrey_1971</v>
      </c>
      <c r="EE19" s="101"/>
      <c r="EF19" s="101" t="s">
        <v>1219</v>
      </c>
      <c r="EG19" s="102"/>
      <c r="EH19" s="103"/>
      <c r="EI19" s="104"/>
      <c r="EJ19" s="104"/>
      <c r="EK19" s="105"/>
      <c r="EL19" s="106"/>
      <c r="EM19" s="107"/>
      <c r="EN19" s="108"/>
      <c r="EO19" s="109"/>
      <c r="EQ19" s="101"/>
      <c r="ER19" s="101"/>
      <c r="ES19" s="102"/>
      <c r="ET19" s="103"/>
      <c r="EU19" s="104"/>
      <c r="EV19" s="104"/>
      <c r="EW19" s="105"/>
      <c r="EX19" s="106"/>
      <c r="EY19" s="107"/>
      <c r="EZ19" s="108"/>
      <c r="FA19" s="109"/>
      <c r="FC19" s="101"/>
      <c r="FD19" s="101"/>
      <c r="FE19" s="102"/>
      <c r="FF19" s="103"/>
      <c r="FG19" s="104"/>
      <c r="FH19" s="104"/>
      <c r="FI19" s="105"/>
      <c r="FJ19" s="106"/>
      <c r="FK19" s="107"/>
      <c r="FL19" s="108"/>
      <c r="FM19" s="109"/>
      <c r="FO19" s="101"/>
      <c r="FP19" s="101"/>
      <c r="FQ19" s="102"/>
      <c r="FR19" s="103"/>
      <c r="FS19" s="104"/>
      <c r="FT19" s="104"/>
      <c r="FU19" s="105"/>
      <c r="FV19" s="106"/>
      <c r="FW19" s="107"/>
      <c r="FX19" s="108"/>
      <c r="FY19" s="109"/>
      <c r="GA19" s="101"/>
      <c r="GB19" s="101"/>
      <c r="GC19" s="102"/>
      <c r="GD19" s="103"/>
      <c r="GE19" s="104"/>
      <c r="GF19" s="104"/>
      <c r="GG19" s="105"/>
      <c r="GH19" s="106"/>
      <c r="GI19" s="107"/>
      <c r="GJ19" s="108"/>
      <c r="GK19" s="109"/>
      <c r="GM19" s="101"/>
      <c r="GN19" s="101"/>
      <c r="GO19" s="102"/>
      <c r="GP19" s="103"/>
      <c r="GQ19" s="104"/>
      <c r="GR19" s="104"/>
      <c r="GS19" s="105"/>
      <c r="GT19" s="106"/>
      <c r="GU19" s="107"/>
      <c r="GV19" s="108"/>
      <c r="GW19" s="109"/>
      <c r="GY19" s="101"/>
      <c r="GZ19" s="101"/>
      <c r="HA19" s="102"/>
      <c r="HB19" s="103"/>
      <c r="HC19" s="104"/>
      <c r="HD19" s="104"/>
      <c r="HE19" s="105"/>
      <c r="HF19" s="106"/>
      <c r="HG19" s="107"/>
      <c r="HH19" s="108"/>
      <c r="HI19" s="109"/>
      <c r="HK19" s="101"/>
      <c r="HL19" s="101"/>
      <c r="HM19" s="102"/>
      <c r="HN19" s="103"/>
      <c r="HO19" s="104"/>
      <c r="HP19" s="104"/>
      <c r="HQ19" s="105"/>
      <c r="HR19" s="106"/>
      <c r="HS19" s="107"/>
      <c r="HT19" s="108"/>
      <c r="HU19" s="109"/>
      <c r="HW19" s="101"/>
      <c r="HX19" s="101"/>
      <c r="HY19" s="102"/>
      <c r="HZ19" s="103"/>
      <c r="IA19" s="104"/>
      <c r="IB19" s="104"/>
      <c r="IC19" s="105"/>
      <c r="ID19" s="106"/>
      <c r="IE19" s="107"/>
      <c r="IF19" s="108"/>
      <c r="IG19" s="109"/>
      <c r="II19" s="101"/>
      <c r="IJ19" s="101"/>
      <c r="IK19" s="102"/>
      <c r="IL19" s="103"/>
      <c r="IM19" s="104"/>
      <c r="IN19" s="104"/>
      <c r="IO19" s="105"/>
      <c r="IP19" s="106"/>
      <c r="IQ19" s="107"/>
      <c r="IR19" s="108"/>
      <c r="IS19" s="109"/>
      <c r="IU19" s="101"/>
      <c r="IV19" s="101"/>
      <c r="IW19" s="102"/>
      <c r="IX19" s="103"/>
      <c r="IY19" s="104"/>
      <c r="IZ19" s="104"/>
      <c r="JA19" s="105"/>
      <c r="JB19" s="106"/>
      <c r="JC19" s="107"/>
      <c r="JD19" s="108"/>
      <c r="JE19" s="109"/>
      <c r="JG19" s="101"/>
      <c r="JH19" s="101"/>
      <c r="JI19" s="102"/>
      <c r="JJ19" s="103"/>
      <c r="JK19" s="104"/>
      <c r="JL19" s="104"/>
      <c r="JM19" s="105"/>
      <c r="JN19" s="106"/>
      <c r="JO19" s="107"/>
      <c r="JP19" s="108"/>
      <c r="JQ19" s="109"/>
      <c r="JS19" s="101"/>
      <c r="JT19" s="101"/>
      <c r="JU19" s="102"/>
      <c r="JV19" s="103"/>
      <c r="JW19" s="104"/>
      <c r="JX19" s="104"/>
      <c r="JY19" s="105"/>
      <c r="JZ19" s="106"/>
      <c r="KA19" s="107"/>
      <c r="KB19" s="108"/>
      <c r="KC19" s="109"/>
      <c r="KE19" s="101"/>
      <c r="KF19" s="101"/>
    </row>
    <row r="20" spans="1:292" ht="13.5" customHeight="1">
      <c r="A20" s="20"/>
      <c r="B20" s="101" t="s">
        <v>593</v>
      </c>
      <c r="C20" s="2" t="s">
        <v>594</v>
      </c>
      <c r="D20" s="154"/>
      <c r="E20" s="102" t="s">
        <v>292</v>
      </c>
      <c r="F20" s="103" t="s">
        <v>292</v>
      </c>
      <c r="G20" s="104"/>
      <c r="H20" s="104" t="s">
        <v>292</v>
      </c>
      <c r="I20" s="105"/>
      <c r="J20" s="106"/>
      <c r="K20" s="107"/>
      <c r="L20" s="108"/>
      <c r="M20" s="109" t="s">
        <v>292</v>
      </c>
      <c r="O20" s="101"/>
      <c r="P20" s="154"/>
      <c r="Q20" s="102" t="s">
        <v>292</v>
      </c>
      <c r="R20" s="103" t="s">
        <v>292</v>
      </c>
      <c r="S20" s="104"/>
      <c r="T20" s="104" t="s">
        <v>292</v>
      </c>
      <c r="U20" s="105"/>
      <c r="V20" s="106"/>
      <c r="W20" s="107"/>
      <c r="X20" s="108"/>
      <c r="Y20" s="109" t="s">
        <v>292</v>
      </c>
      <c r="AA20" s="101"/>
      <c r="AB20" s="112"/>
      <c r="AC20" s="102" t="s">
        <v>292</v>
      </c>
      <c r="AD20" s="103" t="s">
        <v>292</v>
      </c>
      <c r="AE20" s="104"/>
      <c r="AF20" s="104" t="s">
        <v>292</v>
      </c>
      <c r="AG20" s="105"/>
      <c r="AH20" s="106"/>
      <c r="AI20" s="107"/>
      <c r="AJ20" s="108"/>
      <c r="AK20" s="109" t="s">
        <v>292</v>
      </c>
      <c r="AM20" s="101"/>
      <c r="AN20" s="112"/>
      <c r="AO20" s="102">
        <v>37622</v>
      </c>
      <c r="AP20" s="103" t="s">
        <v>424</v>
      </c>
      <c r="AQ20" s="104">
        <v>37459</v>
      </c>
      <c r="AR20" s="104" t="s">
        <v>428</v>
      </c>
      <c r="AS20" s="105" t="s">
        <v>595</v>
      </c>
      <c r="AT20" s="106">
        <v>1948</v>
      </c>
      <c r="AU20" s="107" t="s">
        <v>440</v>
      </c>
      <c r="AV20" s="108" t="s">
        <v>306</v>
      </c>
      <c r="AW20" s="109" t="s">
        <v>596</v>
      </c>
      <c r="AY20" s="101"/>
      <c r="AZ20" s="112"/>
      <c r="BA20" s="102">
        <v>37987</v>
      </c>
      <c r="BB20" s="103" t="s">
        <v>425</v>
      </c>
      <c r="BC20" s="104">
        <v>37768</v>
      </c>
      <c r="BD20" s="104">
        <v>38905</v>
      </c>
      <c r="BE20" s="105" t="s">
        <v>588</v>
      </c>
      <c r="BF20" s="106">
        <v>1955</v>
      </c>
      <c r="BG20" s="107" t="s">
        <v>457</v>
      </c>
      <c r="BH20" s="108" t="s">
        <v>301</v>
      </c>
      <c r="BI20" s="109" t="s">
        <v>589</v>
      </c>
      <c r="BK20" s="101"/>
      <c r="BL20" s="112"/>
      <c r="BM20" s="102">
        <v>39083</v>
      </c>
      <c r="BN20" s="103" t="s">
        <v>426</v>
      </c>
      <c r="BO20" s="104">
        <v>39065</v>
      </c>
      <c r="BP20" s="104">
        <v>39135</v>
      </c>
      <c r="BQ20" s="105" t="s">
        <v>588</v>
      </c>
      <c r="BR20" s="106">
        <v>1955</v>
      </c>
      <c r="BS20" s="107" t="s">
        <v>457</v>
      </c>
      <c r="BT20" s="108" t="s">
        <v>301</v>
      </c>
      <c r="BU20" s="109" t="s">
        <v>589</v>
      </c>
      <c r="BW20" s="101" t="s">
        <v>597</v>
      </c>
      <c r="BX20" s="112"/>
      <c r="BY20" s="102" t="s">
        <v>292</v>
      </c>
      <c r="BZ20" s="103" t="s">
        <v>292</v>
      </c>
      <c r="CA20" s="104"/>
      <c r="CB20" s="104" t="s">
        <v>292</v>
      </c>
      <c r="CC20" s="105"/>
      <c r="CD20" s="106"/>
      <c r="CE20" s="107"/>
      <c r="CF20" s="108"/>
      <c r="CG20" s="109" t="s">
        <v>292</v>
      </c>
      <c r="CI20" s="101"/>
      <c r="CJ20" s="112"/>
      <c r="CK20" s="102" t="s">
        <v>292</v>
      </c>
      <c r="CL20" s="103" t="s">
        <v>292</v>
      </c>
      <c r="CM20" s="104" t="s">
        <v>292</v>
      </c>
      <c r="CN20" s="104" t="s">
        <v>292</v>
      </c>
      <c r="CO20" s="105" t="s">
        <v>292</v>
      </c>
      <c r="CP20" s="106" t="s">
        <v>292</v>
      </c>
      <c r="CQ20" s="107" t="s">
        <v>292</v>
      </c>
      <c r="CR20" s="108" t="s">
        <v>292</v>
      </c>
      <c r="CS20" s="109" t="s">
        <v>292</v>
      </c>
      <c r="CT20" s="2" t="s">
        <v>292</v>
      </c>
      <c r="CU20" s="101"/>
      <c r="CV20" s="112"/>
      <c r="CW20" s="102" t="s">
        <v>292</v>
      </c>
      <c r="CX20" s="103" t="s">
        <v>292</v>
      </c>
      <c r="CY20" s="104" t="s">
        <v>292</v>
      </c>
      <c r="CZ20" s="104" t="s">
        <v>292</v>
      </c>
      <c r="DA20" s="105" t="s">
        <v>292</v>
      </c>
      <c r="DB20" s="106" t="s">
        <v>292</v>
      </c>
      <c r="DC20" s="107" t="s">
        <v>292</v>
      </c>
      <c r="DD20" s="108" t="s">
        <v>292</v>
      </c>
      <c r="DE20" s="109" t="s">
        <v>292</v>
      </c>
      <c r="DF20" s="2" t="s">
        <v>292</v>
      </c>
      <c r="DG20" s="101"/>
      <c r="DH20" s="112"/>
      <c r="DI20" s="102" t="str">
        <f t="shared" si="156"/>
        <v/>
      </c>
      <c r="DJ20" s="103" t="str">
        <f t="shared" si="157"/>
        <v/>
      </c>
      <c r="DK20" s="104" t="str">
        <f>IF(DM20="","",DI$2)</f>
        <v/>
      </c>
      <c r="DL20" s="104" t="str">
        <f>IF(DM20="","",DI$3)</f>
        <v/>
      </c>
      <c r="DM20" s="105" t="str">
        <f t="shared" si="158"/>
        <v/>
      </c>
      <c r="DN20" s="106" t="str">
        <f t="shared" si="159"/>
        <v/>
      </c>
      <c r="DO20" s="107" t="str">
        <f t="shared" si="160"/>
        <v/>
      </c>
      <c r="DP20" s="108" t="str">
        <f t="shared" si="161"/>
        <v/>
      </c>
      <c r="DQ20" s="109" t="str">
        <f t="shared" si="162"/>
        <v/>
      </c>
      <c r="DS20" s="101"/>
      <c r="DT20" s="112"/>
      <c r="DU20" s="102" t="str">
        <f t="shared" si="147"/>
        <v/>
      </c>
      <c r="DV20" s="103" t="str">
        <f t="shared" si="148"/>
        <v/>
      </c>
      <c r="DW20" s="104" t="str">
        <f t="shared" si="149"/>
        <v/>
      </c>
      <c r="DX20" s="104" t="str">
        <f t="shared" si="150"/>
        <v/>
      </c>
      <c r="DY20" s="105" t="str">
        <f t="shared" si="151"/>
        <v/>
      </c>
      <c r="DZ20" s="106" t="str">
        <f t="shared" si="152"/>
        <v/>
      </c>
      <c r="EA20" s="107" t="str">
        <f t="shared" si="153"/>
        <v/>
      </c>
      <c r="EB20" s="108" t="str">
        <f t="shared" si="154"/>
        <v/>
      </c>
      <c r="EC20" s="109" t="str">
        <f t="shared" si="155"/>
        <v/>
      </c>
      <c r="EE20" s="101"/>
      <c r="EF20" s="112"/>
      <c r="EG20" s="102" t="str">
        <f>IF(EK20="","",EG$3)</f>
        <v/>
      </c>
      <c r="EH20" s="103" t="str">
        <f>IF(EK20="","",EG$1)</f>
        <v/>
      </c>
      <c r="EI20" s="104" t="str">
        <f>IF(EK20="","",EG$2)</f>
        <v/>
      </c>
      <c r="EJ20" s="104" t="str">
        <f>IF(EK20="","",EG$3)</f>
        <v/>
      </c>
      <c r="EK20" s="105" t="str">
        <f>IF(ER20="","",IF(ISNUMBER(SEARCH(":",ER20)),MID(ER20,FIND(":",ER20)+2,FIND("(",ER20)-FIND(":",ER20)-3),LEFT(ER20,FIND("(",ER20)-2)))</f>
        <v/>
      </c>
      <c r="EL20" s="106" t="str">
        <f>IF(ER20="","",MID(ER20,FIND("(",ER20)+1,4))</f>
        <v/>
      </c>
      <c r="EM20" s="107" t="str">
        <f>IF(ISNUMBER(SEARCH("*female*",ER20)),"female",IF(ISNUMBER(SEARCH("*male*",ER20)),"male",""))</f>
        <v/>
      </c>
      <c r="EN20" s="108" t="str">
        <f>IF(ER20="","",IF(ISERROR(MID(ER20,FIND("male,",ER20)+6,(FIND(")",ER20)-(FIND("male,",ER20)+6))))=TRUE,"missing/error",MID(ER20,FIND("male,",ER20)+6,(FIND(")",ER20)-(FIND("male,",ER20)+6)))))</f>
        <v/>
      </c>
      <c r="EO20" s="109" t="str">
        <f>IF(EK20="","",(MID(EK20,(SEARCH("^^",SUBSTITUTE(EK20," ","^^",LEN(EK20)-LEN(SUBSTITUTE(EK20," ","")))))+1,99)&amp;"_"&amp;LEFT(EK20,FIND(" ",EK20)-1)&amp;"_"&amp;EL20))</f>
        <v/>
      </c>
      <c r="EQ20" s="101"/>
      <c r="ER20" s="112"/>
      <c r="ES20" s="102" t="str">
        <f>IF(EW20="","",ES$3)</f>
        <v/>
      </c>
      <c r="ET20" s="103" t="str">
        <f>IF(EW20="","",ES$1)</f>
        <v/>
      </c>
      <c r="EU20" s="104" t="str">
        <f>IF(EW20="","",ES$2)</f>
        <v/>
      </c>
      <c r="EV20" s="104" t="str">
        <f>IF(EW20="","",ES$3)</f>
        <v/>
      </c>
      <c r="EW20" s="105" t="str">
        <f>IF(FD20="","",IF(ISNUMBER(SEARCH(":",FD20)),MID(FD20,FIND(":",FD20)+2,FIND("(",FD20)-FIND(":",FD20)-3),LEFT(FD20,FIND("(",FD20)-2)))</f>
        <v/>
      </c>
      <c r="EX20" s="106" t="str">
        <f>IF(FD20="","",MID(FD20,FIND("(",FD20)+1,4))</f>
        <v/>
      </c>
      <c r="EY20" s="107" t="str">
        <f>IF(ISNUMBER(SEARCH("*female*",FD20)),"female",IF(ISNUMBER(SEARCH("*male*",FD20)),"male",""))</f>
        <v/>
      </c>
      <c r="EZ20" s="108" t="str">
        <f>IF(FD20="","",IF(ISERROR(MID(FD20,FIND("male,",FD20)+6,(FIND(")",FD20)-(FIND("male,",FD20)+6))))=TRUE,"missing/error",MID(FD20,FIND("male,",FD20)+6,(FIND(")",FD20)-(FIND("male,",FD20)+6)))))</f>
        <v/>
      </c>
      <c r="FA20" s="109" t="str">
        <f>IF(EW20="","",(MID(EW20,(SEARCH("^^",SUBSTITUTE(EW20," ","^^",LEN(EW20)-LEN(SUBSTITUTE(EW20," ","")))))+1,99)&amp;"_"&amp;LEFT(EW20,FIND(" ",EW20)-1)&amp;"_"&amp;EX20))</f>
        <v/>
      </c>
      <c r="FC20" s="101"/>
      <c r="FD20" s="112"/>
      <c r="FE20" s="102" t="str">
        <f>IF(FI20="","",FE$3)</f>
        <v/>
      </c>
      <c r="FF20" s="103" t="str">
        <f>IF(FI20="","",FE$1)</f>
        <v/>
      </c>
      <c r="FG20" s="104" t="str">
        <f>IF(FI20="","",FE$2)</f>
        <v/>
      </c>
      <c r="FH20" s="104" t="str">
        <f>IF(FI20="","",FE$3)</f>
        <v/>
      </c>
      <c r="FI20" s="105" t="str">
        <f>IF(FP20="","",IF(ISNUMBER(SEARCH(":",FP20)),MID(FP20,FIND(":",FP20)+2,FIND("(",FP20)-FIND(":",FP20)-3),LEFT(FP20,FIND("(",FP20)-2)))</f>
        <v/>
      </c>
      <c r="FJ20" s="106" t="str">
        <f>IF(FP20="","",MID(FP20,FIND("(",FP20)+1,4))</f>
        <v/>
      </c>
      <c r="FK20" s="107" t="str">
        <f>IF(ISNUMBER(SEARCH("*female*",FP20)),"female",IF(ISNUMBER(SEARCH("*male*",FP20)),"male",""))</f>
        <v/>
      </c>
      <c r="FL20" s="108" t="str">
        <f>IF(FP20="","",IF(ISERROR(MID(FP20,FIND("male,",FP20)+6,(FIND(")",FP20)-(FIND("male,",FP20)+6))))=TRUE,"missing/error",MID(FP20,FIND("male,",FP20)+6,(FIND(")",FP20)-(FIND("male,",FP20)+6)))))</f>
        <v/>
      </c>
      <c r="FM20" s="109" t="str">
        <f>IF(FI20="","",(MID(FI20,(SEARCH("^^",SUBSTITUTE(FI20," ","^^",LEN(FI20)-LEN(SUBSTITUTE(FI20," ","")))))+1,99)&amp;"_"&amp;LEFT(FI20,FIND(" ",FI20)-1)&amp;"_"&amp;FJ20))</f>
        <v/>
      </c>
      <c r="FO20" s="101"/>
      <c r="FP20" s="112"/>
      <c r="FQ20" s="102" t="str">
        <f>IF(FU20="","",#REF!)</f>
        <v/>
      </c>
      <c r="FR20" s="103" t="str">
        <f>IF(FU20="","",FQ$1)</f>
        <v/>
      </c>
      <c r="FS20" s="104" t="str">
        <f>IF(FU20="","",FQ$2)</f>
        <v/>
      </c>
      <c r="FT20" s="104" t="str">
        <f>IF(FU20="","",FQ$3)</f>
        <v/>
      </c>
      <c r="FU20" s="105" t="str">
        <f>IF(GB20="","",IF(ISNUMBER(SEARCH(":",GB20)),MID(GB20,FIND(":",GB20)+2,FIND("(",GB20)-FIND(":",GB20)-3),LEFT(GB20,FIND("(",GB20)-2)))</f>
        <v/>
      </c>
      <c r="FV20" s="106" t="str">
        <f>IF(GB20="","",MID(GB20,FIND("(",GB20)+1,4))</f>
        <v/>
      </c>
      <c r="FW20" s="107" t="str">
        <f>IF(ISNUMBER(SEARCH("*female*",GB20)),"female",IF(ISNUMBER(SEARCH("*male*",GB20)),"male",""))</f>
        <v/>
      </c>
      <c r="FX20" s="108" t="str">
        <f>IF(GB20="","",IF(ISERROR(MID(GB20,FIND("male,",GB20)+6,(FIND(")",GB20)-(FIND("male,",GB20)+6))))=TRUE,"missing/error",MID(GB20,FIND("male,",GB20)+6,(FIND(")",GB20)-(FIND("male,",GB20)+6)))))</f>
        <v/>
      </c>
      <c r="FY20" s="109" t="str">
        <f>IF(FU20="","",(MID(FU20,(SEARCH("^^",SUBSTITUTE(FU20," ","^^",LEN(FU20)-LEN(SUBSTITUTE(FU20," ","")))))+1,99)&amp;"_"&amp;LEFT(FU20,FIND(" ",FU20)-1)&amp;"_"&amp;FV20))</f>
        <v/>
      </c>
      <c r="GA20" s="101"/>
      <c r="GB20" s="112"/>
      <c r="GC20" s="102" t="str">
        <f>IF(GG20="","",GC$3)</f>
        <v/>
      </c>
      <c r="GD20" s="103" t="str">
        <f>IF(GG20="","",GC$1)</f>
        <v/>
      </c>
      <c r="GE20" s="104" t="str">
        <f>IF(GG20="","",GC$2)</f>
        <v/>
      </c>
      <c r="GF20" s="104" t="str">
        <f>IF(GG20="","",GC$3)</f>
        <v/>
      </c>
      <c r="GG20" s="105" t="str">
        <f>IF(GN20="","",IF(ISNUMBER(SEARCH(":",GN20)),MID(GN20,FIND(":",GN20)+2,FIND("(",GN20)-FIND(":",GN20)-3),LEFT(GN20,FIND("(",GN20)-2)))</f>
        <v/>
      </c>
      <c r="GH20" s="106" t="str">
        <f>IF(GN20="","",MID(GN20,FIND("(",GN20)+1,4))</f>
        <v/>
      </c>
      <c r="GI20" s="107" t="str">
        <f>IF(ISNUMBER(SEARCH("*female*",GN20)),"female",IF(ISNUMBER(SEARCH("*male*",GN20)),"male",""))</f>
        <v/>
      </c>
      <c r="GJ20" s="108" t="str">
        <f>IF(GN20="","",IF(ISERROR(MID(GN20,FIND("male,",GN20)+6,(FIND(")",GN20)-(FIND("male,",GN20)+6))))=TRUE,"missing/error",MID(GN20,FIND("male,",GN20)+6,(FIND(")",GN20)-(FIND("male,",GN20)+6)))))</f>
        <v/>
      </c>
      <c r="GK20" s="109" t="str">
        <f>IF(GG20="","",(MID(GG20,(SEARCH("^^",SUBSTITUTE(GG20," ","^^",LEN(GG20)-LEN(SUBSTITUTE(GG20," ","")))))+1,99)&amp;"_"&amp;LEFT(GG20,FIND(" ",GG20)-1)&amp;"_"&amp;GH20))</f>
        <v/>
      </c>
      <c r="GM20" s="101"/>
      <c r="GN20" s="112"/>
      <c r="GO20" s="102" t="str">
        <f>IF(GS20="","",GO$3)</f>
        <v/>
      </c>
      <c r="GP20" s="103" t="str">
        <f>IF(GS20="","",GO$1)</f>
        <v/>
      </c>
      <c r="GQ20" s="104" t="str">
        <f>IF(GS20="","",GO$2)</f>
        <v/>
      </c>
      <c r="GR20" s="104" t="str">
        <f>IF(GS20="","",GO$3)</f>
        <v/>
      </c>
      <c r="GS20" s="105" t="str">
        <f>IF(GZ20="","",IF(ISNUMBER(SEARCH(":",GZ20)),MID(GZ20,FIND(":",GZ20)+2,FIND("(",GZ20)-FIND(":",GZ20)-3),LEFT(GZ20,FIND("(",GZ20)-2)))</f>
        <v/>
      </c>
      <c r="GT20" s="106" t="str">
        <f>IF(GZ20="","",MID(GZ20,FIND("(",GZ20)+1,4))</f>
        <v/>
      </c>
      <c r="GU20" s="107" t="str">
        <f>IF(ISNUMBER(SEARCH("*female*",GZ20)),"female",IF(ISNUMBER(SEARCH("*male*",GZ20)),"male",""))</f>
        <v/>
      </c>
      <c r="GV20" s="108" t="str">
        <f>IF(GZ20="","",IF(ISERROR(MID(GZ20,FIND("male,",GZ20)+6,(FIND(")",GZ20)-(FIND("male,",GZ20)+6))))=TRUE,"missing/error",MID(GZ20,FIND("male,",GZ20)+6,(FIND(")",GZ20)-(FIND("male,",GZ20)+6)))))</f>
        <v/>
      </c>
      <c r="GW20" s="109" t="str">
        <f>IF(GS20="","",(MID(GS20,(SEARCH("^^",SUBSTITUTE(GS20," ","^^",LEN(GS20)-LEN(SUBSTITUTE(GS20," ","")))))+1,99)&amp;"_"&amp;LEFT(GS20,FIND(" ",GS20)-1)&amp;"_"&amp;GT20))</f>
        <v/>
      </c>
      <c r="GY20" s="101"/>
      <c r="GZ20" s="112"/>
      <c r="HA20" s="102" t="str">
        <f>IF(HE20="","",HA$3)</f>
        <v/>
      </c>
      <c r="HB20" s="103" t="str">
        <f>IF(HE20="","",HA$1)</f>
        <v/>
      </c>
      <c r="HC20" s="104" t="str">
        <f>IF(HE20="","",HA$2)</f>
        <v/>
      </c>
      <c r="HD20" s="104" t="str">
        <f>IF(HE20="","",HA$3)</f>
        <v/>
      </c>
      <c r="HE20" s="105" t="str">
        <f>IF(HL20="","",IF(ISNUMBER(SEARCH(":",HL20)),MID(HL20,FIND(":",HL20)+2,FIND("(",HL20)-FIND(":",HL20)-3),LEFT(HL20,FIND("(",HL20)-2)))</f>
        <v/>
      </c>
      <c r="HF20" s="106" t="str">
        <f>IF(HL20="","",MID(HL20,FIND("(",HL20)+1,4))</f>
        <v/>
      </c>
      <c r="HG20" s="107" t="str">
        <f>IF(ISNUMBER(SEARCH("*female*",HL20)),"female",IF(ISNUMBER(SEARCH("*male*",HL20)),"male",""))</f>
        <v/>
      </c>
      <c r="HH20" s="108" t="str">
        <f>IF(HL20="","",IF(ISERROR(MID(HL20,FIND("male,",HL20)+6,(FIND(")",HL20)-(FIND("male,",HL20)+6))))=TRUE,"missing/error",MID(HL20,FIND("male,",HL20)+6,(FIND(")",HL20)-(FIND("male,",HL20)+6)))))</f>
        <v/>
      </c>
      <c r="HI20" s="109" t="str">
        <f>IF(HE20="","",(MID(HE20,(SEARCH("^^",SUBSTITUTE(HE20," ","^^",LEN(HE20)-LEN(SUBSTITUTE(HE20," ","")))))+1,99)&amp;"_"&amp;LEFT(HE20,FIND(" ",HE20)-1)&amp;"_"&amp;HF20))</f>
        <v/>
      </c>
      <c r="HK20" s="101"/>
      <c r="HL20" s="112" t="s">
        <v>292</v>
      </c>
      <c r="HM20" s="102" t="str">
        <f>IF(HQ20="","",HM$3)</f>
        <v/>
      </c>
      <c r="HN20" s="103" t="str">
        <f>IF(HQ20="","",HM$1)</f>
        <v/>
      </c>
      <c r="HO20" s="104" t="str">
        <f>IF(HQ20="","",HM$2)</f>
        <v/>
      </c>
      <c r="HP20" s="104" t="str">
        <f>IF(HQ20="","",HM$3)</f>
        <v/>
      </c>
      <c r="HQ20" s="105" t="str">
        <f>IF(HX20="","",IF(ISNUMBER(SEARCH(":",HX20)),MID(HX20,FIND(":",HX20)+2,FIND("(",HX20)-FIND(":",HX20)-3),LEFT(HX20,FIND("(",HX20)-2)))</f>
        <v/>
      </c>
      <c r="HR20" s="106" t="str">
        <f>IF(HX20="","",MID(HX20,FIND("(",HX20)+1,4))</f>
        <v/>
      </c>
      <c r="HS20" s="107" t="str">
        <f>IF(ISNUMBER(SEARCH("*female*",HX20)),"female",IF(ISNUMBER(SEARCH("*male*",HX20)),"male",""))</f>
        <v/>
      </c>
      <c r="HT20" s="108" t="str">
        <f>IF(HX20="","",IF(ISERROR(MID(HX20,FIND("male,",HX20)+6,(FIND(")",HX20)-(FIND("male,",HX20)+6))))=TRUE,"missing/error",MID(HX20,FIND("male,",HX20)+6,(FIND(")",HX20)-(FIND("male,",HX20)+6)))))</f>
        <v/>
      </c>
      <c r="HU20" s="109" t="str">
        <f>IF(HQ20="","",(MID(HQ20,(SEARCH("^^",SUBSTITUTE(HQ20," ","^^",LEN(HQ20)-LEN(SUBSTITUTE(HQ20," ","")))))+1,99)&amp;"_"&amp;LEFT(HQ20,FIND(" ",HQ20)-1)&amp;"_"&amp;HR20))</f>
        <v/>
      </c>
      <c r="HW20" s="101"/>
      <c r="HX20" s="112"/>
      <c r="HY20" s="102" t="str">
        <f>IF(IC20="","",HY$3)</f>
        <v/>
      </c>
      <c r="HZ20" s="103" t="str">
        <f>IF(IC20="","",HY$1)</f>
        <v/>
      </c>
      <c r="IA20" s="104" t="str">
        <f>IF(IC20="","",HY$2)</f>
        <v/>
      </c>
      <c r="IB20" s="104" t="str">
        <f>IF(IC20="","",HY$3)</f>
        <v/>
      </c>
      <c r="IC20" s="105" t="str">
        <f>IF(IJ20="","",IF(ISNUMBER(SEARCH(":",IJ20)),MID(IJ20,FIND(":",IJ20)+2,FIND("(",IJ20)-FIND(":",IJ20)-3),LEFT(IJ20,FIND("(",IJ20)-2)))</f>
        <v/>
      </c>
      <c r="ID20" s="106" t="str">
        <f>IF(IJ20="","",MID(IJ20,FIND("(",IJ20)+1,4))</f>
        <v/>
      </c>
      <c r="IE20" s="107" t="str">
        <f>IF(ISNUMBER(SEARCH("*female*",IJ20)),"female",IF(ISNUMBER(SEARCH("*male*",IJ20)),"male",""))</f>
        <v/>
      </c>
      <c r="IF20" s="108" t="str">
        <f>IF(IJ20="","",IF(ISERROR(MID(IJ20,FIND("male,",IJ20)+6,(FIND(")",IJ20)-(FIND("male,",IJ20)+6))))=TRUE,"missing/error",MID(IJ20,FIND("male,",IJ20)+6,(FIND(")",IJ20)-(FIND("male,",IJ20)+6)))))</f>
        <v/>
      </c>
      <c r="IG20" s="109" t="str">
        <f>IF(IC20="","",(MID(IC20,(SEARCH("^^",SUBSTITUTE(IC20," ","^^",LEN(IC20)-LEN(SUBSTITUTE(IC20," ","")))))+1,99)&amp;"_"&amp;LEFT(IC20,FIND(" ",IC20)-1)&amp;"_"&amp;ID20))</f>
        <v/>
      </c>
      <c r="II20" s="101"/>
      <c r="IJ20" s="112"/>
      <c r="IK20" s="102" t="str">
        <f>IF(IO20="","",IK$3)</f>
        <v/>
      </c>
      <c r="IL20" s="103" t="str">
        <f>IF(IO20="","",IK$1)</f>
        <v/>
      </c>
      <c r="IM20" s="104" t="str">
        <f>IF(IO20="","",IK$2)</f>
        <v/>
      </c>
      <c r="IN20" s="104" t="str">
        <f>IF(IO20="","",IK$3)</f>
        <v/>
      </c>
      <c r="IO20" s="105" t="str">
        <f>IF(IV20="","",IF(ISNUMBER(SEARCH(":",IV20)),MID(IV20,FIND(":",IV20)+2,FIND("(",IV20)-FIND(":",IV20)-3),LEFT(IV20,FIND("(",IV20)-2)))</f>
        <v/>
      </c>
      <c r="IP20" s="106" t="str">
        <f>IF(IV20="","",MID(IV20,FIND("(",IV20)+1,4))</f>
        <v/>
      </c>
      <c r="IQ20" s="107" t="str">
        <f>IF(ISNUMBER(SEARCH("*female*",IV20)),"female",IF(ISNUMBER(SEARCH("*male*",IV20)),"male",""))</f>
        <v/>
      </c>
      <c r="IR20" s="108" t="str">
        <f>IF(IV20="","",IF(ISERROR(MID(IV20,FIND("male,",IV20)+6,(FIND(")",IV20)-(FIND("male,",IV20)+6))))=TRUE,"missing/error",MID(IV20,FIND("male,",IV20)+6,(FIND(")",IV20)-(FIND("male,",IV20)+6)))))</f>
        <v/>
      </c>
      <c r="IS20" s="109" t="str">
        <f>IF(IO20="","",(MID(IO20,(SEARCH("^^",SUBSTITUTE(IO20," ","^^",LEN(IO20)-LEN(SUBSTITUTE(IO20," ","")))))+1,99)&amp;"_"&amp;LEFT(IO20,FIND(" ",IO20)-1)&amp;"_"&amp;IP20))</f>
        <v/>
      </c>
      <c r="IU20" s="101"/>
      <c r="IV20" s="112"/>
      <c r="IW20" s="102" t="str">
        <f>IF(JA20="","",IW$3)</f>
        <v/>
      </c>
      <c r="IX20" s="103" t="str">
        <f>IF(JA20="","",IW$1)</f>
        <v/>
      </c>
      <c r="IY20" s="104" t="str">
        <f>IF(JA20="","",IW$2)</f>
        <v/>
      </c>
      <c r="IZ20" s="104" t="str">
        <f>IF(JA20="","",IW$3)</f>
        <v/>
      </c>
      <c r="JA20" s="105" t="str">
        <f>IF(JH20="","",IF(ISNUMBER(SEARCH(":",JH20)),MID(JH20,FIND(":",JH20)+2,FIND("(",JH20)-FIND(":",JH20)-3),LEFT(JH20,FIND("(",JH20)-2)))</f>
        <v/>
      </c>
      <c r="JB20" s="106" t="str">
        <f>IF(JH20="","",MID(JH20,FIND("(",JH20)+1,4))</f>
        <v/>
      </c>
      <c r="JC20" s="107" t="str">
        <f>IF(ISNUMBER(SEARCH("*female*",JH20)),"female",IF(ISNUMBER(SEARCH("*male*",JH20)),"male",""))</f>
        <v/>
      </c>
      <c r="JD20" s="108" t="str">
        <f>IF(JH20="","",IF(ISERROR(MID(JH20,FIND("male,",JH20)+6,(FIND(")",JH20)-(FIND("male,",JH20)+6))))=TRUE,"missing/error",MID(JH20,FIND("male,",JH20)+6,(FIND(")",JH20)-(FIND("male,",JH20)+6)))))</f>
        <v/>
      </c>
      <c r="JE20" s="109" t="str">
        <f>IF(JA20="","",(MID(JA20,(SEARCH("^^",SUBSTITUTE(JA20," ","^^",LEN(JA20)-LEN(SUBSTITUTE(JA20," ","")))))+1,99)&amp;"_"&amp;LEFT(JA20,FIND(" ",JA20)-1)&amp;"_"&amp;JB20))</f>
        <v/>
      </c>
      <c r="JG20" s="101"/>
      <c r="JH20" s="112"/>
      <c r="JI20" s="102" t="str">
        <f>IF(JM20="","",JI$3)</f>
        <v/>
      </c>
      <c r="JJ20" s="103" t="str">
        <f>IF(JM20="","",JI$1)</f>
        <v/>
      </c>
      <c r="JK20" s="104" t="str">
        <f>IF(JM20="","",JI$2)</f>
        <v/>
      </c>
      <c r="JL20" s="104" t="str">
        <f>IF(JM20="","",JI$3)</f>
        <v/>
      </c>
      <c r="JM20" s="105" t="str">
        <f>IF(JT20="","",IF(ISNUMBER(SEARCH(":",JT20)),MID(JT20,FIND(":",JT20)+2,FIND("(",JT20)-FIND(":",JT20)-3),LEFT(JT20,FIND("(",JT20)-2)))</f>
        <v/>
      </c>
      <c r="JN20" s="106" t="str">
        <f>IF(JT20="","",MID(JT20,FIND("(",JT20)+1,4))</f>
        <v/>
      </c>
      <c r="JO20" s="107" t="str">
        <f>IF(ISNUMBER(SEARCH("*female*",JT20)),"female",IF(ISNUMBER(SEARCH("*male*",JT20)),"male",""))</f>
        <v/>
      </c>
      <c r="JP20" s="108" t="str">
        <f>IF(JT20="","",IF(ISERROR(MID(JT20,FIND("male,",JT20)+6,(FIND(")",JT20)-(FIND("male,",JT20)+6))))=TRUE,"missing/error",MID(JT20,FIND("male,",JT20)+6,(FIND(")",JT20)-(FIND("male,",JT20)+6)))))</f>
        <v/>
      </c>
      <c r="JQ20" s="109" t="str">
        <f>IF(JM20="","",(MID(JM20,(SEARCH("^^",SUBSTITUTE(JM20," ","^^",LEN(JM20)-LEN(SUBSTITUTE(JM20," ","")))))+1,99)&amp;"_"&amp;LEFT(JM20,FIND(" ",JM20)-1)&amp;"_"&amp;JN20))</f>
        <v/>
      </c>
      <c r="JS20" s="101"/>
      <c r="JT20" s="112"/>
      <c r="JU20" s="102" t="str">
        <f>IF(JY20="","",JU$3)</f>
        <v/>
      </c>
      <c r="JV20" s="103" t="str">
        <f>IF(JY20="","",JU$1)</f>
        <v/>
      </c>
      <c r="JW20" s="104" t="str">
        <f>IF(JY20="","",JU$2)</f>
        <v/>
      </c>
      <c r="JX20" s="104" t="str">
        <f>IF(JY20="","",JU$3)</f>
        <v/>
      </c>
      <c r="JY20" s="105" t="str">
        <f>IF(KF20="","",IF(ISNUMBER(SEARCH(":",KF20)),MID(KF20,FIND(":",KF20)+2,FIND("(",KF20)-FIND(":",KF20)-3),LEFT(KF20,FIND("(",KF20)-2)))</f>
        <v/>
      </c>
      <c r="JZ20" s="106" t="str">
        <f>IF(KF20="","",MID(KF20,FIND("(",KF20)+1,4))</f>
        <v/>
      </c>
      <c r="KA20" s="107" t="str">
        <f>IF(ISNUMBER(SEARCH("*female*",KF20)),"female",IF(ISNUMBER(SEARCH("*male*",KF20)),"male",""))</f>
        <v/>
      </c>
      <c r="KB20" s="108" t="str">
        <f>IF(KF20="","",IF(ISERROR(MID(KF20,FIND("male,",KF20)+6,(FIND(")",KF20)-(FIND("male,",KF20)+6))))=TRUE,"missing/error",MID(KF20,FIND("male,",KF20)+6,(FIND(")",KF20)-(FIND("male,",KF20)+6)))))</f>
        <v/>
      </c>
      <c r="KC20" s="109" t="str">
        <f>IF(JY20="","",(MID(JY20,(SEARCH("^^",SUBSTITUTE(JY20," ","^^",LEN(JY20)-LEN(SUBSTITUTE(JY20," ","")))))+1,99)&amp;"_"&amp;LEFT(JY20,FIND(" ",JY20)-1)&amp;"_"&amp;JZ20))</f>
        <v/>
      </c>
      <c r="KE20" s="101"/>
      <c r="KF20" s="112"/>
    </row>
    <row r="21" spans="1:292" ht="13.5" customHeight="1">
      <c r="A21" s="20"/>
      <c r="B21" s="101" t="s">
        <v>652</v>
      </c>
      <c r="C21" s="2" t="s">
        <v>653</v>
      </c>
      <c r="D21" s="154"/>
      <c r="E21" s="102"/>
      <c r="F21" s="103"/>
      <c r="G21" s="104"/>
      <c r="H21" s="104"/>
      <c r="I21" s="105"/>
      <c r="J21" s="106"/>
      <c r="K21" s="107"/>
      <c r="L21" s="108"/>
      <c r="M21" s="109"/>
      <c r="O21" s="101"/>
      <c r="P21" s="154"/>
      <c r="Q21" s="102"/>
      <c r="R21" s="103"/>
      <c r="S21" s="104"/>
      <c r="T21" s="104"/>
      <c r="U21" s="105"/>
      <c r="V21" s="106"/>
      <c r="W21" s="107"/>
      <c r="X21" s="108"/>
      <c r="Y21" s="109"/>
      <c r="AA21" s="101"/>
      <c r="AB21" s="101"/>
      <c r="AC21" s="102"/>
      <c r="AD21" s="103"/>
      <c r="AE21" s="104"/>
      <c r="AF21" s="104"/>
      <c r="AG21" s="105"/>
      <c r="AH21" s="106"/>
      <c r="AI21" s="107"/>
      <c r="AJ21" s="108"/>
      <c r="AK21" s="109"/>
      <c r="AM21" s="101"/>
      <c r="AN21" s="101"/>
      <c r="AO21" s="102"/>
      <c r="AP21" s="103"/>
      <c r="AQ21" s="104"/>
      <c r="AR21" s="104"/>
      <c r="AS21" s="105"/>
      <c r="AT21" s="106"/>
      <c r="AU21" s="107"/>
      <c r="AV21" s="108"/>
      <c r="AW21" s="109"/>
      <c r="AY21" s="101"/>
      <c r="AZ21" s="101"/>
      <c r="BA21" s="102"/>
      <c r="BB21" s="103"/>
      <c r="BC21" s="104"/>
      <c r="BD21" s="104"/>
      <c r="BE21" s="105"/>
      <c r="BF21" s="106"/>
      <c r="BG21" s="107"/>
      <c r="BH21" s="108"/>
      <c r="BI21" s="109"/>
      <c r="BK21" s="101"/>
      <c r="BL21" s="101"/>
      <c r="BM21" s="102"/>
      <c r="BN21" s="103"/>
      <c r="BO21" s="104"/>
      <c r="BP21" s="104"/>
      <c r="BQ21" s="105"/>
      <c r="BR21" s="106"/>
      <c r="BS21" s="107"/>
      <c r="BT21" s="108"/>
      <c r="BU21" s="109"/>
      <c r="BW21" s="101"/>
      <c r="BX21" s="101"/>
      <c r="BY21" s="102"/>
      <c r="BZ21" s="103"/>
      <c r="CA21" s="104"/>
      <c r="CB21" s="104"/>
      <c r="CC21" s="105"/>
      <c r="CD21" s="106"/>
      <c r="CE21" s="107"/>
      <c r="CF21" s="108"/>
      <c r="CG21" s="109"/>
      <c r="CI21" s="101"/>
      <c r="CJ21" s="101"/>
      <c r="CK21" s="102"/>
      <c r="CL21" s="103"/>
      <c r="CM21" s="104" t="s">
        <v>292</v>
      </c>
      <c r="CN21" s="104" t="s">
        <v>292</v>
      </c>
      <c r="CO21" s="105"/>
      <c r="CP21" s="106"/>
      <c r="CQ21" s="107"/>
      <c r="CR21" s="108"/>
      <c r="CS21" s="109"/>
      <c r="CU21" s="101"/>
      <c r="CV21" s="101"/>
      <c r="CW21" s="102">
        <v>41517</v>
      </c>
      <c r="CX21" s="103" t="s">
        <v>436</v>
      </c>
      <c r="CY21" s="104">
        <v>41218</v>
      </c>
      <c r="CZ21" s="104">
        <v>42761</v>
      </c>
      <c r="DA21" s="105" t="str">
        <f>IF(DH21="","",IF(ISNUMBER(SEARCH(":",DH21)),MID(DH21,FIND(":",DH21)+2,FIND("(",DH21)-FIND(":",DH21)-3),LEFT(DH21,FIND("(",DH21)-2)))</f>
        <v>Stef Blok</v>
      </c>
      <c r="DB21" s="106" t="str">
        <f>IF(DH21="","",MID(DH21,FIND("(",DH21)+1,4))</f>
        <v>1964</v>
      </c>
      <c r="DC21" s="107" t="str">
        <f>IF(ISNUMBER(SEARCH("*female*",DH21)),"female",IF(ISNUMBER(SEARCH("*male*",DH21)),"male",""))</f>
        <v>male</v>
      </c>
      <c r="DD21" s="108" t="s">
        <v>299</v>
      </c>
      <c r="DE21" s="109" t="str">
        <f>IF(DA21="","",(MID(DA21,(SEARCH("^^",SUBSTITUTE(DA21," ","^^",LEN(DA21)-LEN(SUBSTITUTE(DA21," ","")))))+1,99)&amp;"_"&amp;LEFT(DA21,FIND(" ",DA21)-1)&amp;"_"&amp;DB21))</f>
        <v>Blok_Stef_1964</v>
      </c>
      <c r="DF21" s="2" t="s">
        <v>292</v>
      </c>
      <c r="DG21" s="101" t="s">
        <v>1050</v>
      </c>
      <c r="DH21" s="101" t="s">
        <v>655</v>
      </c>
      <c r="DI21" s="102" t="str">
        <f t="shared" si="156"/>
        <v/>
      </c>
      <c r="DJ21" s="103" t="str">
        <f t="shared" si="157"/>
        <v/>
      </c>
      <c r="DK21" s="104" t="str">
        <f>IF(DM21="","",DI$2)</f>
        <v/>
      </c>
      <c r="DL21" s="104" t="str">
        <f>IF(DM21="","",DI$3)</f>
        <v/>
      </c>
      <c r="DM21" s="105" t="str">
        <f t="shared" si="158"/>
        <v/>
      </c>
      <c r="DN21" s="106" t="str">
        <f t="shared" si="159"/>
        <v/>
      </c>
      <c r="DO21" s="107" t="str">
        <f t="shared" si="160"/>
        <v/>
      </c>
      <c r="DP21" s="108" t="str">
        <f t="shared" si="161"/>
        <v/>
      </c>
      <c r="DQ21" s="109" t="str">
        <f t="shared" si="162"/>
        <v/>
      </c>
      <c r="DS21" s="101"/>
      <c r="DT21" s="101"/>
      <c r="DU21" s="102" t="str">
        <f t="shared" si="147"/>
        <v/>
      </c>
      <c r="DV21" s="103" t="str">
        <f t="shared" si="148"/>
        <v/>
      </c>
      <c r="DW21" s="104" t="str">
        <f t="shared" si="149"/>
        <v/>
      </c>
      <c r="DX21" s="104" t="str">
        <f t="shared" si="150"/>
        <v/>
      </c>
      <c r="DY21" s="105" t="str">
        <f t="shared" si="151"/>
        <v/>
      </c>
      <c r="DZ21" s="106" t="str">
        <f t="shared" si="152"/>
        <v/>
      </c>
      <c r="EA21" s="107" t="str">
        <f t="shared" si="153"/>
        <v/>
      </c>
      <c r="EB21" s="108" t="str">
        <f t="shared" si="154"/>
        <v/>
      </c>
      <c r="EC21" s="109" t="str">
        <f t="shared" si="155"/>
        <v/>
      </c>
      <c r="EE21" s="101"/>
      <c r="EF21" s="101"/>
      <c r="EG21" s="102" t="str">
        <f>IF(EK21="","",EG$3)</f>
        <v/>
      </c>
      <c r="EH21" s="103" t="str">
        <f>IF(EK21="","",EG$1)</f>
        <v/>
      </c>
      <c r="EI21" s="104" t="str">
        <f>IF(EK21="","",EG$2)</f>
        <v/>
      </c>
      <c r="EJ21" s="104" t="str">
        <f>IF(EK21="","",EG$3)</f>
        <v/>
      </c>
      <c r="EK21" s="105" t="str">
        <f>IF(ER21="","",IF(ISNUMBER(SEARCH(":",ER21)),MID(ER21,FIND(":",ER21)+2,FIND("(",ER21)-FIND(":",ER21)-3),LEFT(ER21,FIND("(",ER21)-2)))</f>
        <v/>
      </c>
      <c r="EL21" s="106" t="str">
        <f>IF(ER21="","",MID(ER21,FIND("(",ER21)+1,4))</f>
        <v/>
      </c>
      <c r="EM21" s="107" t="str">
        <f>IF(ISNUMBER(SEARCH("*female*",ER21)),"female",IF(ISNUMBER(SEARCH("*male*",ER21)),"male",""))</f>
        <v/>
      </c>
      <c r="EN21" s="108" t="str">
        <f>IF(ER21="","",IF(ISERROR(MID(ER21,FIND("male,",ER21)+6,(FIND(")",ER21)-(FIND("male,",ER21)+6))))=TRUE,"missing/error",MID(ER21,FIND("male,",ER21)+6,(FIND(")",ER21)-(FIND("male,",ER21)+6)))))</f>
        <v/>
      </c>
      <c r="EO21" s="109" t="str">
        <f>IF(EK21="","",(MID(EK21,(SEARCH("^^",SUBSTITUTE(EK21," ","^^",LEN(EK21)-LEN(SUBSTITUTE(EK21," ","")))))+1,99)&amp;"_"&amp;LEFT(EK21,FIND(" ",EK21)-1)&amp;"_"&amp;EL21))</f>
        <v/>
      </c>
      <c r="EQ21" s="101"/>
      <c r="ER21" s="101"/>
      <c r="ES21" s="102" t="str">
        <f>IF(EW21="","",ES$3)</f>
        <v/>
      </c>
      <c r="ET21" s="103" t="str">
        <f>IF(EW21="","",ES$1)</f>
        <v/>
      </c>
      <c r="EU21" s="104" t="str">
        <f>IF(EW21="","",ES$2)</f>
        <v/>
      </c>
      <c r="EV21" s="104" t="str">
        <f>IF(EW21="","",ES$3)</f>
        <v/>
      </c>
      <c r="EW21" s="105" t="str">
        <f>IF(FD21="","",IF(ISNUMBER(SEARCH(":",FD21)),MID(FD21,FIND(":",FD21)+2,FIND("(",FD21)-FIND(":",FD21)-3),LEFT(FD21,FIND("(",FD21)-2)))</f>
        <v/>
      </c>
      <c r="EX21" s="106" t="str">
        <f>IF(FD21="","",MID(FD21,FIND("(",FD21)+1,4))</f>
        <v/>
      </c>
      <c r="EY21" s="107" t="str">
        <f>IF(ISNUMBER(SEARCH("*female*",FD21)),"female",IF(ISNUMBER(SEARCH("*male*",FD21)),"male",""))</f>
        <v/>
      </c>
      <c r="EZ21" s="108" t="str">
        <f>IF(FD21="","",IF(ISERROR(MID(FD21,FIND("male,",FD21)+6,(FIND(")",FD21)-(FIND("male,",FD21)+6))))=TRUE,"missing/error",MID(FD21,FIND("male,",FD21)+6,(FIND(")",FD21)-(FIND("male,",FD21)+6)))))</f>
        <v/>
      </c>
      <c r="FA21" s="109" t="str">
        <f>IF(EW21="","",(MID(EW21,(SEARCH("^^",SUBSTITUTE(EW21," ","^^",LEN(EW21)-LEN(SUBSTITUTE(EW21," ","")))))+1,99)&amp;"_"&amp;LEFT(EW21,FIND(" ",EW21)-1)&amp;"_"&amp;EX21))</f>
        <v/>
      </c>
      <c r="FC21" s="101"/>
      <c r="FD21" s="101"/>
      <c r="FE21" s="102" t="str">
        <f>IF(FI21="","",FE$3)</f>
        <v/>
      </c>
      <c r="FF21" s="103" t="str">
        <f>IF(FI21="","",FE$1)</f>
        <v/>
      </c>
      <c r="FG21" s="104" t="str">
        <f>IF(FI21="","",FE$2)</f>
        <v/>
      </c>
      <c r="FH21" s="104" t="str">
        <f>IF(FI21="","",FE$3)</f>
        <v/>
      </c>
      <c r="FI21" s="105" t="str">
        <f>IF(FP21="","",IF(ISNUMBER(SEARCH(":",FP21)),MID(FP21,FIND(":",FP21)+2,FIND("(",FP21)-FIND(":",FP21)-3),LEFT(FP21,FIND("(",FP21)-2)))</f>
        <v/>
      </c>
      <c r="FJ21" s="106" t="str">
        <f>IF(FP21="","",MID(FP21,FIND("(",FP21)+1,4))</f>
        <v/>
      </c>
      <c r="FK21" s="107" t="str">
        <f>IF(ISNUMBER(SEARCH("*female*",FP21)),"female",IF(ISNUMBER(SEARCH("*male*",FP21)),"male",""))</f>
        <v/>
      </c>
      <c r="FL21" s="108" t="str">
        <f>IF(FP21="","",IF(ISERROR(MID(FP21,FIND("male,",FP21)+6,(FIND(")",FP21)-(FIND("male,",FP21)+6))))=TRUE,"missing/error",MID(FP21,FIND("male,",FP21)+6,(FIND(")",FP21)-(FIND("male,",FP21)+6)))))</f>
        <v/>
      </c>
      <c r="FM21" s="109" t="str">
        <f>IF(FI21="","",(MID(FI21,(SEARCH("^^",SUBSTITUTE(FI21," ","^^",LEN(FI21)-LEN(SUBSTITUTE(FI21," ","")))))+1,99)&amp;"_"&amp;LEFT(FI21,FIND(" ",FI21)-1)&amp;"_"&amp;FJ21))</f>
        <v/>
      </c>
      <c r="FO21" s="101"/>
      <c r="FP21" s="101"/>
      <c r="FQ21" s="102" t="str">
        <f>IF(FU21="","",#REF!)</f>
        <v/>
      </c>
      <c r="FR21" s="103" t="str">
        <f>IF(FU21="","",FQ$1)</f>
        <v/>
      </c>
      <c r="FS21" s="104" t="str">
        <f>IF(FU21="","",FQ$2)</f>
        <v/>
      </c>
      <c r="FT21" s="104" t="str">
        <f>IF(FU21="","",FQ$3)</f>
        <v/>
      </c>
      <c r="FU21" s="105" t="str">
        <f>IF(GB21="","",IF(ISNUMBER(SEARCH(":",GB21)),MID(GB21,FIND(":",GB21)+2,FIND("(",GB21)-FIND(":",GB21)-3),LEFT(GB21,FIND("(",GB21)-2)))</f>
        <v/>
      </c>
      <c r="FV21" s="106" t="str">
        <f>IF(GB21="","",MID(GB21,FIND("(",GB21)+1,4))</f>
        <v/>
      </c>
      <c r="FW21" s="107" t="str">
        <f>IF(ISNUMBER(SEARCH("*female*",GB21)),"female",IF(ISNUMBER(SEARCH("*male*",GB21)),"male",""))</f>
        <v/>
      </c>
      <c r="FX21" s="108" t="str">
        <f>IF(GB21="","",IF(ISERROR(MID(GB21,FIND("male,",GB21)+6,(FIND(")",GB21)-(FIND("male,",GB21)+6))))=TRUE,"missing/error",MID(GB21,FIND("male,",GB21)+6,(FIND(")",GB21)-(FIND("male,",GB21)+6)))))</f>
        <v/>
      </c>
      <c r="FY21" s="109" t="str">
        <f>IF(FU21="","",(MID(FU21,(SEARCH("^^",SUBSTITUTE(FU21," ","^^",LEN(FU21)-LEN(SUBSTITUTE(FU21," ","")))))+1,99)&amp;"_"&amp;LEFT(FU21,FIND(" ",FU21)-1)&amp;"_"&amp;FV21))</f>
        <v/>
      </c>
      <c r="GA21" s="101"/>
      <c r="GB21" s="101"/>
      <c r="GC21" s="102" t="str">
        <f>IF(GG21="","",GC$3)</f>
        <v/>
      </c>
      <c r="GD21" s="103" t="str">
        <f>IF(GG21="","",GC$1)</f>
        <v/>
      </c>
      <c r="GE21" s="104" t="str">
        <f>IF(GG21="","",GC$2)</f>
        <v/>
      </c>
      <c r="GF21" s="104" t="str">
        <f>IF(GG21="","",GC$3)</f>
        <v/>
      </c>
      <c r="GG21" s="105" t="str">
        <f>IF(GN21="","",IF(ISNUMBER(SEARCH(":",GN21)),MID(GN21,FIND(":",GN21)+2,FIND("(",GN21)-FIND(":",GN21)-3),LEFT(GN21,FIND("(",GN21)-2)))</f>
        <v/>
      </c>
      <c r="GH21" s="106" t="str">
        <f>IF(GN21="","",MID(GN21,FIND("(",GN21)+1,4))</f>
        <v/>
      </c>
      <c r="GI21" s="107" t="str">
        <f>IF(ISNUMBER(SEARCH("*female*",GN21)),"female",IF(ISNUMBER(SEARCH("*male*",GN21)),"male",""))</f>
        <v/>
      </c>
      <c r="GJ21" s="108" t="str">
        <f>IF(GN21="","",IF(ISERROR(MID(GN21,FIND("male,",GN21)+6,(FIND(")",GN21)-(FIND("male,",GN21)+6))))=TRUE,"missing/error",MID(GN21,FIND("male,",GN21)+6,(FIND(")",GN21)-(FIND("male,",GN21)+6)))))</f>
        <v/>
      </c>
      <c r="GK21" s="109" t="str">
        <f>IF(GG21="","",(MID(GG21,(SEARCH("^^",SUBSTITUTE(GG21," ","^^",LEN(GG21)-LEN(SUBSTITUTE(GG21," ","")))))+1,99)&amp;"_"&amp;LEFT(GG21,FIND(" ",GG21)-1)&amp;"_"&amp;GH21))</f>
        <v/>
      </c>
      <c r="GM21" s="101"/>
      <c r="GN21" s="101"/>
      <c r="GO21" s="102" t="str">
        <f>IF(GS21="","",GO$3)</f>
        <v/>
      </c>
      <c r="GP21" s="103" t="str">
        <f>IF(GS21="","",GO$1)</f>
        <v/>
      </c>
      <c r="GQ21" s="104" t="str">
        <f>IF(GS21="","",GO$2)</f>
        <v/>
      </c>
      <c r="GR21" s="104" t="str">
        <f>IF(GS21="","",GO$3)</f>
        <v/>
      </c>
      <c r="GS21" s="105" t="str">
        <f>IF(GZ21="","",IF(ISNUMBER(SEARCH(":",GZ21)),MID(GZ21,FIND(":",GZ21)+2,FIND("(",GZ21)-FIND(":",GZ21)-3),LEFT(GZ21,FIND("(",GZ21)-2)))</f>
        <v/>
      </c>
      <c r="GT21" s="106" t="str">
        <f>IF(GZ21="","",MID(GZ21,FIND("(",GZ21)+1,4))</f>
        <v/>
      </c>
      <c r="GU21" s="107" t="str">
        <f>IF(ISNUMBER(SEARCH("*female*",GZ21)),"female",IF(ISNUMBER(SEARCH("*male*",GZ21)),"male",""))</f>
        <v/>
      </c>
      <c r="GV21" s="108" t="str">
        <f>IF(GZ21="","",IF(ISERROR(MID(GZ21,FIND("male,",GZ21)+6,(FIND(")",GZ21)-(FIND("male,",GZ21)+6))))=TRUE,"missing/error",MID(GZ21,FIND("male,",GZ21)+6,(FIND(")",GZ21)-(FIND("male,",GZ21)+6)))))</f>
        <v/>
      </c>
      <c r="GW21" s="109" t="str">
        <f>IF(GS21="","",(MID(GS21,(SEARCH("^^",SUBSTITUTE(GS21," ","^^",LEN(GS21)-LEN(SUBSTITUTE(GS21," ","")))))+1,99)&amp;"_"&amp;LEFT(GS21,FIND(" ",GS21)-1)&amp;"_"&amp;GT21))</f>
        <v/>
      </c>
      <c r="GY21" s="101"/>
      <c r="GZ21" s="101"/>
      <c r="HA21" s="102" t="str">
        <f>IF(HE21="","",HA$3)</f>
        <v/>
      </c>
      <c r="HB21" s="103" t="str">
        <f>IF(HE21="","",HA$1)</f>
        <v/>
      </c>
      <c r="HC21" s="104" t="str">
        <f>IF(HE21="","",HA$2)</f>
        <v/>
      </c>
      <c r="HD21" s="104" t="str">
        <f>IF(HE21="","",HA$3)</f>
        <v/>
      </c>
      <c r="HE21" s="105" t="str">
        <f>IF(HL21="","",IF(ISNUMBER(SEARCH(":",HL21)),MID(HL21,FIND(":",HL21)+2,FIND("(",HL21)-FIND(":",HL21)-3),LEFT(HL21,FIND("(",HL21)-2)))</f>
        <v/>
      </c>
      <c r="HF21" s="106" t="str">
        <f>IF(HL21="","",MID(HL21,FIND("(",HL21)+1,4))</f>
        <v/>
      </c>
      <c r="HG21" s="107" t="str">
        <f>IF(ISNUMBER(SEARCH("*female*",HL21)),"female",IF(ISNUMBER(SEARCH("*male*",HL21)),"male",""))</f>
        <v/>
      </c>
      <c r="HH21" s="108" t="str">
        <f>IF(HL21="","",IF(ISERROR(MID(HL21,FIND("male,",HL21)+6,(FIND(")",HL21)-(FIND("male,",HL21)+6))))=TRUE,"missing/error",MID(HL21,FIND("male,",HL21)+6,(FIND(")",HL21)-(FIND("male,",HL21)+6)))))</f>
        <v/>
      </c>
      <c r="HI21" s="109" t="str">
        <f>IF(HE21="","",(MID(HE21,(SEARCH("^^",SUBSTITUTE(HE21," ","^^",LEN(HE21)-LEN(SUBSTITUTE(HE21," ","")))))+1,99)&amp;"_"&amp;LEFT(HE21,FIND(" ",HE21)-1)&amp;"_"&amp;HF21))</f>
        <v/>
      </c>
      <c r="HK21" s="101"/>
      <c r="HL21" s="101" t="s">
        <v>292</v>
      </c>
      <c r="HM21" s="102" t="str">
        <f>IF(HQ21="","",HM$3)</f>
        <v/>
      </c>
      <c r="HN21" s="103" t="str">
        <f>IF(HQ21="","",HM$1)</f>
        <v/>
      </c>
      <c r="HO21" s="104" t="str">
        <f>IF(HQ21="","",HM$2)</f>
        <v/>
      </c>
      <c r="HP21" s="104" t="str">
        <f>IF(HQ21="","",HM$3)</f>
        <v/>
      </c>
      <c r="HQ21" s="105" t="str">
        <f>IF(HX21="","",IF(ISNUMBER(SEARCH(":",HX21)),MID(HX21,FIND(":",HX21)+2,FIND("(",HX21)-FIND(":",HX21)-3),LEFT(HX21,FIND("(",HX21)-2)))</f>
        <v/>
      </c>
      <c r="HR21" s="106" t="str">
        <f>IF(HX21="","",MID(HX21,FIND("(",HX21)+1,4))</f>
        <v/>
      </c>
      <c r="HS21" s="107" t="str">
        <f>IF(ISNUMBER(SEARCH("*female*",HX21)),"female",IF(ISNUMBER(SEARCH("*male*",HX21)),"male",""))</f>
        <v/>
      </c>
      <c r="HT21" s="108" t="str">
        <f>IF(HX21="","",IF(ISERROR(MID(HX21,FIND("male,",HX21)+6,(FIND(")",HX21)-(FIND("male,",HX21)+6))))=TRUE,"missing/error",MID(HX21,FIND("male,",HX21)+6,(FIND(")",HX21)-(FIND("male,",HX21)+6)))))</f>
        <v/>
      </c>
      <c r="HU21" s="109" t="str">
        <f>IF(HQ21="","",(MID(HQ21,(SEARCH("^^",SUBSTITUTE(HQ21," ","^^",LEN(HQ21)-LEN(SUBSTITUTE(HQ21," ","")))))+1,99)&amp;"_"&amp;LEFT(HQ21,FIND(" ",HQ21)-1)&amp;"_"&amp;HR21))</f>
        <v/>
      </c>
      <c r="HW21" s="101"/>
      <c r="HX21" s="101"/>
      <c r="HY21" s="102" t="str">
        <f>IF(IC21="","",HY$3)</f>
        <v/>
      </c>
      <c r="HZ21" s="103" t="str">
        <f>IF(IC21="","",HY$1)</f>
        <v/>
      </c>
      <c r="IA21" s="104" t="str">
        <f>IF(IC21="","",HY$2)</f>
        <v/>
      </c>
      <c r="IB21" s="104" t="str">
        <f>IF(IC21="","",HY$3)</f>
        <v/>
      </c>
      <c r="IC21" s="105" t="str">
        <f>IF(IJ21="","",IF(ISNUMBER(SEARCH(":",IJ21)),MID(IJ21,FIND(":",IJ21)+2,FIND("(",IJ21)-FIND(":",IJ21)-3),LEFT(IJ21,FIND("(",IJ21)-2)))</f>
        <v/>
      </c>
      <c r="ID21" s="106" t="str">
        <f>IF(IJ21="","",MID(IJ21,FIND("(",IJ21)+1,4))</f>
        <v/>
      </c>
      <c r="IE21" s="107" t="str">
        <f>IF(ISNUMBER(SEARCH("*female*",IJ21)),"female",IF(ISNUMBER(SEARCH("*male*",IJ21)),"male",""))</f>
        <v/>
      </c>
      <c r="IF21" s="108" t="str">
        <f>IF(IJ21="","",IF(ISERROR(MID(IJ21,FIND("male,",IJ21)+6,(FIND(")",IJ21)-(FIND("male,",IJ21)+6))))=TRUE,"missing/error",MID(IJ21,FIND("male,",IJ21)+6,(FIND(")",IJ21)-(FIND("male,",IJ21)+6)))))</f>
        <v/>
      </c>
      <c r="IG21" s="109" t="str">
        <f>IF(IC21="","",(MID(IC21,(SEARCH("^^",SUBSTITUTE(IC21," ","^^",LEN(IC21)-LEN(SUBSTITUTE(IC21," ","")))))+1,99)&amp;"_"&amp;LEFT(IC21,FIND(" ",IC21)-1)&amp;"_"&amp;ID21))</f>
        <v/>
      </c>
      <c r="II21" s="101"/>
      <c r="IJ21" s="101"/>
      <c r="IK21" s="102" t="str">
        <f>IF(IO21="","",IK$3)</f>
        <v/>
      </c>
      <c r="IL21" s="103" t="str">
        <f>IF(IO21="","",IK$1)</f>
        <v/>
      </c>
      <c r="IM21" s="104" t="str">
        <f>IF(IO21="","",IK$2)</f>
        <v/>
      </c>
      <c r="IN21" s="104" t="str">
        <f>IF(IO21="","",IK$3)</f>
        <v/>
      </c>
      <c r="IO21" s="105" t="str">
        <f>IF(IV21="","",IF(ISNUMBER(SEARCH(":",IV21)),MID(IV21,FIND(":",IV21)+2,FIND("(",IV21)-FIND(":",IV21)-3),LEFT(IV21,FIND("(",IV21)-2)))</f>
        <v/>
      </c>
      <c r="IP21" s="106" t="str">
        <f>IF(IV21="","",MID(IV21,FIND("(",IV21)+1,4))</f>
        <v/>
      </c>
      <c r="IQ21" s="107" t="str">
        <f>IF(ISNUMBER(SEARCH("*female*",IV21)),"female",IF(ISNUMBER(SEARCH("*male*",IV21)),"male",""))</f>
        <v/>
      </c>
      <c r="IR21" s="108" t="str">
        <f>IF(IV21="","",IF(ISERROR(MID(IV21,FIND("male,",IV21)+6,(FIND(")",IV21)-(FIND("male,",IV21)+6))))=TRUE,"missing/error",MID(IV21,FIND("male,",IV21)+6,(FIND(")",IV21)-(FIND("male,",IV21)+6)))))</f>
        <v/>
      </c>
      <c r="IS21" s="109" t="str">
        <f>IF(IO21="","",(MID(IO21,(SEARCH("^^",SUBSTITUTE(IO21," ","^^",LEN(IO21)-LEN(SUBSTITUTE(IO21," ","")))))+1,99)&amp;"_"&amp;LEFT(IO21,FIND(" ",IO21)-1)&amp;"_"&amp;IP21))</f>
        <v/>
      </c>
      <c r="IU21" s="101"/>
      <c r="IV21" s="101"/>
      <c r="IW21" s="102" t="str">
        <f>IF(JA21="","",IW$3)</f>
        <v/>
      </c>
      <c r="IX21" s="103" t="str">
        <f>IF(JA21="","",IW$1)</f>
        <v/>
      </c>
      <c r="IY21" s="104" t="str">
        <f>IF(JA21="","",IW$2)</f>
        <v/>
      </c>
      <c r="IZ21" s="104" t="str">
        <f>IF(JA21="","",IW$3)</f>
        <v/>
      </c>
      <c r="JA21" s="105" t="str">
        <f>IF(JH21="","",IF(ISNUMBER(SEARCH(":",JH21)),MID(JH21,FIND(":",JH21)+2,FIND("(",JH21)-FIND(":",JH21)-3),LEFT(JH21,FIND("(",JH21)-2)))</f>
        <v/>
      </c>
      <c r="JB21" s="106" t="str">
        <f>IF(JH21="","",MID(JH21,FIND("(",JH21)+1,4))</f>
        <v/>
      </c>
      <c r="JC21" s="107" t="str">
        <f>IF(ISNUMBER(SEARCH("*female*",JH21)),"female",IF(ISNUMBER(SEARCH("*male*",JH21)),"male",""))</f>
        <v/>
      </c>
      <c r="JD21" s="108" t="str">
        <f>IF(JH21="","",IF(ISERROR(MID(JH21,FIND("male,",JH21)+6,(FIND(")",JH21)-(FIND("male,",JH21)+6))))=TRUE,"missing/error",MID(JH21,FIND("male,",JH21)+6,(FIND(")",JH21)-(FIND("male,",JH21)+6)))))</f>
        <v/>
      </c>
      <c r="JE21" s="109" t="str">
        <f>IF(JA21="","",(MID(JA21,(SEARCH("^^",SUBSTITUTE(JA21," ","^^",LEN(JA21)-LEN(SUBSTITUTE(JA21," ","")))))+1,99)&amp;"_"&amp;LEFT(JA21,FIND(" ",JA21)-1)&amp;"_"&amp;JB21))</f>
        <v/>
      </c>
      <c r="JG21" s="101"/>
      <c r="JH21" s="101"/>
      <c r="JI21" s="102" t="str">
        <f>IF(JM21="","",JI$3)</f>
        <v/>
      </c>
      <c r="JJ21" s="103" t="str">
        <f>IF(JM21="","",JI$1)</f>
        <v/>
      </c>
      <c r="JK21" s="104" t="str">
        <f>IF(JM21="","",JI$2)</f>
        <v/>
      </c>
      <c r="JL21" s="104" t="str">
        <f>IF(JM21="","",JI$3)</f>
        <v/>
      </c>
      <c r="JM21" s="105" t="str">
        <f>IF(JT21="","",IF(ISNUMBER(SEARCH(":",JT21)),MID(JT21,FIND(":",JT21)+2,FIND("(",JT21)-FIND(":",JT21)-3),LEFT(JT21,FIND("(",JT21)-2)))</f>
        <v/>
      </c>
      <c r="JN21" s="106" t="str">
        <f>IF(JT21="","",MID(JT21,FIND("(",JT21)+1,4))</f>
        <v/>
      </c>
      <c r="JO21" s="107" t="str">
        <f>IF(ISNUMBER(SEARCH("*female*",JT21)),"female",IF(ISNUMBER(SEARCH("*male*",JT21)),"male",""))</f>
        <v/>
      </c>
      <c r="JP21" s="108" t="str">
        <f>IF(JT21="","",IF(ISERROR(MID(JT21,FIND("male,",JT21)+6,(FIND(")",JT21)-(FIND("male,",JT21)+6))))=TRUE,"missing/error",MID(JT21,FIND("male,",JT21)+6,(FIND(")",JT21)-(FIND("male,",JT21)+6)))))</f>
        <v/>
      </c>
      <c r="JQ21" s="109" t="str">
        <f>IF(JM21="","",(MID(JM21,(SEARCH("^^",SUBSTITUTE(JM21," ","^^",LEN(JM21)-LEN(SUBSTITUTE(JM21," ","")))))+1,99)&amp;"_"&amp;LEFT(JM21,FIND(" ",JM21)-1)&amp;"_"&amp;JN21))</f>
        <v/>
      </c>
      <c r="JS21" s="101"/>
      <c r="JT21" s="101"/>
      <c r="JU21" s="102" t="str">
        <f>IF(JY21="","",JU$3)</f>
        <v/>
      </c>
      <c r="JV21" s="103" t="str">
        <f>IF(JY21="","",JU$1)</f>
        <v/>
      </c>
      <c r="JW21" s="104" t="str">
        <f>IF(JY21="","",JU$2)</f>
        <v/>
      </c>
      <c r="JX21" s="104" t="str">
        <f>IF(JY21="","",JU$3)</f>
        <v/>
      </c>
      <c r="JY21" s="105" t="str">
        <f>IF(KF21="","",IF(ISNUMBER(SEARCH(":",KF21)),MID(KF21,FIND(":",KF21)+2,FIND("(",KF21)-FIND(":",KF21)-3),LEFT(KF21,FIND("(",KF21)-2)))</f>
        <v/>
      </c>
      <c r="JZ21" s="106" t="str">
        <f>IF(KF21="","",MID(KF21,FIND("(",KF21)+1,4))</f>
        <v/>
      </c>
      <c r="KA21" s="107" t="str">
        <f>IF(ISNUMBER(SEARCH("*female*",KF21)),"female",IF(ISNUMBER(SEARCH("*male*",KF21)),"male",""))</f>
        <v/>
      </c>
      <c r="KB21" s="108" t="str">
        <f>IF(KF21="","",IF(ISERROR(MID(KF21,FIND("male,",KF21)+6,(FIND(")",KF21)-(FIND("male,",KF21)+6))))=TRUE,"missing/error",MID(KF21,FIND("male,",KF21)+6,(FIND(")",KF21)-(FIND("male,",KF21)+6)))))</f>
        <v/>
      </c>
      <c r="KC21" s="109" t="str">
        <f>IF(JY21="","",(MID(JY21,(SEARCH("^^",SUBSTITUTE(JY21," ","^^",LEN(JY21)-LEN(SUBSTITUTE(JY21," ","")))))+1,99)&amp;"_"&amp;LEFT(JY21,FIND(" ",JY21)-1)&amp;"_"&amp;JZ21))</f>
        <v/>
      </c>
      <c r="KE21" s="101"/>
      <c r="KF21" s="101"/>
    </row>
    <row r="22" spans="1:292" ht="13.5" customHeight="1">
      <c r="A22" s="20"/>
      <c r="B22" s="101" t="s">
        <v>656</v>
      </c>
      <c r="C22" s="2" t="s">
        <v>657</v>
      </c>
      <c r="D22" s="154"/>
      <c r="E22" s="102" t="s">
        <v>292</v>
      </c>
      <c r="F22" s="103" t="s">
        <v>292</v>
      </c>
      <c r="G22" s="104"/>
      <c r="H22" s="104" t="s">
        <v>292</v>
      </c>
      <c r="I22" s="105"/>
      <c r="J22" s="106"/>
      <c r="K22" s="107"/>
      <c r="L22" s="108"/>
      <c r="M22" s="109" t="s">
        <v>292</v>
      </c>
      <c r="O22" s="101"/>
      <c r="P22" s="154"/>
      <c r="Q22" s="102" t="s">
        <v>292</v>
      </c>
      <c r="R22" s="103" t="s">
        <v>292</v>
      </c>
      <c r="S22" s="104"/>
      <c r="T22" s="104" t="s">
        <v>292</v>
      </c>
      <c r="U22" s="105"/>
      <c r="V22" s="106"/>
      <c r="W22" s="107"/>
      <c r="X22" s="108"/>
      <c r="Y22" s="109" t="s">
        <v>292</v>
      </c>
      <c r="AA22" s="101"/>
      <c r="AB22" s="101"/>
      <c r="AC22" s="102" t="s">
        <v>292</v>
      </c>
      <c r="AD22" s="103" t="s">
        <v>292</v>
      </c>
      <c r="AE22" s="104"/>
      <c r="AF22" s="104" t="s">
        <v>292</v>
      </c>
      <c r="AG22" s="105"/>
      <c r="AH22" s="106"/>
      <c r="AI22" s="107"/>
      <c r="AJ22" s="108"/>
      <c r="AK22" s="109" t="s">
        <v>292</v>
      </c>
      <c r="AM22" s="101"/>
      <c r="AN22" s="101"/>
      <c r="AO22" s="102" t="s">
        <v>292</v>
      </c>
      <c r="AP22" s="103" t="s">
        <v>292</v>
      </c>
      <c r="AQ22" s="104"/>
      <c r="AR22" s="104" t="s">
        <v>292</v>
      </c>
      <c r="AS22" s="105"/>
      <c r="AT22" s="106"/>
      <c r="AU22" s="107"/>
      <c r="AV22" s="108"/>
      <c r="AW22" s="109" t="s">
        <v>292</v>
      </c>
      <c r="AY22" s="101"/>
      <c r="AZ22" s="101"/>
      <c r="BA22" s="102" t="s">
        <v>292</v>
      </c>
      <c r="BB22" s="103" t="s">
        <v>292</v>
      </c>
      <c r="BC22" s="104"/>
      <c r="BD22" s="104" t="s">
        <v>292</v>
      </c>
      <c r="BE22" s="105"/>
      <c r="BF22" s="106"/>
      <c r="BG22" s="107"/>
      <c r="BH22" s="108"/>
      <c r="BI22" s="109" t="s">
        <v>292</v>
      </c>
      <c r="BK22" s="101"/>
      <c r="BL22" s="101"/>
      <c r="BM22" s="102" t="s">
        <v>292</v>
      </c>
      <c r="BN22" s="103" t="s">
        <v>292</v>
      </c>
      <c r="BO22" s="104"/>
      <c r="BP22" s="104" t="s">
        <v>292</v>
      </c>
      <c r="BQ22" s="105"/>
      <c r="BR22" s="106"/>
      <c r="BS22" s="107"/>
      <c r="BT22" s="108"/>
      <c r="BU22" s="109" t="s">
        <v>292</v>
      </c>
      <c r="BW22" s="101"/>
      <c r="BX22" s="101"/>
      <c r="BY22" s="102">
        <v>40465</v>
      </c>
      <c r="BZ22" s="103" t="s">
        <v>427</v>
      </c>
      <c r="CA22" s="104">
        <v>39135</v>
      </c>
      <c r="CB22" s="104">
        <v>39766</v>
      </c>
      <c r="CC22" s="105" t="s">
        <v>658</v>
      </c>
      <c r="CD22" s="106">
        <v>1949</v>
      </c>
      <c r="CE22" s="107" t="s">
        <v>457</v>
      </c>
      <c r="CF22" s="108" t="s">
        <v>299</v>
      </c>
      <c r="CG22" s="109" t="s">
        <v>659</v>
      </c>
      <c r="CI22" s="101" t="s">
        <v>474</v>
      </c>
      <c r="CJ22" s="101"/>
      <c r="CK22" s="102" t="s">
        <v>292</v>
      </c>
      <c r="CL22" s="103" t="s">
        <v>292</v>
      </c>
      <c r="CM22" s="104" t="s">
        <v>292</v>
      </c>
      <c r="CN22" s="104" t="s">
        <v>292</v>
      </c>
      <c r="CO22" s="105" t="s">
        <v>292</v>
      </c>
      <c r="CP22" s="106" t="s">
        <v>292</v>
      </c>
      <c r="CQ22" s="107" t="s">
        <v>292</v>
      </c>
      <c r="CR22" s="108" t="s">
        <v>292</v>
      </c>
      <c r="CS22" s="109" t="s">
        <v>292</v>
      </c>
      <c r="CT22" s="2" t="s">
        <v>292</v>
      </c>
      <c r="CU22" s="101"/>
      <c r="CV22" s="101"/>
      <c r="CW22" s="102" t="s">
        <v>292</v>
      </c>
      <c r="CX22" s="103" t="s">
        <v>292</v>
      </c>
      <c r="CY22" s="104" t="s">
        <v>292</v>
      </c>
      <c r="CZ22" s="104" t="s">
        <v>292</v>
      </c>
      <c r="DA22" s="105" t="s">
        <v>292</v>
      </c>
      <c r="DB22" s="106" t="s">
        <v>292</v>
      </c>
      <c r="DC22" s="107" t="s">
        <v>292</v>
      </c>
      <c r="DD22" s="108" t="s">
        <v>292</v>
      </c>
      <c r="DE22" s="109" t="s">
        <v>292</v>
      </c>
      <c r="DF22" s="2" t="s">
        <v>292</v>
      </c>
      <c r="DG22" s="101"/>
      <c r="DH22" s="101"/>
      <c r="DI22" s="102" t="str">
        <f t="shared" si="156"/>
        <v/>
      </c>
      <c r="DJ22" s="103" t="str">
        <f t="shared" si="157"/>
        <v/>
      </c>
      <c r="DK22" s="104" t="str">
        <f>IF(DM22="","",DI$2)</f>
        <v/>
      </c>
      <c r="DL22" s="104" t="str">
        <f>IF(DM22="","",DI$3)</f>
        <v/>
      </c>
      <c r="DM22" s="105" t="str">
        <f t="shared" si="158"/>
        <v/>
      </c>
      <c r="DN22" s="106" t="str">
        <f t="shared" si="159"/>
        <v/>
      </c>
      <c r="DO22" s="107" t="str">
        <f t="shared" si="160"/>
        <v/>
      </c>
      <c r="DP22" s="108" t="str">
        <f t="shared" si="161"/>
        <v/>
      </c>
      <c r="DQ22" s="109" t="str">
        <f t="shared" si="162"/>
        <v/>
      </c>
      <c r="DS22" s="101"/>
      <c r="DT22" s="101"/>
      <c r="DU22" s="102" t="str">
        <f t="shared" si="147"/>
        <v/>
      </c>
      <c r="DV22" s="103" t="str">
        <f t="shared" si="148"/>
        <v/>
      </c>
      <c r="DW22" s="104" t="str">
        <f t="shared" si="149"/>
        <v/>
      </c>
      <c r="DX22" s="104" t="str">
        <f t="shared" si="150"/>
        <v/>
      </c>
      <c r="DY22" s="105" t="str">
        <f t="shared" si="151"/>
        <v/>
      </c>
      <c r="DZ22" s="106" t="str">
        <f t="shared" si="152"/>
        <v/>
      </c>
      <c r="EA22" s="107" t="str">
        <f t="shared" si="153"/>
        <v/>
      </c>
      <c r="EB22" s="108" t="str">
        <f t="shared" si="154"/>
        <v/>
      </c>
      <c r="EC22" s="109" t="str">
        <f t="shared" si="155"/>
        <v/>
      </c>
      <c r="EE22" s="101"/>
      <c r="EF22" s="101"/>
      <c r="EG22" s="102" t="str">
        <f>IF(EK22="","",EG$3)</f>
        <v/>
      </c>
      <c r="EH22" s="103" t="str">
        <f>IF(EK22="","",EG$1)</f>
        <v/>
      </c>
      <c r="EI22" s="104" t="str">
        <f>IF(EK22="","",EG$2)</f>
        <v/>
      </c>
      <c r="EJ22" s="104" t="str">
        <f>IF(EK22="","",EG$3)</f>
        <v/>
      </c>
      <c r="EK22" s="105" t="str">
        <f>IF(ER22="","",IF(ISNUMBER(SEARCH(":",ER22)),MID(ER22,FIND(":",ER22)+2,FIND("(",ER22)-FIND(":",ER22)-3),LEFT(ER22,FIND("(",ER22)-2)))</f>
        <v/>
      </c>
      <c r="EL22" s="106" t="str">
        <f>IF(ER22="","",MID(ER22,FIND("(",ER22)+1,4))</f>
        <v/>
      </c>
      <c r="EM22" s="107" t="str">
        <f>IF(ISNUMBER(SEARCH("*female*",ER22)),"female",IF(ISNUMBER(SEARCH("*male*",ER22)),"male",""))</f>
        <v/>
      </c>
      <c r="EN22" s="108" t="str">
        <f>IF(ER22="","",IF(ISERROR(MID(ER22,FIND("male,",ER22)+6,(FIND(")",ER22)-(FIND("male,",ER22)+6))))=TRUE,"missing/error",MID(ER22,FIND("male,",ER22)+6,(FIND(")",ER22)-(FIND("male,",ER22)+6)))))</f>
        <v/>
      </c>
      <c r="EO22" s="109" t="str">
        <f>IF(EK22="","",(MID(EK22,(SEARCH("^^",SUBSTITUTE(EK22," ","^^",LEN(EK22)-LEN(SUBSTITUTE(EK22," ","")))))+1,99)&amp;"_"&amp;LEFT(EK22,FIND(" ",EK22)-1)&amp;"_"&amp;EL22))</f>
        <v/>
      </c>
      <c r="EQ22" s="101"/>
      <c r="ER22" s="101"/>
      <c r="ES22" s="102" t="str">
        <f>IF(EW22="","",ES$3)</f>
        <v/>
      </c>
      <c r="ET22" s="103" t="str">
        <f>IF(EW22="","",ES$1)</f>
        <v/>
      </c>
      <c r="EU22" s="104" t="str">
        <f>IF(EW22="","",ES$2)</f>
        <v/>
      </c>
      <c r="EV22" s="104" t="str">
        <f>IF(EW22="","",ES$3)</f>
        <v/>
      </c>
      <c r="EW22" s="105" t="str">
        <f>IF(FD22="","",IF(ISNUMBER(SEARCH(":",FD22)),MID(FD22,FIND(":",FD22)+2,FIND("(",FD22)-FIND(":",FD22)-3),LEFT(FD22,FIND("(",FD22)-2)))</f>
        <v/>
      </c>
      <c r="EX22" s="106" t="str">
        <f>IF(FD22="","",MID(FD22,FIND("(",FD22)+1,4))</f>
        <v/>
      </c>
      <c r="EY22" s="107" t="str">
        <f>IF(ISNUMBER(SEARCH("*female*",FD22)),"female",IF(ISNUMBER(SEARCH("*male*",FD22)),"male",""))</f>
        <v/>
      </c>
      <c r="EZ22" s="108" t="str">
        <f>IF(FD22="","",IF(ISERROR(MID(FD22,FIND("male,",FD22)+6,(FIND(")",FD22)-(FIND("male,",FD22)+6))))=TRUE,"missing/error",MID(FD22,FIND("male,",FD22)+6,(FIND(")",FD22)-(FIND("male,",FD22)+6)))))</f>
        <v/>
      </c>
      <c r="FA22" s="109" t="str">
        <f>IF(EW22="","",(MID(EW22,(SEARCH("^^",SUBSTITUTE(EW22," ","^^",LEN(EW22)-LEN(SUBSTITUTE(EW22," ","")))))+1,99)&amp;"_"&amp;LEFT(EW22,FIND(" ",EW22)-1)&amp;"_"&amp;EX22))</f>
        <v/>
      </c>
      <c r="FC22" s="101"/>
      <c r="FD22" s="101"/>
      <c r="FE22" s="102" t="str">
        <f>IF(FI22="","",FE$3)</f>
        <v/>
      </c>
      <c r="FF22" s="103" t="str">
        <f>IF(FI22="","",FE$1)</f>
        <v/>
      </c>
      <c r="FG22" s="104" t="str">
        <f>IF(FI22="","",FE$2)</f>
        <v/>
      </c>
      <c r="FH22" s="104" t="str">
        <f>IF(FI22="","",FE$3)</f>
        <v/>
      </c>
      <c r="FI22" s="105" t="str">
        <f>IF(FP22="","",IF(ISNUMBER(SEARCH(":",FP22)),MID(FP22,FIND(":",FP22)+2,FIND("(",FP22)-FIND(":",FP22)-3),LEFT(FP22,FIND("(",FP22)-2)))</f>
        <v/>
      </c>
      <c r="FJ22" s="106" t="str">
        <f>IF(FP22="","",MID(FP22,FIND("(",FP22)+1,4))</f>
        <v/>
      </c>
      <c r="FK22" s="107" t="str">
        <f>IF(ISNUMBER(SEARCH("*female*",FP22)),"female",IF(ISNUMBER(SEARCH("*male*",FP22)),"male",""))</f>
        <v/>
      </c>
      <c r="FL22" s="108" t="str">
        <f>IF(FP22="","",IF(ISERROR(MID(FP22,FIND("male,",FP22)+6,(FIND(")",FP22)-(FIND("male,",FP22)+6))))=TRUE,"missing/error",MID(FP22,FIND("male,",FP22)+6,(FIND(")",FP22)-(FIND("male,",FP22)+6)))))</f>
        <v/>
      </c>
      <c r="FM22" s="109" t="str">
        <f>IF(FI22="","",(MID(FI22,(SEARCH("^^",SUBSTITUTE(FI22," ","^^",LEN(FI22)-LEN(SUBSTITUTE(FI22," ","")))))+1,99)&amp;"_"&amp;LEFT(FI22,FIND(" ",FI22)-1)&amp;"_"&amp;FJ22))</f>
        <v/>
      </c>
      <c r="FO22" s="101"/>
      <c r="FP22" s="101"/>
      <c r="FQ22" s="102" t="str">
        <f>IF(FU22="","",#REF!)</f>
        <v/>
      </c>
      <c r="FR22" s="103" t="str">
        <f>IF(FU22="","",FQ$1)</f>
        <v/>
      </c>
      <c r="FS22" s="104" t="str">
        <f>IF(FU22="","",FQ$2)</f>
        <v/>
      </c>
      <c r="FT22" s="104" t="str">
        <f>IF(FU22="","",FQ$3)</f>
        <v/>
      </c>
      <c r="FU22" s="105" t="str">
        <f>IF(GB22="","",IF(ISNUMBER(SEARCH(":",GB22)),MID(GB22,FIND(":",GB22)+2,FIND("(",GB22)-FIND(":",GB22)-3),LEFT(GB22,FIND("(",GB22)-2)))</f>
        <v/>
      </c>
      <c r="FV22" s="106" t="str">
        <f>IF(GB22="","",MID(GB22,FIND("(",GB22)+1,4))</f>
        <v/>
      </c>
      <c r="FW22" s="107" t="str">
        <f>IF(ISNUMBER(SEARCH("*female*",GB22)),"female",IF(ISNUMBER(SEARCH("*male*",GB22)),"male",""))</f>
        <v/>
      </c>
      <c r="FX22" s="108" t="str">
        <f>IF(GB22="","",IF(ISERROR(MID(GB22,FIND("male,",GB22)+6,(FIND(")",GB22)-(FIND("male,",GB22)+6))))=TRUE,"missing/error",MID(GB22,FIND("male,",GB22)+6,(FIND(")",GB22)-(FIND("male,",GB22)+6)))))</f>
        <v/>
      </c>
      <c r="FY22" s="109" t="str">
        <f>IF(FU22="","",(MID(FU22,(SEARCH("^^",SUBSTITUTE(FU22," ","^^",LEN(FU22)-LEN(SUBSTITUTE(FU22," ","")))))+1,99)&amp;"_"&amp;LEFT(FU22,FIND(" ",FU22)-1)&amp;"_"&amp;FV22))</f>
        <v/>
      </c>
      <c r="GA22" s="101"/>
      <c r="GB22" s="101"/>
      <c r="GC22" s="102" t="str">
        <f>IF(GG22="","",GC$3)</f>
        <v/>
      </c>
      <c r="GD22" s="103" t="str">
        <f>IF(GG22="","",GC$1)</f>
        <v/>
      </c>
      <c r="GE22" s="104" t="str">
        <f>IF(GG22="","",GC$2)</f>
        <v/>
      </c>
      <c r="GF22" s="104" t="str">
        <f>IF(GG22="","",GC$3)</f>
        <v/>
      </c>
      <c r="GG22" s="105" t="str">
        <f>IF(GN22="","",IF(ISNUMBER(SEARCH(":",GN22)),MID(GN22,FIND(":",GN22)+2,FIND("(",GN22)-FIND(":",GN22)-3),LEFT(GN22,FIND("(",GN22)-2)))</f>
        <v/>
      </c>
      <c r="GH22" s="106" t="str">
        <f>IF(GN22="","",MID(GN22,FIND("(",GN22)+1,4))</f>
        <v/>
      </c>
      <c r="GI22" s="107" t="str">
        <f>IF(ISNUMBER(SEARCH("*female*",GN22)),"female",IF(ISNUMBER(SEARCH("*male*",GN22)),"male",""))</f>
        <v/>
      </c>
      <c r="GJ22" s="108" t="str">
        <f>IF(GN22="","",IF(ISERROR(MID(GN22,FIND("male,",GN22)+6,(FIND(")",GN22)-(FIND("male,",GN22)+6))))=TRUE,"missing/error",MID(GN22,FIND("male,",GN22)+6,(FIND(")",GN22)-(FIND("male,",GN22)+6)))))</f>
        <v/>
      </c>
      <c r="GK22" s="109" t="str">
        <f>IF(GG22="","",(MID(GG22,(SEARCH("^^",SUBSTITUTE(GG22," ","^^",LEN(GG22)-LEN(SUBSTITUTE(GG22," ","")))))+1,99)&amp;"_"&amp;LEFT(GG22,FIND(" ",GG22)-1)&amp;"_"&amp;GH22))</f>
        <v/>
      </c>
      <c r="GM22" s="101"/>
      <c r="GN22" s="101"/>
      <c r="GO22" s="102" t="str">
        <f>IF(GS22="","",GO$3)</f>
        <v/>
      </c>
      <c r="GP22" s="103" t="str">
        <f>IF(GS22="","",GO$1)</f>
        <v/>
      </c>
      <c r="GQ22" s="104" t="str">
        <f>IF(GS22="","",GO$2)</f>
        <v/>
      </c>
      <c r="GR22" s="104" t="str">
        <f>IF(GS22="","",GO$3)</f>
        <v/>
      </c>
      <c r="GS22" s="105" t="str">
        <f>IF(GZ22="","",IF(ISNUMBER(SEARCH(":",GZ22)),MID(GZ22,FIND(":",GZ22)+2,FIND("(",GZ22)-FIND(":",GZ22)-3),LEFT(GZ22,FIND("(",GZ22)-2)))</f>
        <v/>
      </c>
      <c r="GT22" s="106" t="str">
        <f>IF(GZ22="","",MID(GZ22,FIND("(",GZ22)+1,4))</f>
        <v/>
      </c>
      <c r="GU22" s="107" t="str">
        <f>IF(ISNUMBER(SEARCH("*female*",GZ22)),"female",IF(ISNUMBER(SEARCH("*male*",GZ22)),"male",""))</f>
        <v/>
      </c>
      <c r="GV22" s="108" t="str">
        <f>IF(GZ22="","",IF(ISERROR(MID(GZ22,FIND("male,",GZ22)+6,(FIND(")",GZ22)-(FIND("male,",GZ22)+6))))=TRUE,"missing/error",MID(GZ22,FIND("male,",GZ22)+6,(FIND(")",GZ22)-(FIND("male,",GZ22)+6)))))</f>
        <v/>
      </c>
      <c r="GW22" s="109" t="str">
        <f>IF(GS22="","",(MID(GS22,(SEARCH("^^",SUBSTITUTE(GS22," ","^^",LEN(GS22)-LEN(SUBSTITUTE(GS22," ","")))))+1,99)&amp;"_"&amp;LEFT(GS22,FIND(" ",GS22)-1)&amp;"_"&amp;GT22))</f>
        <v/>
      </c>
      <c r="GY22" s="101"/>
      <c r="GZ22" s="101"/>
      <c r="HA22" s="102" t="str">
        <f>IF(HE22="","",HA$3)</f>
        <v/>
      </c>
      <c r="HB22" s="103" t="str">
        <f>IF(HE22="","",HA$1)</f>
        <v/>
      </c>
      <c r="HC22" s="104" t="str">
        <f>IF(HE22="","",HA$2)</f>
        <v/>
      </c>
      <c r="HD22" s="104" t="str">
        <f>IF(HE22="","",HA$3)</f>
        <v/>
      </c>
      <c r="HE22" s="105" t="str">
        <f>IF(HL22="","",IF(ISNUMBER(SEARCH(":",HL22)),MID(HL22,FIND(":",HL22)+2,FIND("(",HL22)-FIND(":",HL22)-3),LEFT(HL22,FIND("(",HL22)-2)))</f>
        <v/>
      </c>
      <c r="HF22" s="106" t="str">
        <f>IF(HL22="","",MID(HL22,FIND("(",HL22)+1,4))</f>
        <v/>
      </c>
      <c r="HG22" s="107" t="str">
        <f>IF(ISNUMBER(SEARCH("*female*",HL22)),"female",IF(ISNUMBER(SEARCH("*male*",HL22)),"male",""))</f>
        <v/>
      </c>
      <c r="HH22" s="108" t="str">
        <f>IF(HL22="","",IF(ISERROR(MID(HL22,FIND("male,",HL22)+6,(FIND(")",HL22)-(FIND("male,",HL22)+6))))=TRUE,"missing/error",MID(HL22,FIND("male,",HL22)+6,(FIND(")",HL22)-(FIND("male,",HL22)+6)))))</f>
        <v/>
      </c>
      <c r="HI22" s="109" t="str">
        <f>IF(HE22="","",(MID(HE22,(SEARCH("^^",SUBSTITUTE(HE22," ","^^",LEN(HE22)-LEN(SUBSTITUTE(HE22," ","")))))+1,99)&amp;"_"&amp;LEFT(HE22,FIND(" ",HE22)-1)&amp;"_"&amp;HF22))</f>
        <v/>
      </c>
      <c r="HK22" s="101"/>
      <c r="HL22" s="101"/>
      <c r="HM22" s="102" t="str">
        <f>IF(HQ22="","",HM$3)</f>
        <v/>
      </c>
      <c r="HN22" s="103" t="str">
        <f>IF(HQ22="","",HM$1)</f>
        <v/>
      </c>
      <c r="HO22" s="104" t="str">
        <f>IF(HQ22="","",HM$2)</f>
        <v/>
      </c>
      <c r="HP22" s="104" t="str">
        <f>IF(HQ22="","",HM$3)</f>
        <v/>
      </c>
      <c r="HQ22" s="105" t="str">
        <f>IF(HX22="","",IF(ISNUMBER(SEARCH(":",HX22)),MID(HX22,FIND(":",HX22)+2,FIND("(",HX22)-FIND(":",HX22)-3),LEFT(HX22,FIND("(",HX22)-2)))</f>
        <v/>
      </c>
      <c r="HR22" s="106" t="str">
        <f>IF(HX22="","",MID(HX22,FIND("(",HX22)+1,4))</f>
        <v/>
      </c>
      <c r="HS22" s="107" t="str">
        <f>IF(ISNUMBER(SEARCH("*female*",HX22)),"female",IF(ISNUMBER(SEARCH("*male*",HX22)),"male",""))</f>
        <v/>
      </c>
      <c r="HT22" s="108" t="str">
        <f>IF(HX22="","",IF(ISERROR(MID(HX22,FIND("male,",HX22)+6,(FIND(")",HX22)-(FIND("male,",HX22)+6))))=TRUE,"missing/error",MID(HX22,FIND("male,",HX22)+6,(FIND(")",HX22)-(FIND("male,",HX22)+6)))))</f>
        <v/>
      </c>
      <c r="HU22" s="109" t="str">
        <f>IF(HQ22="","",(MID(HQ22,(SEARCH("^^",SUBSTITUTE(HQ22," ","^^",LEN(HQ22)-LEN(SUBSTITUTE(HQ22," ","")))))+1,99)&amp;"_"&amp;LEFT(HQ22,FIND(" ",HQ22)-1)&amp;"_"&amp;HR22))</f>
        <v/>
      </c>
      <c r="HW22" s="101"/>
      <c r="HX22" s="101"/>
      <c r="HY22" s="102" t="str">
        <f>IF(IC22="","",HY$3)</f>
        <v/>
      </c>
      <c r="HZ22" s="103" t="str">
        <f>IF(IC22="","",HY$1)</f>
        <v/>
      </c>
      <c r="IA22" s="104" t="str">
        <f>IF(IC22="","",HY$2)</f>
        <v/>
      </c>
      <c r="IB22" s="104" t="str">
        <f>IF(IC22="","",HY$3)</f>
        <v/>
      </c>
      <c r="IC22" s="105" t="str">
        <f>IF(IJ22="","",IF(ISNUMBER(SEARCH(":",IJ22)),MID(IJ22,FIND(":",IJ22)+2,FIND("(",IJ22)-FIND(":",IJ22)-3),LEFT(IJ22,FIND("(",IJ22)-2)))</f>
        <v/>
      </c>
      <c r="ID22" s="106" t="str">
        <f>IF(IJ22="","",MID(IJ22,FIND("(",IJ22)+1,4))</f>
        <v/>
      </c>
      <c r="IE22" s="107" t="str">
        <f>IF(ISNUMBER(SEARCH("*female*",IJ22)),"female",IF(ISNUMBER(SEARCH("*male*",IJ22)),"male",""))</f>
        <v/>
      </c>
      <c r="IF22" s="108" t="str">
        <f>IF(IJ22="","",IF(ISERROR(MID(IJ22,FIND("male,",IJ22)+6,(FIND(")",IJ22)-(FIND("male,",IJ22)+6))))=TRUE,"missing/error",MID(IJ22,FIND("male,",IJ22)+6,(FIND(")",IJ22)-(FIND("male,",IJ22)+6)))))</f>
        <v/>
      </c>
      <c r="IG22" s="109" t="str">
        <f>IF(IC22="","",(MID(IC22,(SEARCH("^^",SUBSTITUTE(IC22," ","^^",LEN(IC22)-LEN(SUBSTITUTE(IC22," ","")))))+1,99)&amp;"_"&amp;LEFT(IC22,FIND(" ",IC22)-1)&amp;"_"&amp;ID22))</f>
        <v/>
      </c>
      <c r="II22" s="101"/>
      <c r="IJ22" s="101"/>
      <c r="IK22" s="102" t="str">
        <f>IF(IO22="","",IK$3)</f>
        <v/>
      </c>
      <c r="IL22" s="103" t="str">
        <f>IF(IO22="","",IK$1)</f>
        <v/>
      </c>
      <c r="IM22" s="104" t="str">
        <f>IF(IO22="","",IK$2)</f>
        <v/>
      </c>
      <c r="IN22" s="104" t="str">
        <f>IF(IO22="","",IK$3)</f>
        <v/>
      </c>
      <c r="IO22" s="105" t="str">
        <f>IF(IV22="","",IF(ISNUMBER(SEARCH(":",IV22)),MID(IV22,FIND(":",IV22)+2,FIND("(",IV22)-FIND(":",IV22)-3),LEFT(IV22,FIND("(",IV22)-2)))</f>
        <v/>
      </c>
      <c r="IP22" s="106" t="str">
        <f>IF(IV22="","",MID(IV22,FIND("(",IV22)+1,4))</f>
        <v/>
      </c>
      <c r="IQ22" s="107" t="str">
        <f>IF(ISNUMBER(SEARCH("*female*",IV22)),"female",IF(ISNUMBER(SEARCH("*male*",IV22)),"male",""))</f>
        <v/>
      </c>
      <c r="IR22" s="108" t="str">
        <f>IF(IV22="","",IF(ISERROR(MID(IV22,FIND("male,",IV22)+6,(FIND(")",IV22)-(FIND("male,",IV22)+6))))=TRUE,"missing/error",MID(IV22,FIND("male,",IV22)+6,(FIND(")",IV22)-(FIND("male,",IV22)+6)))))</f>
        <v/>
      </c>
      <c r="IS22" s="109" t="str">
        <f>IF(IO22="","",(MID(IO22,(SEARCH("^^",SUBSTITUTE(IO22," ","^^",LEN(IO22)-LEN(SUBSTITUTE(IO22," ","")))))+1,99)&amp;"_"&amp;LEFT(IO22,FIND(" ",IO22)-1)&amp;"_"&amp;IP22))</f>
        <v/>
      </c>
      <c r="IU22" s="101"/>
      <c r="IV22" s="101"/>
      <c r="IW22" s="102" t="str">
        <f>IF(JA22="","",IW$3)</f>
        <v/>
      </c>
      <c r="IX22" s="103" t="str">
        <f>IF(JA22="","",IW$1)</f>
        <v/>
      </c>
      <c r="IY22" s="104" t="str">
        <f>IF(JA22="","",IW$2)</f>
        <v/>
      </c>
      <c r="IZ22" s="104" t="str">
        <f>IF(JA22="","",IW$3)</f>
        <v/>
      </c>
      <c r="JA22" s="105" t="str">
        <f>IF(JH22="","",IF(ISNUMBER(SEARCH(":",JH22)),MID(JH22,FIND(":",JH22)+2,FIND("(",JH22)-FIND(":",JH22)-3),LEFT(JH22,FIND("(",JH22)-2)))</f>
        <v/>
      </c>
      <c r="JB22" s="106" t="str">
        <f>IF(JH22="","",MID(JH22,FIND("(",JH22)+1,4))</f>
        <v/>
      </c>
      <c r="JC22" s="107" t="str">
        <f>IF(ISNUMBER(SEARCH("*female*",JH22)),"female",IF(ISNUMBER(SEARCH("*male*",JH22)),"male",""))</f>
        <v/>
      </c>
      <c r="JD22" s="108" t="str">
        <f>IF(JH22="","",IF(ISERROR(MID(JH22,FIND("male,",JH22)+6,(FIND(")",JH22)-(FIND("male,",JH22)+6))))=TRUE,"missing/error",MID(JH22,FIND("male,",JH22)+6,(FIND(")",JH22)-(FIND("male,",JH22)+6)))))</f>
        <v/>
      </c>
      <c r="JE22" s="109" t="str">
        <f>IF(JA22="","",(MID(JA22,(SEARCH("^^",SUBSTITUTE(JA22," ","^^",LEN(JA22)-LEN(SUBSTITUTE(JA22," ","")))))+1,99)&amp;"_"&amp;LEFT(JA22,FIND(" ",JA22)-1)&amp;"_"&amp;JB22))</f>
        <v/>
      </c>
      <c r="JG22" s="101"/>
      <c r="JH22" s="101"/>
      <c r="JI22" s="102" t="str">
        <f>IF(JM22="","",JI$3)</f>
        <v/>
      </c>
      <c r="JJ22" s="103" t="str">
        <f>IF(JM22="","",JI$1)</f>
        <v/>
      </c>
      <c r="JK22" s="104" t="str">
        <f>IF(JM22="","",JI$2)</f>
        <v/>
      </c>
      <c r="JL22" s="104" t="str">
        <f>IF(JM22="","",JI$3)</f>
        <v/>
      </c>
      <c r="JM22" s="105" t="str">
        <f>IF(JT22="","",IF(ISNUMBER(SEARCH(":",JT22)),MID(JT22,FIND(":",JT22)+2,FIND("(",JT22)-FIND(":",JT22)-3),LEFT(JT22,FIND("(",JT22)-2)))</f>
        <v/>
      </c>
      <c r="JN22" s="106" t="str">
        <f>IF(JT22="","",MID(JT22,FIND("(",JT22)+1,4))</f>
        <v/>
      </c>
      <c r="JO22" s="107" t="str">
        <f>IF(ISNUMBER(SEARCH("*female*",JT22)),"female",IF(ISNUMBER(SEARCH("*male*",JT22)),"male",""))</f>
        <v/>
      </c>
      <c r="JP22" s="108" t="str">
        <f>IF(JT22="","",IF(ISERROR(MID(JT22,FIND("male,",JT22)+6,(FIND(")",JT22)-(FIND("male,",JT22)+6))))=TRUE,"missing/error",MID(JT22,FIND("male,",JT22)+6,(FIND(")",JT22)-(FIND("male,",JT22)+6)))))</f>
        <v/>
      </c>
      <c r="JQ22" s="109" t="str">
        <f>IF(JM22="","",(MID(JM22,(SEARCH("^^",SUBSTITUTE(JM22," ","^^",LEN(JM22)-LEN(SUBSTITUTE(JM22," ","")))))+1,99)&amp;"_"&amp;LEFT(JM22,FIND(" ",JM22)-1)&amp;"_"&amp;JN22))</f>
        <v/>
      </c>
      <c r="JS22" s="101"/>
      <c r="JT22" s="101"/>
      <c r="JU22" s="102" t="str">
        <f>IF(JY22="","",JU$3)</f>
        <v/>
      </c>
      <c r="JV22" s="103" t="str">
        <f>IF(JY22="","",JU$1)</f>
        <v/>
      </c>
      <c r="JW22" s="104" t="str">
        <f>IF(JY22="","",JU$2)</f>
        <v/>
      </c>
      <c r="JX22" s="104" t="str">
        <f>IF(JY22="","",JU$3)</f>
        <v/>
      </c>
      <c r="JY22" s="105" t="str">
        <f>IF(KF22="","",IF(ISNUMBER(SEARCH(":",KF22)),MID(KF22,FIND(":",KF22)+2,FIND("(",KF22)-FIND(":",KF22)-3),LEFT(KF22,FIND("(",KF22)-2)))</f>
        <v/>
      </c>
      <c r="JZ22" s="106" t="str">
        <f>IF(KF22="","",MID(KF22,FIND("(",KF22)+1,4))</f>
        <v/>
      </c>
      <c r="KA22" s="107" t="str">
        <f>IF(ISNUMBER(SEARCH("*female*",KF22)),"female",IF(ISNUMBER(SEARCH("*male*",KF22)),"male",""))</f>
        <v/>
      </c>
      <c r="KB22" s="108" t="str">
        <f>IF(KF22="","",IF(ISERROR(MID(KF22,FIND("male,",KF22)+6,(FIND(")",KF22)-(FIND("male,",KF22)+6))))=TRUE,"missing/error",MID(KF22,FIND("male,",KF22)+6,(FIND(")",KF22)-(FIND("male,",KF22)+6)))))</f>
        <v/>
      </c>
      <c r="KC22" s="109" t="str">
        <f>IF(JY22="","",(MID(JY22,(SEARCH("^^",SUBSTITUTE(JY22," ","^^",LEN(JY22)-LEN(SUBSTITUTE(JY22," ","")))))+1,99)&amp;"_"&amp;LEFT(JY22,FIND(" ",JY22)-1)&amp;"_"&amp;JZ22))</f>
        <v/>
      </c>
      <c r="KE22" s="101"/>
      <c r="KF22" s="101"/>
    </row>
    <row r="23" spans="1:292" ht="13.5" customHeight="1">
      <c r="A23" s="20"/>
      <c r="B23" s="101" t="s">
        <v>1185</v>
      </c>
      <c r="C23" s="2" t="s">
        <v>1186</v>
      </c>
      <c r="D23" s="154"/>
      <c r="E23" s="102"/>
      <c r="F23" s="103"/>
      <c r="G23" s="104"/>
      <c r="H23" s="104"/>
      <c r="I23" s="105"/>
      <c r="J23" s="106"/>
      <c r="K23" s="107"/>
      <c r="L23" s="108"/>
      <c r="M23" s="109"/>
      <c r="O23" s="101"/>
      <c r="P23" s="154"/>
      <c r="Q23" s="102"/>
      <c r="R23" s="103"/>
      <c r="S23" s="104"/>
      <c r="T23" s="104"/>
      <c r="U23" s="105"/>
      <c r="V23" s="106"/>
      <c r="W23" s="107"/>
      <c r="X23" s="108"/>
      <c r="Y23" s="109"/>
      <c r="AA23" s="101"/>
      <c r="AB23" s="101"/>
      <c r="AC23" s="102"/>
      <c r="AD23" s="103"/>
      <c r="AE23" s="104"/>
      <c r="AF23" s="104"/>
      <c r="AG23" s="105"/>
      <c r="AH23" s="106"/>
      <c r="AI23" s="107"/>
      <c r="AJ23" s="108"/>
      <c r="AK23" s="109"/>
      <c r="AM23" s="101"/>
      <c r="AN23" s="101"/>
      <c r="AO23" s="102"/>
      <c r="AP23" s="103"/>
      <c r="AQ23" s="104"/>
      <c r="AR23" s="104"/>
      <c r="AS23" s="105"/>
      <c r="AT23" s="106"/>
      <c r="AU23" s="107"/>
      <c r="AV23" s="108"/>
      <c r="AW23" s="109"/>
      <c r="AY23" s="101"/>
      <c r="AZ23" s="101"/>
      <c r="BA23" s="102"/>
      <c r="BB23" s="103"/>
      <c r="BC23" s="104"/>
      <c r="BD23" s="104"/>
      <c r="BE23" s="105"/>
      <c r="BF23" s="106"/>
      <c r="BG23" s="107"/>
      <c r="BH23" s="108"/>
      <c r="BI23" s="109"/>
      <c r="BK23" s="101"/>
      <c r="BL23" s="101"/>
      <c r="BM23" s="102"/>
      <c r="BN23" s="103"/>
      <c r="BO23" s="104"/>
      <c r="BP23" s="104"/>
      <c r="BQ23" s="105"/>
      <c r="BR23" s="106"/>
      <c r="BS23" s="107"/>
      <c r="BT23" s="108"/>
      <c r="BU23" s="109"/>
      <c r="BW23" s="101"/>
      <c r="BX23" s="101"/>
      <c r="BY23" s="102"/>
      <c r="BZ23" s="103"/>
      <c r="CA23" s="104"/>
      <c r="CB23" s="104"/>
      <c r="CC23" s="105"/>
      <c r="CD23" s="106"/>
      <c r="CE23" s="107"/>
      <c r="CF23" s="108"/>
      <c r="CG23" s="109"/>
      <c r="CI23" s="101"/>
      <c r="CJ23" s="101"/>
      <c r="CK23" s="102"/>
      <c r="CL23" s="103"/>
      <c r="CM23" s="104"/>
      <c r="CN23" s="104"/>
      <c r="CO23" s="105"/>
      <c r="CP23" s="106"/>
      <c r="CQ23" s="107"/>
      <c r="CR23" s="108"/>
      <c r="CS23" s="109"/>
      <c r="CU23" s="101"/>
      <c r="CV23" s="101"/>
      <c r="CW23" s="102"/>
      <c r="CX23" s="103"/>
      <c r="CY23" s="104"/>
      <c r="CZ23" s="104"/>
      <c r="DA23" s="105"/>
      <c r="DB23" s="106"/>
      <c r="DC23" s="107"/>
      <c r="DD23" s="108"/>
      <c r="DE23" s="109"/>
      <c r="DG23" s="101"/>
      <c r="DH23" s="101"/>
      <c r="DI23" s="102"/>
      <c r="DJ23" s="103"/>
      <c r="DK23" s="104"/>
      <c r="DL23" s="104"/>
      <c r="DM23" s="105"/>
      <c r="DN23" s="106"/>
      <c r="DO23" s="107"/>
      <c r="DP23" s="108"/>
      <c r="DQ23" s="109"/>
      <c r="DS23" s="101"/>
      <c r="DT23" s="101"/>
      <c r="DU23" s="102">
        <f t="shared" si="147"/>
        <v>45291</v>
      </c>
      <c r="DV23" s="103" t="str">
        <f t="shared" si="148"/>
        <v>Rutte IV</v>
      </c>
      <c r="DW23" s="104">
        <f t="shared" si="149"/>
        <v>44571</v>
      </c>
      <c r="DX23" s="104">
        <f t="shared" si="150"/>
        <v>45291</v>
      </c>
      <c r="DY23" s="105" t="str">
        <f t="shared" si="151"/>
        <v>Hugo de Jonge</v>
      </c>
      <c r="DZ23" s="106" t="str">
        <f t="shared" si="152"/>
        <v>1977</v>
      </c>
      <c r="EA23" s="107" t="str">
        <f t="shared" si="153"/>
        <v>male</v>
      </c>
      <c r="EB23" s="108" t="str">
        <f t="shared" si="154"/>
        <v>nl_cda01</v>
      </c>
      <c r="EC23" s="109" t="str">
        <f t="shared" si="155"/>
        <v>Jonge_Hugo_1977</v>
      </c>
      <c r="EE23" s="101"/>
      <c r="EF23" s="101" t="s">
        <v>1053</v>
      </c>
      <c r="EG23" s="102"/>
      <c r="EH23" s="103"/>
      <c r="EI23" s="104"/>
      <c r="EJ23" s="104"/>
      <c r="EK23" s="105"/>
      <c r="EL23" s="106"/>
      <c r="EM23" s="107"/>
      <c r="EN23" s="108"/>
      <c r="EO23" s="109"/>
      <c r="EQ23" s="101"/>
      <c r="ER23" s="101"/>
      <c r="ES23" s="102"/>
      <c r="ET23" s="103"/>
      <c r="EU23" s="104"/>
      <c r="EV23" s="104"/>
      <c r="EW23" s="105"/>
      <c r="EX23" s="106"/>
      <c r="EY23" s="107"/>
      <c r="EZ23" s="108"/>
      <c r="FA23" s="109"/>
      <c r="FC23" s="101"/>
      <c r="FD23" s="101"/>
      <c r="FE23" s="102"/>
      <c r="FF23" s="103"/>
      <c r="FG23" s="104"/>
      <c r="FH23" s="104"/>
      <c r="FI23" s="105"/>
      <c r="FJ23" s="106"/>
      <c r="FK23" s="107"/>
      <c r="FL23" s="108"/>
      <c r="FM23" s="109"/>
      <c r="FO23" s="101"/>
      <c r="FP23" s="101"/>
      <c r="FQ23" s="102"/>
      <c r="FR23" s="103"/>
      <c r="FS23" s="104"/>
      <c r="FT23" s="104"/>
      <c r="FU23" s="105"/>
      <c r="FV23" s="106"/>
      <c r="FW23" s="107"/>
      <c r="FX23" s="108"/>
      <c r="FY23" s="109"/>
      <c r="GA23" s="101"/>
      <c r="GB23" s="101"/>
      <c r="GC23" s="102"/>
      <c r="GD23" s="103"/>
      <c r="GE23" s="104"/>
      <c r="GF23" s="104"/>
      <c r="GG23" s="105"/>
      <c r="GH23" s="106"/>
      <c r="GI23" s="107"/>
      <c r="GJ23" s="108"/>
      <c r="GK23" s="109"/>
      <c r="GM23" s="101"/>
      <c r="GN23" s="101"/>
      <c r="GO23" s="102"/>
      <c r="GP23" s="103"/>
      <c r="GQ23" s="104"/>
      <c r="GR23" s="104"/>
      <c r="GS23" s="105"/>
      <c r="GT23" s="106"/>
      <c r="GU23" s="107"/>
      <c r="GV23" s="108"/>
      <c r="GW23" s="109"/>
      <c r="GY23" s="101"/>
      <c r="GZ23" s="101"/>
      <c r="HA23" s="102"/>
      <c r="HB23" s="103"/>
      <c r="HC23" s="104"/>
      <c r="HD23" s="104"/>
      <c r="HE23" s="105"/>
      <c r="HF23" s="106"/>
      <c r="HG23" s="107"/>
      <c r="HH23" s="108"/>
      <c r="HI23" s="109"/>
      <c r="HK23" s="101"/>
      <c r="HL23" s="101"/>
      <c r="HM23" s="102"/>
      <c r="HN23" s="103"/>
      <c r="HO23" s="104"/>
      <c r="HP23" s="104"/>
      <c r="HQ23" s="105"/>
      <c r="HR23" s="106"/>
      <c r="HS23" s="107"/>
      <c r="HT23" s="108"/>
      <c r="HU23" s="109"/>
      <c r="HW23" s="101"/>
      <c r="HX23" s="101"/>
      <c r="HY23" s="102"/>
      <c r="HZ23" s="103"/>
      <c r="IA23" s="104"/>
      <c r="IB23" s="104"/>
      <c r="IC23" s="105"/>
      <c r="ID23" s="106"/>
      <c r="IE23" s="107"/>
      <c r="IF23" s="108"/>
      <c r="IG23" s="109"/>
      <c r="II23" s="101"/>
      <c r="IJ23" s="101"/>
      <c r="IK23" s="102"/>
      <c r="IL23" s="103"/>
      <c r="IM23" s="104"/>
      <c r="IN23" s="104"/>
      <c r="IO23" s="105"/>
      <c r="IP23" s="106"/>
      <c r="IQ23" s="107"/>
      <c r="IR23" s="108"/>
      <c r="IS23" s="109"/>
      <c r="IU23" s="101"/>
      <c r="IV23" s="101"/>
      <c r="IW23" s="102"/>
      <c r="IX23" s="103"/>
      <c r="IY23" s="104"/>
      <c r="IZ23" s="104"/>
      <c r="JA23" s="105"/>
      <c r="JB23" s="106"/>
      <c r="JC23" s="107"/>
      <c r="JD23" s="108"/>
      <c r="JE23" s="109"/>
      <c r="JG23" s="101"/>
      <c r="JH23" s="101"/>
      <c r="JI23" s="102"/>
      <c r="JJ23" s="103"/>
      <c r="JK23" s="104"/>
      <c r="JL23" s="104"/>
      <c r="JM23" s="105"/>
      <c r="JN23" s="106"/>
      <c r="JO23" s="107"/>
      <c r="JP23" s="108"/>
      <c r="JQ23" s="109"/>
      <c r="JS23" s="101"/>
      <c r="JT23" s="101"/>
      <c r="JU23" s="102"/>
      <c r="JV23" s="103"/>
      <c r="JW23" s="104"/>
      <c r="JX23" s="104"/>
      <c r="JY23" s="105"/>
      <c r="JZ23" s="106"/>
      <c r="KA23" s="107"/>
      <c r="KB23" s="108"/>
      <c r="KC23" s="109"/>
      <c r="KE23" s="101"/>
      <c r="KF23" s="101"/>
    </row>
    <row r="24" spans="1:292" ht="13.5" customHeight="1">
      <c r="A24" s="20"/>
      <c r="B24" s="101" t="s">
        <v>656</v>
      </c>
      <c r="C24" s="2" t="s">
        <v>657</v>
      </c>
      <c r="D24" s="154"/>
      <c r="E24" s="102" t="s">
        <v>292</v>
      </c>
      <c r="F24" s="103" t="s">
        <v>292</v>
      </c>
      <c r="G24" s="104"/>
      <c r="H24" s="104" t="s">
        <v>292</v>
      </c>
      <c r="I24" s="105"/>
      <c r="J24" s="106"/>
      <c r="K24" s="107"/>
      <c r="L24" s="108"/>
      <c r="M24" s="109" t="s">
        <v>292</v>
      </c>
      <c r="O24" s="101"/>
      <c r="P24" s="154"/>
      <c r="Q24" s="102" t="s">
        <v>292</v>
      </c>
      <c r="R24" s="103" t="s">
        <v>292</v>
      </c>
      <c r="S24" s="104"/>
      <c r="T24" s="104" t="s">
        <v>292</v>
      </c>
      <c r="U24" s="105"/>
      <c r="V24" s="106"/>
      <c r="W24" s="107"/>
      <c r="X24" s="108"/>
      <c r="Y24" s="109" t="s">
        <v>292</v>
      </c>
      <c r="AA24" s="101"/>
      <c r="AB24" s="101"/>
      <c r="AC24" s="102" t="s">
        <v>292</v>
      </c>
      <c r="AD24" s="103" t="s">
        <v>292</v>
      </c>
      <c r="AE24" s="104"/>
      <c r="AF24" s="104" t="s">
        <v>292</v>
      </c>
      <c r="AG24" s="105"/>
      <c r="AH24" s="106"/>
      <c r="AI24" s="107"/>
      <c r="AJ24" s="108"/>
      <c r="AK24" s="109" t="s">
        <v>292</v>
      </c>
      <c r="AM24" s="101"/>
      <c r="AN24" s="101"/>
      <c r="AO24" s="102" t="s">
        <v>292</v>
      </c>
      <c r="AP24" s="103" t="s">
        <v>292</v>
      </c>
      <c r="AQ24" s="104"/>
      <c r="AR24" s="104" t="s">
        <v>292</v>
      </c>
      <c r="AS24" s="105"/>
      <c r="AT24" s="106"/>
      <c r="AU24" s="107"/>
      <c r="AV24" s="108"/>
      <c r="AW24" s="109" t="s">
        <v>292</v>
      </c>
      <c r="AY24" s="101"/>
      <c r="AZ24" s="101"/>
      <c r="BA24" s="102" t="s">
        <v>292</v>
      </c>
      <c r="BB24" s="103" t="s">
        <v>292</v>
      </c>
      <c r="BC24" s="104"/>
      <c r="BD24" s="104" t="s">
        <v>292</v>
      </c>
      <c r="BE24" s="105"/>
      <c r="BF24" s="106"/>
      <c r="BG24" s="107"/>
      <c r="BH24" s="108"/>
      <c r="BI24" s="109" t="s">
        <v>292</v>
      </c>
      <c r="BK24" s="101"/>
      <c r="BL24" s="101"/>
      <c r="BM24" s="102">
        <v>39083</v>
      </c>
      <c r="BN24" s="103" t="s">
        <v>426</v>
      </c>
      <c r="BO24" s="104">
        <v>38905</v>
      </c>
      <c r="BP24" s="104">
        <v>39135</v>
      </c>
      <c r="BQ24" s="105" t="s">
        <v>660</v>
      </c>
      <c r="BR24" s="106">
        <v>1960</v>
      </c>
      <c r="BS24" s="107" t="s">
        <v>440</v>
      </c>
      <c r="BT24" s="108" t="s">
        <v>301</v>
      </c>
      <c r="BU24" s="109" t="s">
        <v>661</v>
      </c>
      <c r="BW24" s="101"/>
      <c r="BX24" s="101"/>
      <c r="BY24" s="102">
        <v>40465</v>
      </c>
      <c r="BZ24" s="103" t="s">
        <v>427</v>
      </c>
      <c r="CA24" s="104">
        <v>39766</v>
      </c>
      <c r="CB24" s="104">
        <v>40465</v>
      </c>
      <c r="CC24" s="105" t="s">
        <v>662</v>
      </c>
      <c r="CD24" s="106">
        <v>1955</v>
      </c>
      <c r="CE24" s="107" t="s">
        <v>440</v>
      </c>
      <c r="CF24" s="108" t="s">
        <v>299</v>
      </c>
      <c r="CG24" s="109" t="s">
        <v>663</v>
      </c>
      <c r="CI24" s="101"/>
      <c r="CJ24" s="101"/>
      <c r="CK24" s="102" t="s">
        <v>292</v>
      </c>
      <c r="CL24" s="103" t="s">
        <v>292</v>
      </c>
      <c r="CM24" s="104" t="s">
        <v>292</v>
      </c>
      <c r="CN24" s="104" t="s">
        <v>292</v>
      </c>
      <c r="CO24" s="105" t="s">
        <v>292</v>
      </c>
      <c r="CP24" s="106" t="s">
        <v>292</v>
      </c>
      <c r="CQ24" s="107" t="s">
        <v>292</v>
      </c>
      <c r="CR24" s="108" t="s">
        <v>292</v>
      </c>
      <c r="CS24" s="109" t="s">
        <v>292</v>
      </c>
      <c r="CT24" s="2" t="s">
        <v>292</v>
      </c>
      <c r="CU24" s="101"/>
      <c r="CV24" s="101"/>
      <c r="CW24" s="102" t="s">
        <v>292</v>
      </c>
      <c r="CX24" s="103" t="s">
        <v>292</v>
      </c>
      <c r="CY24" s="104" t="s">
        <v>292</v>
      </c>
      <c r="CZ24" s="104" t="s">
        <v>292</v>
      </c>
      <c r="DA24" s="105" t="s">
        <v>292</v>
      </c>
      <c r="DB24" s="106" t="s">
        <v>292</v>
      </c>
      <c r="DC24" s="107" t="s">
        <v>292</v>
      </c>
      <c r="DD24" s="108" t="s">
        <v>292</v>
      </c>
      <c r="DE24" s="109" t="s">
        <v>292</v>
      </c>
      <c r="DF24" s="2" t="s">
        <v>292</v>
      </c>
      <c r="DG24" s="101"/>
      <c r="DH24" s="101"/>
      <c r="DI24" s="102" t="str">
        <f t="shared" ref="DI24:DI30" si="163">IF(DM24="","",DI$3)</f>
        <v/>
      </c>
      <c r="DJ24" s="103" t="str">
        <f t="shared" ref="DJ24:DJ30" si="164">IF(DM24="","",DI$1)</f>
        <v/>
      </c>
      <c r="DK24" s="104" t="str">
        <f t="shared" ref="DK24:DK30" si="165">IF(DM24="","",DI$2)</f>
        <v/>
      </c>
      <c r="DL24" s="104" t="str">
        <f t="shared" ref="DL24:DL30" si="166">IF(DM24="","",DI$3)</f>
        <v/>
      </c>
      <c r="DM24" s="105" t="str">
        <f t="shared" ref="DM24:DM30" si="167">IF(DT24="","",IF(ISNUMBER(SEARCH(":",DT24)),MID(DT24,FIND(":",DT24)+2,FIND("(",DT24)-FIND(":",DT24)-3),LEFT(DT24,FIND("(",DT24)-2)))</f>
        <v/>
      </c>
      <c r="DN24" s="106" t="str">
        <f t="shared" ref="DN24:DN30" si="168">IF(DT24="","",MID(DT24,FIND("(",DT24)+1,4))</f>
        <v/>
      </c>
      <c r="DO24" s="107" t="str">
        <f t="shared" ref="DO24:DO30" si="169">IF(ISNUMBER(SEARCH("*female*",DT24)),"female",IF(ISNUMBER(SEARCH("*male*",DT24)),"male",""))</f>
        <v/>
      </c>
      <c r="DP24" s="108" t="str">
        <f t="shared" ref="DP24:DP30" si="170">IF(DT24="","",IF(ISERROR(MID(DT24,FIND("male,",DT24)+6,(FIND(")",DT24)-(FIND("male,",DT24)+6))))=TRUE,"missing/error",MID(DT24,FIND("male,",DT24)+6,(FIND(")",DT24)-(FIND("male,",DT24)+6)))))</f>
        <v/>
      </c>
      <c r="DQ24" s="109" t="str">
        <f t="shared" ref="DQ24:DQ30" si="171">IF(DM24="","",(MID(DM24,(SEARCH("^^",SUBSTITUTE(DM24," ","^^",LEN(DM24)-LEN(SUBSTITUTE(DM24," ","")))))+1,99)&amp;"_"&amp;LEFT(DM24,FIND(" ",DM24)-1)&amp;"_"&amp;DN24))</f>
        <v/>
      </c>
      <c r="DS24" s="101"/>
      <c r="DT24" s="101"/>
      <c r="DU24" s="102" t="str">
        <f t="shared" si="147"/>
        <v/>
      </c>
      <c r="DV24" s="103" t="str">
        <f t="shared" si="148"/>
        <v/>
      </c>
      <c r="DW24" s="104" t="str">
        <f t="shared" si="149"/>
        <v/>
      </c>
      <c r="DX24" s="104" t="str">
        <f t="shared" si="150"/>
        <v/>
      </c>
      <c r="DY24" s="105" t="str">
        <f t="shared" si="151"/>
        <v/>
      </c>
      <c r="DZ24" s="106" t="str">
        <f t="shared" si="152"/>
        <v/>
      </c>
      <c r="EA24" s="107" t="str">
        <f t="shared" si="153"/>
        <v/>
      </c>
      <c r="EB24" s="108" t="str">
        <f t="shared" si="154"/>
        <v/>
      </c>
      <c r="EC24" s="109" t="str">
        <f t="shared" si="155"/>
        <v/>
      </c>
      <c r="EE24" s="101"/>
      <c r="EF24" s="101"/>
      <c r="EG24" s="102" t="str">
        <f t="shared" ref="EG24:EG30" si="172">IF(EK24="","",EG$3)</f>
        <v/>
      </c>
      <c r="EH24" s="103" t="str">
        <f t="shared" ref="EH24:EH30" si="173">IF(EK24="","",EG$1)</f>
        <v/>
      </c>
      <c r="EI24" s="104" t="str">
        <f t="shared" ref="EI24:EI30" si="174">IF(EK24="","",EG$2)</f>
        <v/>
      </c>
      <c r="EJ24" s="104" t="str">
        <f t="shared" ref="EJ24:EJ30" si="175">IF(EK24="","",EG$3)</f>
        <v/>
      </c>
      <c r="EK24" s="105" t="str">
        <f t="shared" ref="EK24:EK30" si="176">IF(ER24="","",IF(ISNUMBER(SEARCH(":",ER24)),MID(ER24,FIND(":",ER24)+2,FIND("(",ER24)-FIND(":",ER24)-3),LEFT(ER24,FIND("(",ER24)-2)))</f>
        <v/>
      </c>
      <c r="EL24" s="106" t="str">
        <f t="shared" ref="EL24:EL30" si="177">IF(ER24="","",MID(ER24,FIND("(",ER24)+1,4))</f>
        <v/>
      </c>
      <c r="EM24" s="107" t="str">
        <f t="shared" ref="EM24:EM30" si="178">IF(ISNUMBER(SEARCH("*female*",ER24)),"female",IF(ISNUMBER(SEARCH("*male*",ER24)),"male",""))</f>
        <v/>
      </c>
      <c r="EN24" s="108" t="str">
        <f t="shared" ref="EN24:EN30" si="179">IF(ER24="","",IF(ISERROR(MID(ER24,FIND("male,",ER24)+6,(FIND(")",ER24)-(FIND("male,",ER24)+6))))=TRUE,"missing/error",MID(ER24,FIND("male,",ER24)+6,(FIND(")",ER24)-(FIND("male,",ER24)+6)))))</f>
        <v/>
      </c>
      <c r="EO24" s="109" t="str">
        <f t="shared" ref="EO24:EO30" si="180">IF(EK24="","",(MID(EK24,(SEARCH("^^",SUBSTITUTE(EK24," ","^^",LEN(EK24)-LEN(SUBSTITUTE(EK24," ","")))))+1,99)&amp;"_"&amp;LEFT(EK24,FIND(" ",EK24)-1)&amp;"_"&amp;EL24))</f>
        <v/>
      </c>
      <c r="EQ24" s="101"/>
      <c r="ER24" s="101"/>
      <c r="ES24" s="102" t="str">
        <f t="shared" ref="ES24:ES30" si="181">IF(EW24="","",ES$3)</f>
        <v/>
      </c>
      <c r="ET24" s="103" t="str">
        <f t="shared" ref="ET24:ET30" si="182">IF(EW24="","",ES$1)</f>
        <v/>
      </c>
      <c r="EU24" s="104" t="str">
        <f t="shared" ref="EU24:EU30" si="183">IF(EW24="","",ES$2)</f>
        <v/>
      </c>
      <c r="EV24" s="104" t="str">
        <f t="shared" ref="EV24:EV30" si="184">IF(EW24="","",ES$3)</f>
        <v/>
      </c>
      <c r="EW24" s="105" t="str">
        <f t="shared" ref="EW24:EW30" si="185">IF(FD24="","",IF(ISNUMBER(SEARCH(":",FD24)),MID(FD24,FIND(":",FD24)+2,FIND("(",FD24)-FIND(":",FD24)-3),LEFT(FD24,FIND("(",FD24)-2)))</f>
        <v/>
      </c>
      <c r="EX24" s="106" t="str">
        <f t="shared" ref="EX24:EX30" si="186">IF(FD24="","",MID(FD24,FIND("(",FD24)+1,4))</f>
        <v/>
      </c>
      <c r="EY24" s="107" t="str">
        <f t="shared" ref="EY24:EY30" si="187">IF(ISNUMBER(SEARCH("*female*",FD24)),"female",IF(ISNUMBER(SEARCH("*male*",FD24)),"male",""))</f>
        <v/>
      </c>
      <c r="EZ24" s="108" t="str">
        <f t="shared" ref="EZ24:EZ30" si="188">IF(FD24="","",IF(ISERROR(MID(FD24,FIND("male,",FD24)+6,(FIND(")",FD24)-(FIND("male,",FD24)+6))))=TRUE,"missing/error",MID(FD24,FIND("male,",FD24)+6,(FIND(")",FD24)-(FIND("male,",FD24)+6)))))</f>
        <v/>
      </c>
      <c r="FA24" s="109" t="str">
        <f t="shared" ref="FA24:FA30" si="189">IF(EW24="","",(MID(EW24,(SEARCH("^^",SUBSTITUTE(EW24," ","^^",LEN(EW24)-LEN(SUBSTITUTE(EW24," ","")))))+1,99)&amp;"_"&amp;LEFT(EW24,FIND(" ",EW24)-1)&amp;"_"&amp;EX24))</f>
        <v/>
      </c>
      <c r="FC24" s="101"/>
      <c r="FD24" s="101"/>
      <c r="FE24" s="102" t="str">
        <f t="shared" ref="FE24:FE30" si="190">IF(FI24="","",FE$3)</f>
        <v/>
      </c>
      <c r="FF24" s="103" t="str">
        <f t="shared" ref="FF24:FF30" si="191">IF(FI24="","",FE$1)</f>
        <v/>
      </c>
      <c r="FG24" s="104" t="str">
        <f t="shared" ref="FG24:FG30" si="192">IF(FI24="","",FE$2)</f>
        <v/>
      </c>
      <c r="FH24" s="104" t="str">
        <f t="shared" ref="FH24:FH30" si="193">IF(FI24="","",FE$3)</f>
        <v/>
      </c>
      <c r="FI24" s="105" t="str">
        <f t="shared" ref="FI24:FI30" si="194">IF(FP24="","",IF(ISNUMBER(SEARCH(":",FP24)),MID(FP24,FIND(":",FP24)+2,FIND("(",FP24)-FIND(":",FP24)-3),LEFT(FP24,FIND("(",FP24)-2)))</f>
        <v/>
      </c>
      <c r="FJ24" s="106" t="str">
        <f t="shared" ref="FJ24:FJ30" si="195">IF(FP24="","",MID(FP24,FIND("(",FP24)+1,4))</f>
        <v/>
      </c>
      <c r="FK24" s="107" t="str">
        <f t="shared" ref="FK24:FK30" si="196">IF(ISNUMBER(SEARCH("*female*",FP24)),"female",IF(ISNUMBER(SEARCH("*male*",FP24)),"male",""))</f>
        <v/>
      </c>
      <c r="FL24" s="108" t="str">
        <f t="shared" ref="FL24:FL30" si="197">IF(FP24="","",IF(ISERROR(MID(FP24,FIND("male,",FP24)+6,(FIND(")",FP24)-(FIND("male,",FP24)+6))))=TRUE,"missing/error",MID(FP24,FIND("male,",FP24)+6,(FIND(")",FP24)-(FIND("male,",FP24)+6)))))</f>
        <v/>
      </c>
      <c r="FM24" s="109" t="str">
        <f t="shared" ref="FM24:FM30" si="198">IF(FI24="","",(MID(FI24,(SEARCH("^^",SUBSTITUTE(FI24," ","^^",LEN(FI24)-LEN(SUBSTITUTE(FI24," ","")))))+1,99)&amp;"_"&amp;LEFT(FI24,FIND(" ",FI24)-1)&amp;"_"&amp;FJ24))</f>
        <v/>
      </c>
      <c r="FO24" s="101"/>
      <c r="FP24" s="101"/>
      <c r="FQ24" s="102" t="str">
        <f>IF(FU24="","",#REF!)</f>
        <v/>
      </c>
      <c r="FR24" s="103" t="str">
        <f t="shared" ref="FR24:FR30" si="199">IF(FU24="","",FQ$1)</f>
        <v/>
      </c>
      <c r="FS24" s="104" t="str">
        <f t="shared" ref="FS24:FS30" si="200">IF(FU24="","",FQ$2)</f>
        <v/>
      </c>
      <c r="FT24" s="104" t="str">
        <f t="shared" ref="FT24:FT30" si="201">IF(FU24="","",FQ$3)</f>
        <v/>
      </c>
      <c r="FU24" s="105" t="str">
        <f t="shared" ref="FU24:FU30" si="202">IF(GB24="","",IF(ISNUMBER(SEARCH(":",GB24)),MID(GB24,FIND(":",GB24)+2,FIND("(",GB24)-FIND(":",GB24)-3),LEFT(GB24,FIND("(",GB24)-2)))</f>
        <v/>
      </c>
      <c r="FV24" s="106" t="str">
        <f t="shared" ref="FV24:FV30" si="203">IF(GB24="","",MID(GB24,FIND("(",GB24)+1,4))</f>
        <v/>
      </c>
      <c r="FW24" s="107" t="str">
        <f t="shared" ref="FW24:FW30" si="204">IF(ISNUMBER(SEARCH("*female*",GB24)),"female",IF(ISNUMBER(SEARCH("*male*",GB24)),"male",""))</f>
        <v/>
      </c>
      <c r="FX24" s="108" t="str">
        <f t="shared" ref="FX24:FX30" si="205">IF(GB24="","",IF(ISERROR(MID(GB24,FIND("male,",GB24)+6,(FIND(")",GB24)-(FIND("male,",GB24)+6))))=TRUE,"missing/error",MID(GB24,FIND("male,",GB24)+6,(FIND(")",GB24)-(FIND("male,",GB24)+6)))))</f>
        <v/>
      </c>
      <c r="FY24" s="109" t="str">
        <f t="shared" ref="FY24:FY30" si="206">IF(FU24="","",(MID(FU24,(SEARCH("^^",SUBSTITUTE(FU24," ","^^",LEN(FU24)-LEN(SUBSTITUTE(FU24," ","")))))+1,99)&amp;"_"&amp;LEFT(FU24,FIND(" ",FU24)-1)&amp;"_"&amp;FV24))</f>
        <v/>
      </c>
      <c r="GA24" s="101"/>
      <c r="GB24" s="101"/>
      <c r="GC24" s="102" t="str">
        <f t="shared" ref="GC24:GC30" si="207">IF(GG24="","",GC$3)</f>
        <v/>
      </c>
      <c r="GD24" s="103" t="str">
        <f t="shared" ref="GD24:GD30" si="208">IF(GG24="","",GC$1)</f>
        <v/>
      </c>
      <c r="GE24" s="104" t="str">
        <f t="shared" ref="GE24:GE30" si="209">IF(GG24="","",GC$2)</f>
        <v/>
      </c>
      <c r="GF24" s="104" t="str">
        <f t="shared" ref="GF24:GF30" si="210">IF(GG24="","",GC$3)</f>
        <v/>
      </c>
      <c r="GG24" s="105" t="str">
        <f t="shared" ref="GG24:GG30" si="211">IF(GN24="","",IF(ISNUMBER(SEARCH(":",GN24)),MID(GN24,FIND(":",GN24)+2,FIND("(",GN24)-FIND(":",GN24)-3),LEFT(GN24,FIND("(",GN24)-2)))</f>
        <v/>
      </c>
      <c r="GH24" s="106" t="str">
        <f t="shared" ref="GH24:GH30" si="212">IF(GN24="","",MID(GN24,FIND("(",GN24)+1,4))</f>
        <v/>
      </c>
      <c r="GI24" s="107" t="str">
        <f t="shared" ref="GI24:GI30" si="213">IF(ISNUMBER(SEARCH("*female*",GN24)),"female",IF(ISNUMBER(SEARCH("*male*",GN24)),"male",""))</f>
        <v/>
      </c>
      <c r="GJ24" s="108" t="str">
        <f t="shared" ref="GJ24:GJ30" si="214">IF(GN24="","",IF(ISERROR(MID(GN24,FIND("male,",GN24)+6,(FIND(")",GN24)-(FIND("male,",GN24)+6))))=TRUE,"missing/error",MID(GN24,FIND("male,",GN24)+6,(FIND(")",GN24)-(FIND("male,",GN24)+6)))))</f>
        <v/>
      </c>
      <c r="GK24" s="109" t="str">
        <f t="shared" ref="GK24:GK30" si="215">IF(GG24="","",(MID(GG24,(SEARCH("^^",SUBSTITUTE(GG24," ","^^",LEN(GG24)-LEN(SUBSTITUTE(GG24," ","")))))+1,99)&amp;"_"&amp;LEFT(GG24,FIND(" ",GG24)-1)&amp;"_"&amp;GH24))</f>
        <v/>
      </c>
      <c r="GM24" s="101"/>
      <c r="GN24" s="101"/>
      <c r="GO24" s="102" t="str">
        <f t="shared" ref="GO24:GO30" si="216">IF(GS24="","",GO$3)</f>
        <v/>
      </c>
      <c r="GP24" s="103" t="str">
        <f t="shared" ref="GP24:GP30" si="217">IF(GS24="","",GO$1)</f>
        <v/>
      </c>
      <c r="GQ24" s="104" t="str">
        <f t="shared" ref="GQ24:GQ30" si="218">IF(GS24="","",GO$2)</f>
        <v/>
      </c>
      <c r="GR24" s="104" t="str">
        <f t="shared" ref="GR24:GR30" si="219">IF(GS24="","",GO$3)</f>
        <v/>
      </c>
      <c r="GS24" s="105" t="str">
        <f t="shared" ref="GS24:GS30" si="220">IF(GZ24="","",IF(ISNUMBER(SEARCH(":",GZ24)),MID(GZ24,FIND(":",GZ24)+2,FIND("(",GZ24)-FIND(":",GZ24)-3),LEFT(GZ24,FIND("(",GZ24)-2)))</f>
        <v/>
      </c>
      <c r="GT24" s="106" t="str">
        <f t="shared" ref="GT24:GT30" si="221">IF(GZ24="","",MID(GZ24,FIND("(",GZ24)+1,4))</f>
        <v/>
      </c>
      <c r="GU24" s="107" t="str">
        <f t="shared" ref="GU24:GU30" si="222">IF(ISNUMBER(SEARCH("*female*",GZ24)),"female",IF(ISNUMBER(SEARCH("*male*",GZ24)),"male",""))</f>
        <v/>
      </c>
      <c r="GV24" s="108" t="str">
        <f t="shared" ref="GV24:GV30" si="223">IF(GZ24="","",IF(ISERROR(MID(GZ24,FIND("male,",GZ24)+6,(FIND(")",GZ24)-(FIND("male,",GZ24)+6))))=TRUE,"missing/error",MID(GZ24,FIND("male,",GZ24)+6,(FIND(")",GZ24)-(FIND("male,",GZ24)+6)))))</f>
        <v/>
      </c>
      <c r="GW24" s="109" t="str">
        <f t="shared" ref="GW24:GW30" si="224">IF(GS24="","",(MID(GS24,(SEARCH("^^",SUBSTITUTE(GS24," ","^^",LEN(GS24)-LEN(SUBSTITUTE(GS24," ","")))))+1,99)&amp;"_"&amp;LEFT(GS24,FIND(" ",GS24)-1)&amp;"_"&amp;GT24))</f>
        <v/>
      </c>
      <c r="GY24" s="101"/>
      <c r="GZ24" s="101"/>
      <c r="HA24" s="102" t="str">
        <f t="shared" ref="HA24:HA30" si="225">IF(HE24="","",HA$3)</f>
        <v/>
      </c>
      <c r="HB24" s="103" t="str">
        <f t="shared" ref="HB24:HB30" si="226">IF(HE24="","",HA$1)</f>
        <v/>
      </c>
      <c r="HC24" s="104" t="str">
        <f t="shared" ref="HC24:HC30" si="227">IF(HE24="","",HA$2)</f>
        <v/>
      </c>
      <c r="HD24" s="104" t="str">
        <f t="shared" ref="HD24:HD30" si="228">IF(HE24="","",HA$3)</f>
        <v/>
      </c>
      <c r="HE24" s="105" t="str">
        <f t="shared" ref="HE24:HE30" si="229">IF(HL24="","",IF(ISNUMBER(SEARCH(":",HL24)),MID(HL24,FIND(":",HL24)+2,FIND("(",HL24)-FIND(":",HL24)-3),LEFT(HL24,FIND("(",HL24)-2)))</f>
        <v/>
      </c>
      <c r="HF24" s="106" t="str">
        <f t="shared" ref="HF24:HF30" si="230">IF(HL24="","",MID(HL24,FIND("(",HL24)+1,4))</f>
        <v/>
      </c>
      <c r="HG24" s="107" t="str">
        <f t="shared" ref="HG24:HG30" si="231">IF(ISNUMBER(SEARCH("*female*",HL24)),"female",IF(ISNUMBER(SEARCH("*male*",HL24)),"male",""))</f>
        <v/>
      </c>
      <c r="HH24" s="108" t="str">
        <f t="shared" ref="HH24:HH30" si="232">IF(HL24="","",IF(ISERROR(MID(HL24,FIND("male,",HL24)+6,(FIND(")",HL24)-(FIND("male,",HL24)+6))))=TRUE,"missing/error",MID(HL24,FIND("male,",HL24)+6,(FIND(")",HL24)-(FIND("male,",HL24)+6)))))</f>
        <v/>
      </c>
      <c r="HI24" s="109" t="str">
        <f t="shared" ref="HI24:HI30" si="233">IF(HE24="","",(MID(HE24,(SEARCH("^^",SUBSTITUTE(HE24," ","^^",LEN(HE24)-LEN(SUBSTITUTE(HE24," ","")))))+1,99)&amp;"_"&amp;LEFT(HE24,FIND(" ",HE24)-1)&amp;"_"&amp;HF24))</f>
        <v/>
      </c>
      <c r="HK24" s="101"/>
      <c r="HL24" s="101" t="s">
        <v>292</v>
      </c>
      <c r="HM24" s="102" t="str">
        <f t="shared" ref="HM24:HM30" si="234">IF(HQ24="","",HM$3)</f>
        <v/>
      </c>
      <c r="HN24" s="103" t="str">
        <f t="shared" ref="HN24:HN30" si="235">IF(HQ24="","",HM$1)</f>
        <v/>
      </c>
      <c r="HO24" s="104" t="str">
        <f t="shared" ref="HO24:HO30" si="236">IF(HQ24="","",HM$2)</f>
        <v/>
      </c>
      <c r="HP24" s="104" t="str">
        <f t="shared" ref="HP24:HP30" si="237">IF(HQ24="","",HM$3)</f>
        <v/>
      </c>
      <c r="HQ24" s="105" t="str">
        <f t="shared" ref="HQ24:HQ30" si="238">IF(HX24="","",IF(ISNUMBER(SEARCH(":",HX24)),MID(HX24,FIND(":",HX24)+2,FIND("(",HX24)-FIND(":",HX24)-3),LEFT(HX24,FIND("(",HX24)-2)))</f>
        <v/>
      </c>
      <c r="HR24" s="106" t="str">
        <f t="shared" ref="HR24:HR30" si="239">IF(HX24="","",MID(HX24,FIND("(",HX24)+1,4))</f>
        <v/>
      </c>
      <c r="HS24" s="107" t="str">
        <f t="shared" ref="HS24:HS30" si="240">IF(ISNUMBER(SEARCH("*female*",HX24)),"female",IF(ISNUMBER(SEARCH("*male*",HX24)),"male",""))</f>
        <v/>
      </c>
      <c r="HT24" s="108" t="str">
        <f t="shared" ref="HT24:HT30" si="241">IF(HX24="","",IF(ISERROR(MID(HX24,FIND("male,",HX24)+6,(FIND(")",HX24)-(FIND("male,",HX24)+6))))=TRUE,"missing/error",MID(HX24,FIND("male,",HX24)+6,(FIND(")",HX24)-(FIND("male,",HX24)+6)))))</f>
        <v/>
      </c>
      <c r="HU24" s="109" t="str">
        <f t="shared" ref="HU24:HU30" si="242">IF(HQ24="","",(MID(HQ24,(SEARCH("^^",SUBSTITUTE(HQ24," ","^^",LEN(HQ24)-LEN(SUBSTITUTE(HQ24," ","")))))+1,99)&amp;"_"&amp;LEFT(HQ24,FIND(" ",HQ24)-1)&amp;"_"&amp;HR24))</f>
        <v/>
      </c>
      <c r="HW24" s="101"/>
      <c r="HX24" s="101"/>
      <c r="HY24" s="102" t="str">
        <f t="shared" ref="HY24:HY30" si="243">IF(IC24="","",HY$3)</f>
        <v/>
      </c>
      <c r="HZ24" s="103" t="str">
        <f t="shared" ref="HZ24:HZ30" si="244">IF(IC24="","",HY$1)</f>
        <v/>
      </c>
      <c r="IA24" s="104" t="str">
        <f t="shared" ref="IA24:IA30" si="245">IF(IC24="","",HY$2)</f>
        <v/>
      </c>
      <c r="IB24" s="104" t="str">
        <f t="shared" ref="IB24:IB30" si="246">IF(IC24="","",HY$3)</f>
        <v/>
      </c>
      <c r="IC24" s="105" t="str">
        <f t="shared" ref="IC24:IC30" si="247">IF(IJ24="","",IF(ISNUMBER(SEARCH(":",IJ24)),MID(IJ24,FIND(":",IJ24)+2,FIND("(",IJ24)-FIND(":",IJ24)-3),LEFT(IJ24,FIND("(",IJ24)-2)))</f>
        <v/>
      </c>
      <c r="ID24" s="106" t="str">
        <f t="shared" ref="ID24:ID30" si="248">IF(IJ24="","",MID(IJ24,FIND("(",IJ24)+1,4))</f>
        <v/>
      </c>
      <c r="IE24" s="107" t="str">
        <f t="shared" ref="IE24:IE30" si="249">IF(ISNUMBER(SEARCH("*female*",IJ24)),"female",IF(ISNUMBER(SEARCH("*male*",IJ24)),"male",""))</f>
        <v/>
      </c>
      <c r="IF24" s="108" t="str">
        <f t="shared" ref="IF24:IF30" si="250">IF(IJ24="","",IF(ISERROR(MID(IJ24,FIND("male,",IJ24)+6,(FIND(")",IJ24)-(FIND("male,",IJ24)+6))))=TRUE,"missing/error",MID(IJ24,FIND("male,",IJ24)+6,(FIND(")",IJ24)-(FIND("male,",IJ24)+6)))))</f>
        <v/>
      </c>
      <c r="IG24" s="109" t="str">
        <f t="shared" ref="IG24:IG30" si="251">IF(IC24="","",(MID(IC24,(SEARCH("^^",SUBSTITUTE(IC24," ","^^",LEN(IC24)-LEN(SUBSTITUTE(IC24," ","")))))+1,99)&amp;"_"&amp;LEFT(IC24,FIND(" ",IC24)-1)&amp;"_"&amp;ID24))</f>
        <v/>
      </c>
      <c r="II24" s="101"/>
      <c r="IJ24" s="101"/>
      <c r="IK24" s="102" t="str">
        <f t="shared" ref="IK24:IK30" si="252">IF(IO24="","",IK$3)</f>
        <v/>
      </c>
      <c r="IL24" s="103" t="str">
        <f t="shared" ref="IL24:IL30" si="253">IF(IO24="","",IK$1)</f>
        <v/>
      </c>
      <c r="IM24" s="104" t="str">
        <f t="shared" ref="IM24:IM30" si="254">IF(IO24="","",IK$2)</f>
        <v/>
      </c>
      <c r="IN24" s="104" t="str">
        <f t="shared" ref="IN24:IN30" si="255">IF(IO24="","",IK$3)</f>
        <v/>
      </c>
      <c r="IO24" s="105" t="str">
        <f t="shared" ref="IO24:IO30" si="256">IF(IV24="","",IF(ISNUMBER(SEARCH(":",IV24)),MID(IV24,FIND(":",IV24)+2,FIND("(",IV24)-FIND(":",IV24)-3),LEFT(IV24,FIND("(",IV24)-2)))</f>
        <v/>
      </c>
      <c r="IP24" s="106" t="str">
        <f t="shared" ref="IP24:IP30" si="257">IF(IV24="","",MID(IV24,FIND("(",IV24)+1,4))</f>
        <v/>
      </c>
      <c r="IQ24" s="107" t="str">
        <f t="shared" ref="IQ24:IQ30" si="258">IF(ISNUMBER(SEARCH("*female*",IV24)),"female",IF(ISNUMBER(SEARCH("*male*",IV24)),"male",""))</f>
        <v/>
      </c>
      <c r="IR24" s="108" t="str">
        <f t="shared" ref="IR24:IR30" si="259">IF(IV24="","",IF(ISERROR(MID(IV24,FIND("male,",IV24)+6,(FIND(")",IV24)-(FIND("male,",IV24)+6))))=TRUE,"missing/error",MID(IV24,FIND("male,",IV24)+6,(FIND(")",IV24)-(FIND("male,",IV24)+6)))))</f>
        <v/>
      </c>
      <c r="IS24" s="109" t="str">
        <f t="shared" ref="IS24:IS30" si="260">IF(IO24="","",(MID(IO24,(SEARCH("^^",SUBSTITUTE(IO24," ","^^",LEN(IO24)-LEN(SUBSTITUTE(IO24," ","")))))+1,99)&amp;"_"&amp;LEFT(IO24,FIND(" ",IO24)-1)&amp;"_"&amp;IP24))</f>
        <v/>
      </c>
      <c r="IU24" s="101"/>
      <c r="IV24" s="101"/>
      <c r="IW24" s="102" t="str">
        <f t="shared" ref="IW24:IW30" si="261">IF(JA24="","",IW$3)</f>
        <v/>
      </c>
      <c r="IX24" s="103" t="str">
        <f t="shared" ref="IX24:IX30" si="262">IF(JA24="","",IW$1)</f>
        <v/>
      </c>
      <c r="IY24" s="104" t="str">
        <f t="shared" ref="IY24:IY30" si="263">IF(JA24="","",IW$2)</f>
        <v/>
      </c>
      <c r="IZ24" s="104" t="str">
        <f t="shared" ref="IZ24:IZ30" si="264">IF(JA24="","",IW$3)</f>
        <v/>
      </c>
      <c r="JA24" s="105" t="str">
        <f t="shared" ref="JA24:JA30" si="265">IF(JH24="","",IF(ISNUMBER(SEARCH(":",JH24)),MID(JH24,FIND(":",JH24)+2,FIND("(",JH24)-FIND(":",JH24)-3),LEFT(JH24,FIND("(",JH24)-2)))</f>
        <v/>
      </c>
      <c r="JB24" s="106" t="str">
        <f t="shared" ref="JB24:JB30" si="266">IF(JH24="","",MID(JH24,FIND("(",JH24)+1,4))</f>
        <v/>
      </c>
      <c r="JC24" s="107" t="str">
        <f t="shared" ref="JC24:JC30" si="267">IF(ISNUMBER(SEARCH("*female*",JH24)),"female",IF(ISNUMBER(SEARCH("*male*",JH24)),"male",""))</f>
        <v/>
      </c>
      <c r="JD24" s="108" t="str">
        <f t="shared" ref="JD24:JD30" si="268">IF(JH24="","",IF(ISERROR(MID(JH24,FIND("male,",JH24)+6,(FIND(")",JH24)-(FIND("male,",JH24)+6))))=TRUE,"missing/error",MID(JH24,FIND("male,",JH24)+6,(FIND(")",JH24)-(FIND("male,",JH24)+6)))))</f>
        <v/>
      </c>
      <c r="JE24" s="109" t="str">
        <f t="shared" ref="JE24:JE30" si="269">IF(JA24="","",(MID(JA24,(SEARCH("^^",SUBSTITUTE(JA24," ","^^",LEN(JA24)-LEN(SUBSTITUTE(JA24," ","")))))+1,99)&amp;"_"&amp;LEFT(JA24,FIND(" ",JA24)-1)&amp;"_"&amp;JB24))</f>
        <v/>
      </c>
      <c r="JG24" s="101"/>
      <c r="JH24" s="101"/>
      <c r="JI24" s="102" t="str">
        <f t="shared" ref="JI24:JI30" si="270">IF(JM24="","",JI$3)</f>
        <v/>
      </c>
      <c r="JJ24" s="103" t="str">
        <f t="shared" ref="JJ24:JJ30" si="271">IF(JM24="","",JI$1)</f>
        <v/>
      </c>
      <c r="JK24" s="104" t="str">
        <f t="shared" ref="JK24:JK30" si="272">IF(JM24="","",JI$2)</f>
        <v/>
      </c>
      <c r="JL24" s="104" t="str">
        <f t="shared" ref="JL24:JL30" si="273">IF(JM24="","",JI$3)</f>
        <v/>
      </c>
      <c r="JM24" s="105" t="str">
        <f t="shared" ref="JM24:JM30" si="274">IF(JT24="","",IF(ISNUMBER(SEARCH(":",JT24)),MID(JT24,FIND(":",JT24)+2,FIND("(",JT24)-FIND(":",JT24)-3),LEFT(JT24,FIND("(",JT24)-2)))</f>
        <v/>
      </c>
      <c r="JN24" s="106" t="str">
        <f t="shared" ref="JN24:JN30" si="275">IF(JT24="","",MID(JT24,FIND("(",JT24)+1,4))</f>
        <v/>
      </c>
      <c r="JO24" s="107" t="str">
        <f t="shared" ref="JO24:JO30" si="276">IF(ISNUMBER(SEARCH("*female*",JT24)),"female",IF(ISNUMBER(SEARCH("*male*",JT24)),"male",""))</f>
        <v/>
      </c>
      <c r="JP24" s="108" t="str">
        <f t="shared" ref="JP24:JP30" si="277">IF(JT24="","",IF(ISERROR(MID(JT24,FIND("male,",JT24)+6,(FIND(")",JT24)-(FIND("male,",JT24)+6))))=TRUE,"missing/error",MID(JT24,FIND("male,",JT24)+6,(FIND(")",JT24)-(FIND("male,",JT24)+6)))))</f>
        <v/>
      </c>
      <c r="JQ24" s="109" t="str">
        <f t="shared" ref="JQ24:JQ30" si="278">IF(JM24="","",(MID(JM24,(SEARCH("^^",SUBSTITUTE(JM24," ","^^",LEN(JM24)-LEN(SUBSTITUTE(JM24," ","")))))+1,99)&amp;"_"&amp;LEFT(JM24,FIND(" ",JM24)-1)&amp;"_"&amp;JN24))</f>
        <v/>
      </c>
      <c r="JS24" s="101"/>
      <c r="JT24" s="101"/>
      <c r="JU24" s="102" t="str">
        <f t="shared" ref="JU24:JU30" si="279">IF(JY24="","",JU$3)</f>
        <v/>
      </c>
      <c r="JV24" s="103" t="str">
        <f t="shared" ref="JV24:JV30" si="280">IF(JY24="","",JU$1)</f>
        <v/>
      </c>
      <c r="JW24" s="104" t="str">
        <f t="shared" ref="JW24:JW30" si="281">IF(JY24="","",JU$2)</f>
        <v/>
      </c>
      <c r="JX24" s="104" t="str">
        <f t="shared" ref="JX24:JX30" si="282">IF(JY24="","",JU$3)</f>
        <v/>
      </c>
      <c r="JY24" s="105" t="str">
        <f t="shared" ref="JY24:JY30" si="283">IF(KF24="","",IF(ISNUMBER(SEARCH(":",KF24)),MID(KF24,FIND(":",KF24)+2,FIND("(",KF24)-FIND(":",KF24)-3),LEFT(KF24,FIND("(",KF24)-2)))</f>
        <v/>
      </c>
      <c r="JZ24" s="106" t="str">
        <f t="shared" ref="JZ24:JZ30" si="284">IF(KF24="","",MID(KF24,FIND("(",KF24)+1,4))</f>
        <v/>
      </c>
      <c r="KA24" s="107" t="str">
        <f t="shared" ref="KA24:KA30" si="285">IF(ISNUMBER(SEARCH("*female*",KF24)),"female",IF(ISNUMBER(SEARCH("*male*",KF24)),"male",""))</f>
        <v/>
      </c>
      <c r="KB24" s="108" t="str">
        <f t="shared" ref="KB24:KB30" si="286">IF(KF24="","",IF(ISERROR(MID(KF24,FIND("male,",KF24)+6,(FIND(")",KF24)-(FIND("male,",KF24)+6))))=TRUE,"missing/error",MID(KF24,FIND("male,",KF24)+6,(FIND(")",KF24)-(FIND("male,",KF24)+6)))))</f>
        <v/>
      </c>
      <c r="KC24" s="109" t="str">
        <f t="shared" ref="KC24:KC30" si="287">IF(JY24="","",(MID(JY24,(SEARCH("^^",SUBSTITUTE(JY24," ","^^",LEN(JY24)-LEN(SUBSTITUTE(JY24," ","")))))+1,99)&amp;"_"&amp;LEFT(JY24,FIND(" ",JY24)-1)&amp;"_"&amp;JZ24))</f>
        <v/>
      </c>
      <c r="KE24" s="101"/>
      <c r="KF24" s="101"/>
    </row>
    <row r="25" spans="1:292" ht="13.5" customHeight="1">
      <c r="A25" s="20"/>
      <c r="B25" s="101" t="s">
        <v>664</v>
      </c>
      <c r="C25" s="2" t="s">
        <v>665</v>
      </c>
      <c r="D25" s="154"/>
      <c r="E25" s="102"/>
      <c r="F25" s="103"/>
      <c r="G25" s="104"/>
      <c r="H25" s="104"/>
      <c r="I25" s="105"/>
      <c r="J25" s="106"/>
      <c r="K25" s="107"/>
      <c r="L25" s="108"/>
      <c r="M25" s="109"/>
      <c r="O25" s="101"/>
      <c r="P25" s="154"/>
      <c r="Q25" s="102"/>
      <c r="R25" s="103"/>
      <c r="S25" s="104"/>
      <c r="T25" s="104"/>
      <c r="U25" s="105"/>
      <c r="V25" s="106"/>
      <c r="W25" s="107"/>
      <c r="X25" s="108"/>
      <c r="Y25" s="109"/>
      <c r="AA25" s="101"/>
      <c r="AB25" s="101"/>
      <c r="AC25" s="102"/>
      <c r="AD25" s="103"/>
      <c r="AE25" s="104"/>
      <c r="AF25" s="104"/>
      <c r="AG25" s="105"/>
      <c r="AH25" s="106"/>
      <c r="AI25" s="107"/>
      <c r="AJ25" s="108"/>
      <c r="AK25" s="109"/>
      <c r="AM25" s="101"/>
      <c r="AN25" s="101"/>
      <c r="AO25" s="102"/>
      <c r="AP25" s="103"/>
      <c r="AQ25" s="104"/>
      <c r="AR25" s="104"/>
      <c r="AS25" s="105"/>
      <c r="AT25" s="106"/>
      <c r="AU25" s="107"/>
      <c r="AV25" s="108"/>
      <c r="AW25" s="109"/>
      <c r="AY25" s="101"/>
      <c r="AZ25" s="101"/>
      <c r="BA25" s="102"/>
      <c r="BB25" s="103"/>
      <c r="BC25" s="104"/>
      <c r="BD25" s="104"/>
      <c r="BE25" s="105"/>
      <c r="BF25" s="106"/>
      <c r="BG25" s="107"/>
      <c r="BH25" s="108"/>
      <c r="BI25" s="109"/>
      <c r="BK25" s="101"/>
      <c r="BL25" s="101"/>
      <c r="BM25" s="102"/>
      <c r="BN25" s="103"/>
      <c r="BO25" s="104"/>
      <c r="BP25" s="104"/>
      <c r="BQ25" s="105"/>
      <c r="BR25" s="106"/>
      <c r="BS25" s="107"/>
      <c r="BT25" s="108"/>
      <c r="BU25" s="109"/>
      <c r="BW25" s="101"/>
      <c r="BX25" s="101"/>
      <c r="BY25" s="102"/>
      <c r="BZ25" s="103"/>
      <c r="CA25" s="104"/>
      <c r="CB25" s="104"/>
      <c r="CC25" s="105"/>
      <c r="CD25" s="106"/>
      <c r="CE25" s="107"/>
      <c r="CF25" s="108"/>
      <c r="CG25" s="109"/>
      <c r="CI25" s="101"/>
      <c r="CJ25" s="101"/>
      <c r="CK25" s="102">
        <v>41218</v>
      </c>
      <c r="CL25" s="103" t="s">
        <v>435</v>
      </c>
      <c r="CM25" s="104">
        <v>40465</v>
      </c>
      <c r="CN25" s="104">
        <v>41218</v>
      </c>
      <c r="CO25" s="105" t="s">
        <v>666</v>
      </c>
      <c r="CP25" s="106" t="s">
        <v>667</v>
      </c>
      <c r="CQ25" s="107" t="s">
        <v>440</v>
      </c>
      <c r="CR25" s="108" t="s">
        <v>297</v>
      </c>
      <c r="CS25" s="109" t="s">
        <v>668</v>
      </c>
      <c r="CT25" s="2" t="s">
        <v>292</v>
      </c>
      <c r="CU25" s="101"/>
      <c r="CV25" s="101" t="s">
        <v>669</v>
      </c>
      <c r="CW25" s="102"/>
      <c r="CX25" s="103"/>
      <c r="CY25" s="104" t="s">
        <v>292</v>
      </c>
      <c r="CZ25" s="104" t="s">
        <v>292</v>
      </c>
      <c r="DA25" s="105"/>
      <c r="DB25" s="106"/>
      <c r="DC25" s="107"/>
      <c r="DD25" s="108"/>
      <c r="DE25" s="109"/>
      <c r="DG25" s="101"/>
      <c r="DH25" s="101"/>
      <c r="DI25" s="102" t="str">
        <f t="shared" si="163"/>
        <v/>
      </c>
      <c r="DJ25" s="103" t="str">
        <f t="shared" si="164"/>
        <v/>
      </c>
      <c r="DK25" s="104" t="str">
        <f t="shared" si="165"/>
        <v/>
      </c>
      <c r="DL25" s="104" t="str">
        <f t="shared" si="166"/>
        <v/>
      </c>
      <c r="DM25" s="105" t="str">
        <f t="shared" si="167"/>
        <v/>
      </c>
      <c r="DN25" s="106" t="str">
        <f t="shared" si="168"/>
        <v/>
      </c>
      <c r="DO25" s="107" t="str">
        <f t="shared" si="169"/>
        <v/>
      </c>
      <c r="DP25" s="108" t="str">
        <f t="shared" si="170"/>
        <v/>
      </c>
      <c r="DQ25" s="109" t="str">
        <f t="shared" si="171"/>
        <v/>
      </c>
      <c r="DS25" s="101"/>
      <c r="DT25" s="101"/>
      <c r="DU25" s="102" t="str">
        <f t="shared" si="147"/>
        <v/>
      </c>
      <c r="DV25" s="103" t="str">
        <f t="shared" si="148"/>
        <v/>
      </c>
      <c r="DW25" s="104" t="str">
        <f t="shared" si="149"/>
        <v/>
      </c>
      <c r="DX25" s="104" t="str">
        <f t="shared" si="150"/>
        <v/>
      </c>
      <c r="DY25" s="105" t="str">
        <f t="shared" si="151"/>
        <v/>
      </c>
      <c r="DZ25" s="106" t="str">
        <f t="shared" si="152"/>
        <v/>
      </c>
      <c r="EA25" s="107" t="str">
        <f t="shared" si="153"/>
        <v/>
      </c>
      <c r="EB25" s="108" t="str">
        <f t="shared" si="154"/>
        <v/>
      </c>
      <c r="EC25" s="109" t="str">
        <f t="shared" si="155"/>
        <v/>
      </c>
      <c r="EE25" s="101"/>
      <c r="EF25" s="101"/>
      <c r="EG25" s="102" t="str">
        <f t="shared" si="172"/>
        <v/>
      </c>
      <c r="EH25" s="103" t="str">
        <f t="shared" si="173"/>
        <v/>
      </c>
      <c r="EI25" s="104" t="str">
        <f t="shared" si="174"/>
        <v/>
      </c>
      <c r="EJ25" s="104" t="str">
        <f t="shared" si="175"/>
        <v/>
      </c>
      <c r="EK25" s="105" t="str">
        <f t="shared" si="176"/>
        <v/>
      </c>
      <c r="EL25" s="106" t="str">
        <f t="shared" si="177"/>
        <v/>
      </c>
      <c r="EM25" s="107" t="str">
        <f t="shared" si="178"/>
        <v/>
      </c>
      <c r="EN25" s="108" t="str">
        <f t="shared" si="179"/>
        <v/>
      </c>
      <c r="EO25" s="109" t="str">
        <f t="shared" si="180"/>
        <v/>
      </c>
      <c r="EQ25" s="101"/>
      <c r="ER25" s="101"/>
      <c r="ES25" s="102" t="str">
        <f t="shared" si="181"/>
        <v/>
      </c>
      <c r="ET25" s="103" t="str">
        <f t="shared" si="182"/>
        <v/>
      </c>
      <c r="EU25" s="104" t="str">
        <f t="shared" si="183"/>
        <v/>
      </c>
      <c r="EV25" s="104" t="str">
        <f t="shared" si="184"/>
        <v/>
      </c>
      <c r="EW25" s="105" t="str">
        <f t="shared" si="185"/>
        <v/>
      </c>
      <c r="EX25" s="106" t="str">
        <f t="shared" si="186"/>
        <v/>
      </c>
      <c r="EY25" s="107" t="str">
        <f t="shared" si="187"/>
        <v/>
      </c>
      <c r="EZ25" s="108" t="str">
        <f t="shared" si="188"/>
        <v/>
      </c>
      <c r="FA25" s="109" t="str">
        <f t="shared" si="189"/>
        <v/>
      </c>
      <c r="FC25" s="101"/>
      <c r="FD25" s="101"/>
      <c r="FE25" s="102" t="str">
        <f t="shared" si="190"/>
        <v/>
      </c>
      <c r="FF25" s="103" t="str">
        <f t="shared" si="191"/>
        <v/>
      </c>
      <c r="FG25" s="104" t="str">
        <f t="shared" si="192"/>
        <v/>
      </c>
      <c r="FH25" s="104" t="str">
        <f t="shared" si="193"/>
        <v/>
      </c>
      <c r="FI25" s="105" t="str">
        <f t="shared" si="194"/>
        <v/>
      </c>
      <c r="FJ25" s="106" t="str">
        <f t="shared" si="195"/>
        <v/>
      </c>
      <c r="FK25" s="107" t="str">
        <f t="shared" si="196"/>
        <v/>
      </c>
      <c r="FL25" s="108" t="str">
        <f t="shared" si="197"/>
        <v/>
      </c>
      <c r="FM25" s="109" t="str">
        <f t="shared" si="198"/>
        <v/>
      </c>
      <c r="FO25" s="101"/>
      <c r="FP25" s="101"/>
      <c r="FQ25" s="102" t="str">
        <f>IF(FU25="","",#REF!)</f>
        <v/>
      </c>
      <c r="FR25" s="103" t="str">
        <f t="shared" si="199"/>
        <v/>
      </c>
      <c r="FS25" s="104" t="str">
        <f t="shared" si="200"/>
        <v/>
      </c>
      <c r="FT25" s="104" t="str">
        <f t="shared" si="201"/>
        <v/>
      </c>
      <c r="FU25" s="105" t="str">
        <f t="shared" si="202"/>
        <v/>
      </c>
      <c r="FV25" s="106" t="str">
        <f t="shared" si="203"/>
        <v/>
      </c>
      <c r="FW25" s="107" t="str">
        <f t="shared" si="204"/>
        <v/>
      </c>
      <c r="FX25" s="108" t="str">
        <f t="shared" si="205"/>
        <v/>
      </c>
      <c r="FY25" s="109" t="str">
        <f t="shared" si="206"/>
        <v/>
      </c>
      <c r="GA25" s="101"/>
      <c r="GB25" s="101"/>
      <c r="GC25" s="102" t="str">
        <f t="shared" si="207"/>
        <v/>
      </c>
      <c r="GD25" s="103" t="str">
        <f t="shared" si="208"/>
        <v/>
      </c>
      <c r="GE25" s="104" t="str">
        <f t="shared" si="209"/>
        <v/>
      </c>
      <c r="GF25" s="104" t="str">
        <f t="shared" si="210"/>
        <v/>
      </c>
      <c r="GG25" s="105" t="str">
        <f t="shared" si="211"/>
        <v/>
      </c>
      <c r="GH25" s="106" t="str">
        <f t="shared" si="212"/>
        <v/>
      </c>
      <c r="GI25" s="107" t="str">
        <f t="shared" si="213"/>
        <v/>
      </c>
      <c r="GJ25" s="108" t="str">
        <f t="shared" si="214"/>
        <v/>
      </c>
      <c r="GK25" s="109" t="str">
        <f t="shared" si="215"/>
        <v/>
      </c>
      <c r="GM25" s="101"/>
      <c r="GN25" s="101"/>
      <c r="GO25" s="102" t="str">
        <f t="shared" si="216"/>
        <v/>
      </c>
      <c r="GP25" s="103" t="str">
        <f t="shared" si="217"/>
        <v/>
      </c>
      <c r="GQ25" s="104" t="str">
        <f t="shared" si="218"/>
        <v/>
      </c>
      <c r="GR25" s="104" t="str">
        <f t="shared" si="219"/>
        <v/>
      </c>
      <c r="GS25" s="105" t="str">
        <f t="shared" si="220"/>
        <v/>
      </c>
      <c r="GT25" s="106" t="str">
        <f t="shared" si="221"/>
        <v/>
      </c>
      <c r="GU25" s="107" t="str">
        <f t="shared" si="222"/>
        <v/>
      </c>
      <c r="GV25" s="108" t="str">
        <f t="shared" si="223"/>
        <v/>
      </c>
      <c r="GW25" s="109" t="str">
        <f t="shared" si="224"/>
        <v/>
      </c>
      <c r="GY25" s="101"/>
      <c r="GZ25" s="101"/>
      <c r="HA25" s="102" t="str">
        <f t="shared" si="225"/>
        <v/>
      </c>
      <c r="HB25" s="103" t="str">
        <f t="shared" si="226"/>
        <v/>
      </c>
      <c r="HC25" s="104" t="str">
        <f t="shared" si="227"/>
        <v/>
      </c>
      <c r="HD25" s="104" t="str">
        <f t="shared" si="228"/>
        <v/>
      </c>
      <c r="HE25" s="105" t="str">
        <f t="shared" si="229"/>
        <v/>
      </c>
      <c r="HF25" s="106" t="str">
        <f t="shared" si="230"/>
        <v/>
      </c>
      <c r="HG25" s="107" t="str">
        <f t="shared" si="231"/>
        <v/>
      </c>
      <c r="HH25" s="108" t="str">
        <f t="shared" si="232"/>
        <v/>
      </c>
      <c r="HI25" s="109" t="str">
        <f t="shared" si="233"/>
        <v/>
      </c>
      <c r="HK25" s="101"/>
      <c r="HL25" s="101" t="s">
        <v>292</v>
      </c>
      <c r="HM25" s="102" t="str">
        <f t="shared" si="234"/>
        <v/>
      </c>
      <c r="HN25" s="103" t="str">
        <f t="shared" si="235"/>
        <v/>
      </c>
      <c r="HO25" s="104" t="str">
        <f t="shared" si="236"/>
        <v/>
      </c>
      <c r="HP25" s="104" t="str">
        <f t="shared" si="237"/>
        <v/>
      </c>
      <c r="HQ25" s="105" t="str">
        <f t="shared" si="238"/>
        <v/>
      </c>
      <c r="HR25" s="106" t="str">
        <f t="shared" si="239"/>
        <v/>
      </c>
      <c r="HS25" s="107" t="str">
        <f t="shared" si="240"/>
        <v/>
      </c>
      <c r="HT25" s="108" t="str">
        <f t="shared" si="241"/>
        <v/>
      </c>
      <c r="HU25" s="109" t="str">
        <f t="shared" si="242"/>
        <v/>
      </c>
      <c r="HW25" s="101"/>
      <c r="HX25" s="101"/>
      <c r="HY25" s="102" t="str">
        <f t="shared" si="243"/>
        <v/>
      </c>
      <c r="HZ25" s="103" t="str">
        <f t="shared" si="244"/>
        <v/>
      </c>
      <c r="IA25" s="104" t="str">
        <f t="shared" si="245"/>
        <v/>
      </c>
      <c r="IB25" s="104" t="str">
        <f t="shared" si="246"/>
        <v/>
      </c>
      <c r="IC25" s="105" t="str">
        <f t="shared" si="247"/>
        <v/>
      </c>
      <c r="ID25" s="106" t="str">
        <f t="shared" si="248"/>
        <v/>
      </c>
      <c r="IE25" s="107" t="str">
        <f t="shared" si="249"/>
        <v/>
      </c>
      <c r="IF25" s="108" t="str">
        <f t="shared" si="250"/>
        <v/>
      </c>
      <c r="IG25" s="109" t="str">
        <f t="shared" si="251"/>
        <v/>
      </c>
      <c r="II25" s="101"/>
      <c r="IJ25" s="101"/>
      <c r="IK25" s="102" t="str">
        <f t="shared" si="252"/>
        <v/>
      </c>
      <c r="IL25" s="103" t="str">
        <f t="shared" si="253"/>
        <v/>
      </c>
      <c r="IM25" s="104" t="str">
        <f t="shared" si="254"/>
        <v/>
      </c>
      <c r="IN25" s="104" t="str">
        <f t="shared" si="255"/>
        <v/>
      </c>
      <c r="IO25" s="105" t="str">
        <f t="shared" si="256"/>
        <v/>
      </c>
      <c r="IP25" s="106" t="str">
        <f t="shared" si="257"/>
        <v/>
      </c>
      <c r="IQ25" s="107" t="str">
        <f t="shared" si="258"/>
        <v/>
      </c>
      <c r="IR25" s="108" t="str">
        <f t="shared" si="259"/>
        <v/>
      </c>
      <c r="IS25" s="109" t="str">
        <f t="shared" si="260"/>
        <v/>
      </c>
      <c r="IU25" s="101"/>
      <c r="IV25" s="101"/>
      <c r="IW25" s="102" t="str">
        <f t="shared" si="261"/>
        <v/>
      </c>
      <c r="IX25" s="103" t="str">
        <f t="shared" si="262"/>
        <v/>
      </c>
      <c r="IY25" s="104" t="str">
        <f t="shared" si="263"/>
        <v/>
      </c>
      <c r="IZ25" s="104" t="str">
        <f t="shared" si="264"/>
        <v/>
      </c>
      <c r="JA25" s="105" t="str">
        <f t="shared" si="265"/>
        <v/>
      </c>
      <c r="JB25" s="106" t="str">
        <f t="shared" si="266"/>
        <v/>
      </c>
      <c r="JC25" s="107" t="str">
        <f t="shared" si="267"/>
        <v/>
      </c>
      <c r="JD25" s="108" t="str">
        <f t="shared" si="268"/>
        <v/>
      </c>
      <c r="JE25" s="109" t="str">
        <f t="shared" si="269"/>
        <v/>
      </c>
      <c r="JG25" s="101"/>
      <c r="JH25" s="101"/>
      <c r="JI25" s="102" t="str">
        <f t="shared" si="270"/>
        <v/>
      </c>
      <c r="JJ25" s="103" t="str">
        <f t="shared" si="271"/>
        <v/>
      </c>
      <c r="JK25" s="104" t="str">
        <f t="shared" si="272"/>
        <v/>
      </c>
      <c r="JL25" s="104" t="str">
        <f t="shared" si="273"/>
        <v/>
      </c>
      <c r="JM25" s="105" t="str">
        <f t="shared" si="274"/>
        <v/>
      </c>
      <c r="JN25" s="106" t="str">
        <f t="shared" si="275"/>
        <v/>
      </c>
      <c r="JO25" s="107" t="str">
        <f t="shared" si="276"/>
        <v/>
      </c>
      <c r="JP25" s="108" t="str">
        <f t="shared" si="277"/>
        <v/>
      </c>
      <c r="JQ25" s="109" t="str">
        <f t="shared" si="278"/>
        <v/>
      </c>
      <c r="JS25" s="101"/>
      <c r="JT25" s="101"/>
      <c r="JU25" s="102" t="str">
        <f t="shared" si="279"/>
        <v/>
      </c>
      <c r="JV25" s="103" t="str">
        <f t="shared" si="280"/>
        <v/>
      </c>
      <c r="JW25" s="104" t="str">
        <f t="shared" si="281"/>
        <v/>
      </c>
      <c r="JX25" s="104" t="str">
        <f t="shared" si="282"/>
        <v/>
      </c>
      <c r="JY25" s="105" t="str">
        <f t="shared" si="283"/>
        <v/>
      </c>
      <c r="JZ25" s="106" t="str">
        <f t="shared" si="284"/>
        <v/>
      </c>
      <c r="KA25" s="107" t="str">
        <f t="shared" si="285"/>
        <v/>
      </c>
      <c r="KB25" s="108" t="str">
        <f t="shared" si="286"/>
        <v/>
      </c>
      <c r="KC25" s="109" t="str">
        <f t="shared" si="287"/>
        <v/>
      </c>
      <c r="KE25" s="101"/>
      <c r="KF25" s="101"/>
    </row>
    <row r="26" spans="1:292" ht="13.5" customHeight="1">
      <c r="A26" s="20"/>
      <c r="B26" s="101" t="s">
        <v>670</v>
      </c>
      <c r="C26" s="2" t="s">
        <v>671</v>
      </c>
      <c r="D26" s="154"/>
      <c r="E26" s="102" t="s">
        <v>292</v>
      </c>
      <c r="F26" s="103" t="s">
        <v>292</v>
      </c>
      <c r="G26" s="104"/>
      <c r="H26" s="104" t="s">
        <v>292</v>
      </c>
      <c r="I26" s="105"/>
      <c r="J26" s="106"/>
      <c r="K26" s="107"/>
      <c r="L26" s="108"/>
      <c r="M26" s="109" t="s">
        <v>292</v>
      </c>
      <c r="O26" s="101"/>
      <c r="P26" s="154"/>
      <c r="Q26" s="102" t="s">
        <v>292</v>
      </c>
      <c r="R26" s="103" t="s">
        <v>292</v>
      </c>
      <c r="S26" s="104"/>
      <c r="T26" s="104" t="s">
        <v>292</v>
      </c>
      <c r="U26" s="105"/>
      <c r="V26" s="106"/>
      <c r="W26" s="107"/>
      <c r="X26" s="108"/>
      <c r="Y26" s="109" t="s">
        <v>292</v>
      </c>
      <c r="AA26" s="101"/>
      <c r="AB26" s="101"/>
      <c r="AC26" s="102" t="s">
        <v>292</v>
      </c>
      <c r="AD26" s="103" t="s">
        <v>292</v>
      </c>
      <c r="AE26" s="104"/>
      <c r="AF26" s="104" t="s">
        <v>292</v>
      </c>
      <c r="AG26" s="105"/>
      <c r="AH26" s="106"/>
      <c r="AI26" s="107"/>
      <c r="AJ26" s="108"/>
      <c r="AK26" s="109" t="s">
        <v>292</v>
      </c>
      <c r="AM26" s="101"/>
      <c r="AN26" s="101"/>
      <c r="AO26" s="102" t="s">
        <v>292</v>
      </c>
      <c r="AP26" s="103" t="s">
        <v>292</v>
      </c>
      <c r="AQ26" s="104"/>
      <c r="AR26" s="104" t="s">
        <v>292</v>
      </c>
      <c r="AS26" s="105"/>
      <c r="AT26" s="106"/>
      <c r="AU26" s="107"/>
      <c r="AV26" s="108"/>
      <c r="AW26" s="109" t="s">
        <v>292</v>
      </c>
      <c r="AY26" s="101"/>
      <c r="AZ26" s="101"/>
      <c r="BA26" s="102">
        <v>37987</v>
      </c>
      <c r="BB26" s="103" t="s">
        <v>425</v>
      </c>
      <c r="BC26" s="104">
        <v>37768</v>
      </c>
      <c r="BD26" s="104">
        <v>38442</v>
      </c>
      <c r="BE26" s="105" t="s">
        <v>479</v>
      </c>
      <c r="BF26" s="106">
        <v>1957</v>
      </c>
      <c r="BG26" s="107" t="s">
        <v>440</v>
      </c>
      <c r="BH26" s="108" t="s">
        <v>304</v>
      </c>
      <c r="BI26" s="109" t="s">
        <v>480</v>
      </c>
      <c r="BK26" s="101" t="s">
        <v>474</v>
      </c>
      <c r="BL26" s="101"/>
      <c r="BM26" s="102" t="s">
        <v>292</v>
      </c>
      <c r="BN26" s="103" t="s">
        <v>292</v>
      </c>
      <c r="BO26" s="104"/>
      <c r="BP26" s="104" t="s">
        <v>292</v>
      </c>
      <c r="BQ26" s="105"/>
      <c r="BR26" s="106"/>
      <c r="BS26" s="107"/>
      <c r="BT26" s="108"/>
      <c r="BU26" s="109" t="s">
        <v>292</v>
      </c>
      <c r="BW26" s="101"/>
      <c r="BX26" s="101"/>
      <c r="BY26" s="102" t="s">
        <v>292</v>
      </c>
      <c r="BZ26" s="103" t="s">
        <v>292</v>
      </c>
      <c r="CA26" s="104"/>
      <c r="CB26" s="104" t="s">
        <v>292</v>
      </c>
      <c r="CC26" s="105"/>
      <c r="CD26" s="106"/>
      <c r="CE26" s="107"/>
      <c r="CF26" s="108"/>
      <c r="CG26" s="109" t="s">
        <v>292</v>
      </c>
      <c r="CI26" s="101"/>
      <c r="CJ26" s="101"/>
      <c r="CK26" s="102" t="s">
        <v>292</v>
      </c>
      <c r="CL26" s="103" t="s">
        <v>292</v>
      </c>
      <c r="CM26" s="104" t="s">
        <v>292</v>
      </c>
      <c r="CN26" s="104" t="s">
        <v>292</v>
      </c>
      <c r="CO26" s="105" t="s">
        <v>292</v>
      </c>
      <c r="CP26" s="106" t="s">
        <v>292</v>
      </c>
      <c r="CQ26" s="107" t="s">
        <v>292</v>
      </c>
      <c r="CR26" s="108" t="s">
        <v>292</v>
      </c>
      <c r="CS26" s="109" t="s">
        <v>292</v>
      </c>
      <c r="CT26" s="2" t="s">
        <v>292</v>
      </c>
      <c r="CU26" s="101"/>
      <c r="CV26" s="101"/>
      <c r="CW26" s="102" t="s">
        <v>292</v>
      </c>
      <c r="CX26" s="103" t="s">
        <v>292</v>
      </c>
      <c r="CY26" s="104" t="s">
        <v>292</v>
      </c>
      <c r="CZ26" s="104" t="s">
        <v>292</v>
      </c>
      <c r="DA26" s="105" t="s">
        <v>292</v>
      </c>
      <c r="DB26" s="106" t="s">
        <v>292</v>
      </c>
      <c r="DC26" s="107" t="s">
        <v>292</v>
      </c>
      <c r="DD26" s="108" t="s">
        <v>292</v>
      </c>
      <c r="DE26" s="109" t="s">
        <v>292</v>
      </c>
      <c r="DF26" s="2" t="s">
        <v>292</v>
      </c>
      <c r="DG26" s="101"/>
      <c r="DH26" s="101"/>
      <c r="DI26" s="102" t="str">
        <f t="shared" si="163"/>
        <v/>
      </c>
      <c r="DJ26" s="103" t="str">
        <f t="shared" si="164"/>
        <v/>
      </c>
      <c r="DK26" s="104" t="str">
        <f t="shared" si="165"/>
        <v/>
      </c>
      <c r="DL26" s="104" t="str">
        <f t="shared" si="166"/>
        <v/>
      </c>
      <c r="DM26" s="105" t="str">
        <f t="shared" si="167"/>
        <v/>
      </c>
      <c r="DN26" s="106" t="str">
        <f t="shared" si="168"/>
        <v/>
      </c>
      <c r="DO26" s="107" t="str">
        <f t="shared" si="169"/>
        <v/>
      </c>
      <c r="DP26" s="108" t="str">
        <f t="shared" si="170"/>
        <v/>
      </c>
      <c r="DQ26" s="109" t="str">
        <f t="shared" si="171"/>
        <v/>
      </c>
      <c r="DS26" s="101"/>
      <c r="DT26" s="101"/>
      <c r="DU26" s="102" t="str">
        <f t="shared" si="147"/>
        <v/>
      </c>
      <c r="DV26" s="103" t="str">
        <f t="shared" si="148"/>
        <v/>
      </c>
      <c r="DW26" s="104" t="str">
        <f t="shared" si="149"/>
        <v/>
      </c>
      <c r="DX26" s="104" t="str">
        <f t="shared" si="150"/>
        <v/>
      </c>
      <c r="DY26" s="105" t="str">
        <f t="shared" si="151"/>
        <v/>
      </c>
      <c r="DZ26" s="106" t="str">
        <f t="shared" si="152"/>
        <v/>
      </c>
      <c r="EA26" s="107" t="str">
        <f t="shared" si="153"/>
        <v/>
      </c>
      <c r="EB26" s="108" t="str">
        <f t="shared" si="154"/>
        <v/>
      </c>
      <c r="EC26" s="109" t="str">
        <f t="shared" si="155"/>
        <v/>
      </c>
      <c r="EE26" s="101"/>
      <c r="EF26" s="101"/>
      <c r="EG26" s="102" t="str">
        <f t="shared" si="172"/>
        <v/>
      </c>
      <c r="EH26" s="103" t="str">
        <f t="shared" si="173"/>
        <v/>
      </c>
      <c r="EI26" s="104" t="str">
        <f t="shared" si="174"/>
        <v/>
      </c>
      <c r="EJ26" s="104" t="str">
        <f t="shared" si="175"/>
        <v/>
      </c>
      <c r="EK26" s="105" t="str">
        <f t="shared" si="176"/>
        <v/>
      </c>
      <c r="EL26" s="106" t="str">
        <f t="shared" si="177"/>
        <v/>
      </c>
      <c r="EM26" s="107" t="str">
        <f t="shared" si="178"/>
        <v/>
      </c>
      <c r="EN26" s="108" t="str">
        <f t="shared" si="179"/>
        <v/>
      </c>
      <c r="EO26" s="109" t="str">
        <f t="shared" si="180"/>
        <v/>
      </c>
      <c r="EQ26" s="101"/>
      <c r="ER26" s="101"/>
      <c r="ES26" s="102" t="str">
        <f t="shared" si="181"/>
        <v/>
      </c>
      <c r="ET26" s="103" t="str">
        <f t="shared" si="182"/>
        <v/>
      </c>
      <c r="EU26" s="104" t="str">
        <f t="shared" si="183"/>
        <v/>
      </c>
      <c r="EV26" s="104" t="str">
        <f t="shared" si="184"/>
        <v/>
      </c>
      <c r="EW26" s="105" t="str">
        <f t="shared" si="185"/>
        <v/>
      </c>
      <c r="EX26" s="106" t="str">
        <f t="shared" si="186"/>
        <v/>
      </c>
      <c r="EY26" s="107" t="str">
        <f t="shared" si="187"/>
        <v/>
      </c>
      <c r="EZ26" s="108" t="str">
        <f t="shared" si="188"/>
        <v/>
      </c>
      <c r="FA26" s="109" t="str">
        <f t="shared" si="189"/>
        <v/>
      </c>
      <c r="FC26" s="101"/>
      <c r="FD26" s="101"/>
      <c r="FE26" s="102" t="str">
        <f t="shared" si="190"/>
        <v/>
      </c>
      <c r="FF26" s="103" t="str">
        <f t="shared" si="191"/>
        <v/>
      </c>
      <c r="FG26" s="104" t="str">
        <f t="shared" si="192"/>
        <v/>
      </c>
      <c r="FH26" s="104" t="str">
        <f t="shared" si="193"/>
        <v/>
      </c>
      <c r="FI26" s="105" t="str">
        <f t="shared" si="194"/>
        <v/>
      </c>
      <c r="FJ26" s="106" t="str">
        <f t="shared" si="195"/>
        <v/>
      </c>
      <c r="FK26" s="107" t="str">
        <f t="shared" si="196"/>
        <v/>
      </c>
      <c r="FL26" s="108" t="str">
        <f t="shared" si="197"/>
        <v/>
      </c>
      <c r="FM26" s="109" t="str">
        <f t="shared" si="198"/>
        <v/>
      </c>
      <c r="FO26" s="101"/>
      <c r="FP26" s="101"/>
      <c r="FQ26" s="102" t="str">
        <f>IF(FU26="","",#REF!)</f>
        <v/>
      </c>
      <c r="FR26" s="103" t="str">
        <f t="shared" si="199"/>
        <v/>
      </c>
      <c r="FS26" s="104" t="str">
        <f t="shared" si="200"/>
        <v/>
      </c>
      <c r="FT26" s="104" t="str">
        <f t="shared" si="201"/>
        <v/>
      </c>
      <c r="FU26" s="105" t="str">
        <f t="shared" si="202"/>
        <v/>
      </c>
      <c r="FV26" s="106" t="str">
        <f t="shared" si="203"/>
        <v/>
      </c>
      <c r="FW26" s="107" t="str">
        <f t="shared" si="204"/>
        <v/>
      </c>
      <c r="FX26" s="108" t="str">
        <f t="shared" si="205"/>
        <v/>
      </c>
      <c r="FY26" s="109" t="str">
        <f t="shared" si="206"/>
        <v/>
      </c>
      <c r="GA26" s="101"/>
      <c r="GB26" s="101"/>
      <c r="GC26" s="102" t="str">
        <f t="shared" si="207"/>
        <v/>
      </c>
      <c r="GD26" s="103" t="str">
        <f t="shared" si="208"/>
        <v/>
      </c>
      <c r="GE26" s="104" t="str">
        <f t="shared" si="209"/>
        <v/>
      </c>
      <c r="GF26" s="104" t="str">
        <f t="shared" si="210"/>
        <v/>
      </c>
      <c r="GG26" s="105" t="str">
        <f t="shared" si="211"/>
        <v/>
      </c>
      <c r="GH26" s="106" t="str">
        <f t="shared" si="212"/>
        <v/>
      </c>
      <c r="GI26" s="107" t="str">
        <f t="shared" si="213"/>
        <v/>
      </c>
      <c r="GJ26" s="108" t="str">
        <f t="shared" si="214"/>
        <v/>
      </c>
      <c r="GK26" s="109" t="str">
        <f t="shared" si="215"/>
        <v/>
      </c>
      <c r="GM26" s="101"/>
      <c r="GN26" s="101"/>
      <c r="GO26" s="102" t="str">
        <f t="shared" si="216"/>
        <v/>
      </c>
      <c r="GP26" s="103" t="str">
        <f t="shared" si="217"/>
        <v/>
      </c>
      <c r="GQ26" s="104" t="str">
        <f t="shared" si="218"/>
        <v/>
      </c>
      <c r="GR26" s="104" t="str">
        <f t="shared" si="219"/>
        <v/>
      </c>
      <c r="GS26" s="105" t="str">
        <f t="shared" si="220"/>
        <v/>
      </c>
      <c r="GT26" s="106" t="str">
        <f t="shared" si="221"/>
        <v/>
      </c>
      <c r="GU26" s="107" t="str">
        <f t="shared" si="222"/>
        <v/>
      </c>
      <c r="GV26" s="108" t="str">
        <f t="shared" si="223"/>
        <v/>
      </c>
      <c r="GW26" s="109" t="str">
        <f t="shared" si="224"/>
        <v/>
      </c>
      <c r="GY26" s="101"/>
      <c r="GZ26" s="101"/>
      <c r="HA26" s="102" t="str">
        <f t="shared" si="225"/>
        <v/>
      </c>
      <c r="HB26" s="103" t="str">
        <f t="shared" si="226"/>
        <v/>
      </c>
      <c r="HC26" s="104" t="str">
        <f t="shared" si="227"/>
        <v/>
      </c>
      <c r="HD26" s="104" t="str">
        <f t="shared" si="228"/>
        <v/>
      </c>
      <c r="HE26" s="105" t="str">
        <f t="shared" si="229"/>
        <v/>
      </c>
      <c r="HF26" s="106" t="str">
        <f t="shared" si="230"/>
        <v/>
      </c>
      <c r="HG26" s="107" t="str">
        <f t="shared" si="231"/>
        <v/>
      </c>
      <c r="HH26" s="108" t="str">
        <f t="shared" si="232"/>
        <v/>
      </c>
      <c r="HI26" s="109" t="str">
        <f t="shared" si="233"/>
        <v/>
      </c>
      <c r="HK26" s="101"/>
      <c r="HL26" s="101" t="s">
        <v>292</v>
      </c>
      <c r="HM26" s="102" t="str">
        <f t="shared" si="234"/>
        <v/>
      </c>
      <c r="HN26" s="103" t="str">
        <f t="shared" si="235"/>
        <v/>
      </c>
      <c r="HO26" s="104" t="str">
        <f t="shared" si="236"/>
        <v/>
      </c>
      <c r="HP26" s="104" t="str">
        <f t="shared" si="237"/>
        <v/>
      </c>
      <c r="HQ26" s="105" t="str">
        <f t="shared" si="238"/>
        <v/>
      </c>
      <c r="HR26" s="106" t="str">
        <f t="shared" si="239"/>
        <v/>
      </c>
      <c r="HS26" s="107" t="str">
        <f t="shared" si="240"/>
        <v/>
      </c>
      <c r="HT26" s="108" t="str">
        <f t="shared" si="241"/>
        <v/>
      </c>
      <c r="HU26" s="109" t="str">
        <f t="shared" si="242"/>
        <v/>
      </c>
      <c r="HW26" s="101"/>
      <c r="HX26" s="101"/>
      <c r="HY26" s="102" t="str">
        <f t="shared" si="243"/>
        <v/>
      </c>
      <c r="HZ26" s="103" t="str">
        <f t="shared" si="244"/>
        <v/>
      </c>
      <c r="IA26" s="104" t="str">
        <f t="shared" si="245"/>
        <v/>
      </c>
      <c r="IB26" s="104" t="str">
        <f t="shared" si="246"/>
        <v/>
      </c>
      <c r="IC26" s="105" t="str">
        <f t="shared" si="247"/>
        <v/>
      </c>
      <c r="ID26" s="106" t="str">
        <f t="shared" si="248"/>
        <v/>
      </c>
      <c r="IE26" s="107" t="str">
        <f t="shared" si="249"/>
        <v/>
      </c>
      <c r="IF26" s="108" t="str">
        <f t="shared" si="250"/>
        <v/>
      </c>
      <c r="IG26" s="109" t="str">
        <f t="shared" si="251"/>
        <v/>
      </c>
      <c r="II26" s="101"/>
      <c r="IJ26" s="101"/>
      <c r="IK26" s="102" t="str">
        <f t="shared" si="252"/>
        <v/>
      </c>
      <c r="IL26" s="103" t="str">
        <f t="shared" si="253"/>
        <v/>
      </c>
      <c r="IM26" s="104" t="str">
        <f t="shared" si="254"/>
        <v/>
      </c>
      <c r="IN26" s="104" t="str">
        <f t="shared" si="255"/>
        <v/>
      </c>
      <c r="IO26" s="105" t="str">
        <f t="shared" si="256"/>
        <v/>
      </c>
      <c r="IP26" s="106" t="str">
        <f t="shared" si="257"/>
        <v/>
      </c>
      <c r="IQ26" s="107" t="str">
        <f t="shared" si="258"/>
        <v/>
      </c>
      <c r="IR26" s="108" t="str">
        <f t="shared" si="259"/>
        <v/>
      </c>
      <c r="IS26" s="109" t="str">
        <f t="shared" si="260"/>
        <v/>
      </c>
      <c r="IU26" s="101"/>
      <c r="IV26" s="101"/>
      <c r="IW26" s="102" t="str">
        <f t="shared" si="261"/>
        <v/>
      </c>
      <c r="IX26" s="103" t="str">
        <f t="shared" si="262"/>
        <v/>
      </c>
      <c r="IY26" s="104" t="str">
        <f t="shared" si="263"/>
        <v/>
      </c>
      <c r="IZ26" s="104" t="str">
        <f t="shared" si="264"/>
        <v/>
      </c>
      <c r="JA26" s="105" t="str">
        <f t="shared" si="265"/>
        <v/>
      </c>
      <c r="JB26" s="106" t="str">
        <f t="shared" si="266"/>
        <v/>
      </c>
      <c r="JC26" s="107" t="str">
        <f t="shared" si="267"/>
        <v/>
      </c>
      <c r="JD26" s="108" t="str">
        <f t="shared" si="268"/>
        <v/>
      </c>
      <c r="JE26" s="109" t="str">
        <f t="shared" si="269"/>
        <v/>
      </c>
      <c r="JG26" s="101"/>
      <c r="JH26" s="101"/>
      <c r="JI26" s="102" t="str">
        <f t="shared" si="270"/>
        <v/>
      </c>
      <c r="JJ26" s="103" t="str">
        <f t="shared" si="271"/>
        <v/>
      </c>
      <c r="JK26" s="104" t="str">
        <f t="shared" si="272"/>
        <v/>
      </c>
      <c r="JL26" s="104" t="str">
        <f t="shared" si="273"/>
        <v/>
      </c>
      <c r="JM26" s="105" t="str">
        <f t="shared" si="274"/>
        <v/>
      </c>
      <c r="JN26" s="106" t="str">
        <f t="shared" si="275"/>
        <v/>
      </c>
      <c r="JO26" s="107" t="str">
        <f t="shared" si="276"/>
        <v/>
      </c>
      <c r="JP26" s="108" t="str">
        <f t="shared" si="277"/>
        <v/>
      </c>
      <c r="JQ26" s="109" t="str">
        <f t="shared" si="278"/>
        <v/>
      </c>
      <c r="JS26" s="101"/>
      <c r="JT26" s="101"/>
      <c r="JU26" s="102" t="str">
        <f t="shared" si="279"/>
        <v/>
      </c>
      <c r="JV26" s="103" t="str">
        <f t="shared" si="280"/>
        <v/>
      </c>
      <c r="JW26" s="104" t="str">
        <f t="shared" si="281"/>
        <v/>
      </c>
      <c r="JX26" s="104" t="str">
        <f t="shared" si="282"/>
        <v/>
      </c>
      <c r="JY26" s="105" t="str">
        <f t="shared" si="283"/>
        <v/>
      </c>
      <c r="JZ26" s="106" t="str">
        <f t="shared" si="284"/>
        <v/>
      </c>
      <c r="KA26" s="107" t="str">
        <f t="shared" si="285"/>
        <v/>
      </c>
      <c r="KB26" s="108" t="str">
        <f t="shared" si="286"/>
        <v/>
      </c>
      <c r="KC26" s="109" t="str">
        <f t="shared" si="287"/>
        <v/>
      </c>
      <c r="KE26" s="101"/>
      <c r="KF26" s="101"/>
    </row>
    <row r="27" spans="1:292" ht="13.5" customHeight="1">
      <c r="A27" s="20"/>
      <c r="B27" s="101" t="s">
        <v>670</v>
      </c>
      <c r="C27" s="2" t="s">
        <v>671</v>
      </c>
      <c r="D27" s="154"/>
      <c r="E27" s="102" t="s">
        <v>292</v>
      </c>
      <c r="F27" s="103" t="s">
        <v>292</v>
      </c>
      <c r="G27" s="104"/>
      <c r="H27" s="104" t="s">
        <v>292</v>
      </c>
      <c r="I27" s="105"/>
      <c r="J27" s="106"/>
      <c r="K27" s="107"/>
      <c r="L27" s="108"/>
      <c r="M27" s="109" t="s">
        <v>292</v>
      </c>
      <c r="O27" s="101"/>
      <c r="P27" s="154"/>
      <c r="Q27" s="102" t="s">
        <v>292</v>
      </c>
      <c r="R27" s="103" t="s">
        <v>292</v>
      </c>
      <c r="S27" s="104"/>
      <c r="T27" s="104" t="s">
        <v>292</v>
      </c>
      <c r="U27" s="105"/>
      <c r="V27" s="106"/>
      <c r="W27" s="107"/>
      <c r="X27" s="108"/>
      <c r="Y27" s="109" t="s">
        <v>292</v>
      </c>
      <c r="AA27" s="101"/>
      <c r="AB27" s="101"/>
      <c r="AC27" s="102" t="s">
        <v>292</v>
      </c>
      <c r="AD27" s="103" t="s">
        <v>292</v>
      </c>
      <c r="AE27" s="104"/>
      <c r="AF27" s="104" t="s">
        <v>292</v>
      </c>
      <c r="AG27" s="105"/>
      <c r="AH27" s="106"/>
      <c r="AI27" s="107"/>
      <c r="AJ27" s="108"/>
      <c r="AK27" s="109" t="s">
        <v>292</v>
      </c>
      <c r="AM27" s="101"/>
      <c r="AN27" s="101"/>
      <c r="AO27" s="102" t="s">
        <v>292</v>
      </c>
      <c r="AP27" s="103" t="s">
        <v>292</v>
      </c>
      <c r="AQ27" s="104"/>
      <c r="AR27" s="104" t="s">
        <v>292</v>
      </c>
      <c r="AS27" s="105"/>
      <c r="AT27" s="106"/>
      <c r="AU27" s="107"/>
      <c r="AV27" s="108"/>
      <c r="AW27" s="109" t="s">
        <v>292</v>
      </c>
      <c r="AY27" s="101"/>
      <c r="AZ27" s="101"/>
      <c r="BA27" s="102">
        <v>37987</v>
      </c>
      <c r="BB27" s="103" t="s">
        <v>425</v>
      </c>
      <c r="BC27" s="104">
        <v>38442</v>
      </c>
      <c r="BD27" s="104">
        <v>38901</v>
      </c>
      <c r="BE27" s="105" t="s">
        <v>672</v>
      </c>
      <c r="BF27" s="106">
        <v>1965</v>
      </c>
      <c r="BG27" s="107" t="s">
        <v>440</v>
      </c>
      <c r="BH27" s="108" t="s">
        <v>304</v>
      </c>
      <c r="BI27" s="109" t="s">
        <v>673</v>
      </c>
      <c r="BK27" s="101" t="s">
        <v>474</v>
      </c>
      <c r="BL27" s="101"/>
      <c r="BM27" s="102" t="s">
        <v>292</v>
      </c>
      <c r="BN27" s="103" t="s">
        <v>292</v>
      </c>
      <c r="BO27" s="104"/>
      <c r="BP27" s="104" t="s">
        <v>292</v>
      </c>
      <c r="BQ27" s="105"/>
      <c r="BR27" s="106"/>
      <c r="BS27" s="107"/>
      <c r="BT27" s="108"/>
      <c r="BU27" s="109" t="s">
        <v>292</v>
      </c>
      <c r="BW27" s="101"/>
      <c r="BX27" s="101"/>
      <c r="BY27" s="102" t="s">
        <v>292</v>
      </c>
      <c r="BZ27" s="103" t="s">
        <v>292</v>
      </c>
      <c r="CA27" s="104"/>
      <c r="CB27" s="104" t="s">
        <v>292</v>
      </c>
      <c r="CC27" s="105"/>
      <c r="CD27" s="106"/>
      <c r="CE27" s="107"/>
      <c r="CF27" s="108"/>
      <c r="CG27" s="109" t="s">
        <v>292</v>
      </c>
      <c r="CI27" s="101"/>
      <c r="CJ27" s="101"/>
      <c r="CK27" s="102" t="s">
        <v>292</v>
      </c>
      <c r="CL27" s="103" t="s">
        <v>292</v>
      </c>
      <c r="CM27" s="104" t="s">
        <v>292</v>
      </c>
      <c r="CN27" s="104" t="s">
        <v>292</v>
      </c>
      <c r="CO27" s="105" t="s">
        <v>292</v>
      </c>
      <c r="CP27" s="106" t="s">
        <v>292</v>
      </c>
      <c r="CQ27" s="107" t="s">
        <v>292</v>
      </c>
      <c r="CR27" s="108" t="s">
        <v>292</v>
      </c>
      <c r="CS27" s="109" t="s">
        <v>292</v>
      </c>
      <c r="CT27" s="2" t="s">
        <v>292</v>
      </c>
      <c r="CU27" s="101"/>
      <c r="CV27" s="101"/>
      <c r="CW27" s="102" t="s">
        <v>292</v>
      </c>
      <c r="CX27" s="103" t="s">
        <v>292</v>
      </c>
      <c r="CY27" s="104" t="s">
        <v>292</v>
      </c>
      <c r="CZ27" s="104" t="s">
        <v>292</v>
      </c>
      <c r="DA27" s="105" t="s">
        <v>292</v>
      </c>
      <c r="DB27" s="106" t="s">
        <v>292</v>
      </c>
      <c r="DC27" s="107" t="s">
        <v>292</v>
      </c>
      <c r="DD27" s="108" t="s">
        <v>292</v>
      </c>
      <c r="DE27" s="109" t="s">
        <v>292</v>
      </c>
      <c r="DF27" s="2" t="s">
        <v>292</v>
      </c>
      <c r="DG27" s="101"/>
      <c r="DH27" s="101"/>
      <c r="DI27" s="102" t="str">
        <f t="shared" si="163"/>
        <v/>
      </c>
      <c r="DJ27" s="103" t="str">
        <f t="shared" si="164"/>
        <v/>
      </c>
      <c r="DK27" s="104" t="str">
        <f t="shared" si="165"/>
        <v/>
      </c>
      <c r="DL27" s="104" t="str">
        <f t="shared" si="166"/>
        <v/>
      </c>
      <c r="DM27" s="105" t="str">
        <f t="shared" si="167"/>
        <v/>
      </c>
      <c r="DN27" s="106" t="str">
        <f t="shared" si="168"/>
        <v/>
      </c>
      <c r="DO27" s="107" t="str">
        <f t="shared" si="169"/>
        <v/>
      </c>
      <c r="DP27" s="108" t="str">
        <f t="shared" si="170"/>
        <v/>
      </c>
      <c r="DQ27" s="109" t="str">
        <f t="shared" si="171"/>
        <v/>
      </c>
      <c r="DS27" s="101"/>
      <c r="DT27" s="101"/>
      <c r="DU27" s="102" t="str">
        <f t="shared" si="147"/>
        <v/>
      </c>
      <c r="DV27" s="103" t="str">
        <f t="shared" si="148"/>
        <v/>
      </c>
      <c r="DW27" s="104" t="str">
        <f t="shared" si="149"/>
        <v/>
      </c>
      <c r="DX27" s="104" t="str">
        <f t="shared" si="150"/>
        <v/>
      </c>
      <c r="DY27" s="105" t="str">
        <f t="shared" si="151"/>
        <v/>
      </c>
      <c r="DZ27" s="106" t="str">
        <f t="shared" si="152"/>
        <v/>
      </c>
      <c r="EA27" s="107" t="str">
        <f t="shared" si="153"/>
        <v/>
      </c>
      <c r="EB27" s="108" t="str">
        <f t="shared" si="154"/>
        <v/>
      </c>
      <c r="EC27" s="109" t="str">
        <f t="shared" si="155"/>
        <v/>
      </c>
      <c r="EE27" s="101"/>
      <c r="EF27" s="101"/>
      <c r="EG27" s="102" t="str">
        <f t="shared" si="172"/>
        <v/>
      </c>
      <c r="EH27" s="103" t="str">
        <f t="shared" si="173"/>
        <v/>
      </c>
      <c r="EI27" s="104" t="str">
        <f t="shared" si="174"/>
        <v/>
      </c>
      <c r="EJ27" s="104" t="str">
        <f t="shared" si="175"/>
        <v/>
      </c>
      <c r="EK27" s="105" t="str">
        <f t="shared" si="176"/>
        <v/>
      </c>
      <c r="EL27" s="106" t="str">
        <f t="shared" si="177"/>
        <v/>
      </c>
      <c r="EM27" s="107" t="str">
        <f t="shared" si="178"/>
        <v/>
      </c>
      <c r="EN27" s="108" t="str">
        <f t="shared" si="179"/>
        <v/>
      </c>
      <c r="EO27" s="109" t="str">
        <f t="shared" si="180"/>
        <v/>
      </c>
      <c r="EQ27" s="101"/>
      <c r="ER27" s="101"/>
      <c r="ES27" s="102" t="str">
        <f t="shared" si="181"/>
        <v/>
      </c>
      <c r="ET27" s="103" t="str">
        <f t="shared" si="182"/>
        <v/>
      </c>
      <c r="EU27" s="104" t="str">
        <f t="shared" si="183"/>
        <v/>
      </c>
      <c r="EV27" s="104" t="str">
        <f t="shared" si="184"/>
        <v/>
      </c>
      <c r="EW27" s="105" t="str">
        <f t="shared" si="185"/>
        <v/>
      </c>
      <c r="EX27" s="106" t="str">
        <f t="shared" si="186"/>
        <v/>
      </c>
      <c r="EY27" s="107" t="str">
        <f t="shared" si="187"/>
        <v/>
      </c>
      <c r="EZ27" s="108" t="str">
        <f t="shared" si="188"/>
        <v/>
      </c>
      <c r="FA27" s="109" t="str">
        <f t="shared" si="189"/>
        <v/>
      </c>
      <c r="FC27" s="101"/>
      <c r="FD27" s="101"/>
      <c r="FE27" s="102" t="str">
        <f t="shared" si="190"/>
        <v/>
      </c>
      <c r="FF27" s="103" t="str">
        <f t="shared" si="191"/>
        <v/>
      </c>
      <c r="FG27" s="104" t="str">
        <f t="shared" si="192"/>
        <v/>
      </c>
      <c r="FH27" s="104" t="str">
        <f t="shared" si="193"/>
        <v/>
      </c>
      <c r="FI27" s="105" t="str">
        <f t="shared" si="194"/>
        <v/>
      </c>
      <c r="FJ27" s="106" t="str">
        <f t="shared" si="195"/>
        <v/>
      </c>
      <c r="FK27" s="107" t="str">
        <f t="shared" si="196"/>
        <v/>
      </c>
      <c r="FL27" s="108" t="str">
        <f t="shared" si="197"/>
        <v/>
      </c>
      <c r="FM27" s="109" t="str">
        <f t="shared" si="198"/>
        <v/>
      </c>
      <c r="FO27" s="101"/>
      <c r="FP27" s="101"/>
      <c r="FQ27" s="102" t="str">
        <f>IF(FU27="","",#REF!)</f>
        <v/>
      </c>
      <c r="FR27" s="103" t="str">
        <f t="shared" si="199"/>
        <v/>
      </c>
      <c r="FS27" s="104" t="str">
        <f t="shared" si="200"/>
        <v/>
      </c>
      <c r="FT27" s="104" t="str">
        <f t="shared" si="201"/>
        <v/>
      </c>
      <c r="FU27" s="105" t="str">
        <f t="shared" si="202"/>
        <v/>
      </c>
      <c r="FV27" s="106" t="str">
        <f t="shared" si="203"/>
        <v/>
      </c>
      <c r="FW27" s="107" t="str">
        <f t="shared" si="204"/>
        <v/>
      </c>
      <c r="FX27" s="108" t="str">
        <f t="shared" si="205"/>
        <v/>
      </c>
      <c r="FY27" s="109" t="str">
        <f t="shared" si="206"/>
        <v/>
      </c>
      <c r="GA27" s="101"/>
      <c r="GB27" s="101"/>
      <c r="GC27" s="102" t="str">
        <f t="shared" si="207"/>
        <v/>
      </c>
      <c r="GD27" s="103" t="str">
        <f t="shared" si="208"/>
        <v/>
      </c>
      <c r="GE27" s="104" t="str">
        <f t="shared" si="209"/>
        <v/>
      </c>
      <c r="GF27" s="104" t="str">
        <f t="shared" si="210"/>
        <v/>
      </c>
      <c r="GG27" s="105" t="str">
        <f t="shared" si="211"/>
        <v/>
      </c>
      <c r="GH27" s="106" t="str">
        <f t="shared" si="212"/>
        <v/>
      </c>
      <c r="GI27" s="107" t="str">
        <f t="shared" si="213"/>
        <v/>
      </c>
      <c r="GJ27" s="108" t="str">
        <f t="shared" si="214"/>
        <v/>
      </c>
      <c r="GK27" s="109" t="str">
        <f t="shared" si="215"/>
        <v/>
      </c>
      <c r="GM27" s="101"/>
      <c r="GN27" s="101"/>
      <c r="GO27" s="102" t="str">
        <f t="shared" si="216"/>
        <v/>
      </c>
      <c r="GP27" s="103" t="str">
        <f t="shared" si="217"/>
        <v/>
      </c>
      <c r="GQ27" s="104" t="str">
        <f t="shared" si="218"/>
        <v/>
      </c>
      <c r="GR27" s="104" t="str">
        <f t="shared" si="219"/>
        <v/>
      </c>
      <c r="GS27" s="105" t="str">
        <f t="shared" si="220"/>
        <v/>
      </c>
      <c r="GT27" s="106" t="str">
        <f t="shared" si="221"/>
        <v/>
      </c>
      <c r="GU27" s="107" t="str">
        <f t="shared" si="222"/>
        <v/>
      </c>
      <c r="GV27" s="108" t="str">
        <f t="shared" si="223"/>
        <v/>
      </c>
      <c r="GW27" s="109" t="str">
        <f t="shared" si="224"/>
        <v/>
      </c>
      <c r="GY27" s="101"/>
      <c r="GZ27" s="101"/>
      <c r="HA27" s="102" t="str">
        <f t="shared" si="225"/>
        <v/>
      </c>
      <c r="HB27" s="103" t="str">
        <f t="shared" si="226"/>
        <v/>
      </c>
      <c r="HC27" s="104" t="str">
        <f t="shared" si="227"/>
        <v/>
      </c>
      <c r="HD27" s="104" t="str">
        <f t="shared" si="228"/>
        <v/>
      </c>
      <c r="HE27" s="105" t="str">
        <f t="shared" si="229"/>
        <v/>
      </c>
      <c r="HF27" s="106" t="str">
        <f t="shared" si="230"/>
        <v/>
      </c>
      <c r="HG27" s="107" t="str">
        <f t="shared" si="231"/>
        <v/>
      </c>
      <c r="HH27" s="108" t="str">
        <f t="shared" si="232"/>
        <v/>
      </c>
      <c r="HI27" s="109" t="str">
        <f t="shared" si="233"/>
        <v/>
      </c>
      <c r="HK27" s="101"/>
      <c r="HL27" s="101" t="s">
        <v>292</v>
      </c>
      <c r="HM27" s="102" t="str">
        <f t="shared" si="234"/>
        <v/>
      </c>
      <c r="HN27" s="103" t="str">
        <f t="shared" si="235"/>
        <v/>
      </c>
      <c r="HO27" s="104" t="str">
        <f t="shared" si="236"/>
        <v/>
      </c>
      <c r="HP27" s="104" t="str">
        <f t="shared" si="237"/>
        <v/>
      </c>
      <c r="HQ27" s="105" t="str">
        <f t="shared" si="238"/>
        <v/>
      </c>
      <c r="HR27" s="106" t="str">
        <f t="shared" si="239"/>
        <v/>
      </c>
      <c r="HS27" s="107" t="str">
        <f t="shared" si="240"/>
        <v/>
      </c>
      <c r="HT27" s="108" t="str">
        <f t="shared" si="241"/>
        <v/>
      </c>
      <c r="HU27" s="109" t="str">
        <f t="shared" si="242"/>
        <v/>
      </c>
      <c r="HW27" s="101"/>
      <c r="HX27" s="101"/>
      <c r="HY27" s="102" t="str">
        <f t="shared" si="243"/>
        <v/>
      </c>
      <c r="HZ27" s="103" t="str">
        <f t="shared" si="244"/>
        <v/>
      </c>
      <c r="IA27" s="104" t="str">
        <f t="shared" si="245"/>
        <v/>
      </c>
      <c r="IB27" s="104" t="str">
        <f t="shared" si="246"/>
        <v/>
      </c>
      <c r="IC27" s="105" t="str">
        <f t="shared" si="247"/>
        <v/>
      </c>
      <c r="ID27" s="106" t="str">
        <f t="shared" si="248"/>
        <v/>
      </c>
      <c r="IE27" s="107" t="str">
        <f t="shared" si="249"/>
        <v/>
      </c>
      <c r="IF27" s="108" t="str">
        <f t="shared" si="250"/>
        <v/>
      </c>
      <c r="IG27" s="109" t="str">
        <f t="shared" si="251"/>
        <v/>
      </c>
      <c r="II27" s="101"/>
      <c r="IJ27" s="101"/>
      <c r="IK27" s="102" t="str">
        <f t="shared" si="252"/>
        <v/>
      </c>
      <c r="IL27" s="103" t="str">
        <f t="shared" si="253"/>
        <v/>
      </c>
      <c r="IM27" s="104" t="str">
        <f t="shared" si="254"/>
        <v/>
      </c>
      <c r="IN27" s="104" t="str">
        <f t="shared" si="255"/>
        <v/>
      </c>
      <c r="IO27" s="105" t="str">
        <f t="shared" si="256"/>
        <v/>
      </c>
      <c r="IP27" s="106" t="str">
        <f t="shared" si="257"/>
        <v/>
      </c>
      <c r="IQ27" s="107" t="str">
        <f t="shared" si="258"/>
        <v/>
      </c>
      <c r="IR27" s="108" t="str">
        <f t="shared" si="259"/>
        <v/>
      </c>
      <c r="IS27" s="109" t="str">
        <f t="shared" si="260"/>
        <v/>
      </c>
      <c r="IU27" s="101"/>
      <c r="IV27" s="101"/>
      <c r="IW27" s="102" t="str">
        <f t="shared" si="261"/>
        <v/>
      </c>
      <c r="IX27" s="103" t="str">
        <f t="shared" si="262"/>
        <v/>
      </c>
      <c r="IY27" s="104" t="str">
        <f t="shared" si="263"/>
        <v/>
      </c>
      <c r="IZ27" s="104" t="str">
        <f t="shared" si="264"/>
        <v/>
      </c>
      <c r="JA27" s="105" t="str">
        <f t="shared" si="265"/>
        <v/>
      </c>
      <c r="JB27" s="106" t="str">
        <f t="shared" si="266"/>
        <v/>
      </c>
      <c r="JC27" s="107" t="str">
        <f t="shared" si="267"/>
        <v/>
      </c>
      <c r="JD27" s="108" t="str">
        <f t="shared" si="268"/>
        <v/>
      </c>
      <c r="JE27" s="109" t="str">
        <f t="shared" si="269"/>
        <v/>
      </c>
      <c r="JG27" s="101"/>
      <c r="JH27" s="101"/>
      <c r="JI27" s="102" t="str">
        <f t="shared" si="270"/>
        <v/>
      </c>
      <c r="JJ27" s="103" t="str">
        <f t="shared" si="271"/>
        <v/>
      </c>
      <c r="JK27" s="104" t="str">
        <f t="shared" si="272"/>
        <v/>
      </c>
      <c r="JL27" s="104" t="str">
        <f t="shared" si="273"/>
        <v/>
      </c>
      <c r="JM27" s="105" t="str">
        <f t="shared" si="274"/>
        <v/>
      </c>
      <c r="JN27" s="106" t="str">
        <f t="shared" si="275"/>
        <v/>
      </c>
      <c r="JO27" s="107" t="str">
        <f t="shared" si="276"/>
        <v/>
      </c>
      <c r="JP27" s="108" t="str">
        <f t="shared" si="277"/>
        <v/>
      </c>
      <c r="JQ27" s="109" t="str">
        <f t="shared" si="278"/>
        <v/>
      </c>
      <c r="JS27" s="101"/>
      <c r="JT27" s="101"/>
      <c r="JU27" s="102" t="str">
        <f t="shared" si="279"/>
        <v/>
      </c>
      <c r="JV27" s="103" t="str">
        <f t="shared" si="280"/>
        <v/>
      </c>
      <c r="JW27" s="104" t="str">
        <f t="shared" si="281"/>
        <v/>
      </c>
      <c r="JX27" s="104" t="str">
        <f t="shared" si="282"/>
        <v/>
      </c>
      <c r="JY27" s="105" t="str">
        <f t="shared" si="283"/>
        <v/>
      </c>
      <c r="JZ27" s="106" t="str">
        <f t="shared" si="284"/>
        <v/>
      </c>
      <c r="KA27" s="107" t="str">
        <f t="shared" si="285"/>
        <v/>
      </c>
      <c r="KB27" s="108" t="str">
        <f t="shared" si="286"/>
        <v/>
      </c>
      <c r="KC27" s="109" t="str">
        <f t="shared" si="287"/>
        <v/>
      </c>
      <c r="KE27" s="101"/>
      <c r="KF27" s="101"/>
    </row>
    <row r="28" spans="1:292" ht="13.5" customHeight="1">
      <c r="A28" s="20"/>
      <c r="B28" s="101" t="s">
        <v>670</v>
      </c>
      <c r="C28" s="2" t="s">
        <v>671</v>
      </c>
      <c r="D28" s="154"/>
      <c r="E28" s="102" t="s">
        <v>292</v>
      </c>
      <c r="F28" s="103" t="s">
        <v>292</v>
      </c>
      <c r="G28" s="104"/>
      <c r="H28" s="104" t="s">
        <v>292</v>
      </c>
      <c r="I28" s="105"/>
      <c r="J28" s="106"/>
      <c r="K28" s="107"/>
      <c r="L28" s="108"/>
      <c r="M28" s="109" t="s">
        <v>292</v>
      </c>
      <c r="O28" s="101"/>
      <c r="P28" s="154"/>
      <c r="Q28" s="102" t="s">
        <v>292</v>
      </c>
      <c r="R28" s="103" t="s">
        <v>292</v>
      </c>
      <c r="S28" s="104"/>
      <c r="T28" s="104" t="s">
        <v>292</v>
      </c>
      <c r="U28" s="105"/>
      <c r="V28" s="106"/>
      <c r="W28" s="107"/>
      <c r="X28" s="108"/>
      <c r="Y28" s="109" t="s">
        <v>292</v>
      </c>
      <c r="AA28" s="101"/>
      <c r="AB28" s="101"/>
      <c r="AC28" s="102" t="s">
        <v>292</v>
      </c>
      <c r="AD28" s="103" t="s">
        <v>292</v>
      </c>
      <c r="AE28" s="104"/>
      <c r="AF28" s="104" t="s">
        <v>292</v>
      </c>
      <c r="AG28" s="105"/>
      <c r="AH28" s="106"/>
      <c r="AI28" s="107"/>
      <c r="AJ28" s="108"/>
      <c r="AK28" s="109" t="s">
        <v>292</v>
      </c>
      <c r="AM28" s="101"/>
      <c r="AN28" s="101"/>
      <c r="AO28" s="102" t="s">
        <v>292</v>
      </c>
      <c r="AP28" s="103" t="s">
        <v>292</v>
      </c>
      <c r="AQ28" s="104"/>
      <c r="AR28" s="104" t="s">
        <v>292</v>
      </c>
      <c r="AS28" s="105"/>
      <c r="AT28" s="106"/>
      <c r="AU28" s="107"/>
      <c r="AV28" s="108"/>
      <c r="AW28" s="109" t="s">
        <v>292</v>
      </c>
      <c r="AY28" s="101"/>
      <c r="AZ28" s="101"/>
      <c r="BA28" s="102">
        <v>37987</v>
      </c>
      <c r="BB28" s="103" t="s">
        <v>425</v>
      </c>
      <c r="BC28" s="104">
        <v>38901</v>
      </c>
      <c r="BD28" s="104">
        <v>38905</v>
      </c>
      <c r="BE28" s="105" t="s">
        <v>674</v>
      </c>
      <c r="BF28" s="106">
        <v>1960</v>
      </c>
      <c r="BG28" s="107" t="s">
        <v>440</v>
      </c>
      <c r="BH28" s="108" t="s">
        <v>301</v>
      </c>
      <c r="BI28" s="109" t="s">
        <v>675</v>
      </c>
      <c r="BK28" s="101"/>
      <c r="BL28" s="101"/>
      <c r="BM28" s="102">
        <v>39083</v>
      </c>
      <c r="BN28" s="103" t="s">
        <v>426</v>
      </c>
      <c r="BO28" s="104">
        <v>38905</v>
      </c>
      <c r="BP28" s="104">
        <v>38981</v>
      </c>
      <c r="BQ28" s="105" t="s">
        <v>624</v>
      </c>
      <c r="BR28" s="106">
        <v>1948</v>
      </c>
      <c r="BS28" s="107" t="s">
        <v>440</v>
      </c>
      <c r="BT28" s="108" t="s">
        <v>297</v>
      </c>
      <c r="BU28" s="109" t="s">
        <v>626</v>
      </c>
      <c r="BW28" s="101"/>
      <c r="BX28" s="101"/>
      <c r="BY28" s="102" t="s">
        <v>292</v>
      </c>
      <c r="BZ28" s="103" t="s">
        <v>292</v>
      </c>
      <c r="CA28" s="104"/>
      <c r="CB28" s="104" t="s">
        <v>292</v>
      </c>
      <c r="CC28" s="105"/>
      <c r="CD28" s="106"/>
      <c r="CE28" s="107"/>
      <c r="CF28" s="108"/>
      <c r="CG28" s="109" t="s">
        <v>292</v>
      </c>
      <c r="CI28" s="101"/>
      <c r="CJ28" s="101"/>
      <c r="CK28" s="102" t="s">
        <v>292</v>
      </c>
      <c r="CL28" s="103" t="s">
        <v>292</v>
      </c>
      <c r="CM28" s="104" t="s">
        <v>292</v>
      </c>
      <c r="CN28" s="104" t="s">
        <v>292</v>
      </c>
      <c r="CO28" s="105" t="s">
        <v>292</v>
      </c>
      <c r="CP28" s="106" t="s">
        <v>292</v>
      </c>
      <c r="CQ28" s="107" t="s">
        <v>292</v>
      </c>
      <c r="CR28" s="108" t="s">
        <v>292</v>
      </c>
      <c r="CS28" s="109" t="s">
        <v>292</v>
      </c>
      <c r="CT28" s="2" t="s">
        <v>292</v>
      </c>
      <c r="CU28" s="101"/>
      <c r="CV28" s="101"/>
      <c r="CW28" s="102" t="s">
        <v>292</v>
      </c>
      <c r="CX28" s="103" t="s">
        <v>292</v>
      </c>
      <c r="CY28" s="104" t="s">
        <v>292</v>
      </c>
      <c r="CZ28" s="104" t="s">
        <v>292</v>
      </c>
      <c r="DA28" s="105" t="s">
        <v>292</v>
      </c>
      <c r="DB28" s="106" t="s">
        <v>292</v>
      </c>
      <c r="DC28" s="107" t="s">
        <v>292</v>
      </c>
      <c r="DD28" s="108" t="s">
        <v>292</v>
      </c>
      <c r="DE28" s="109" t="s">
        <v>292</v>
      </c>
      <c r="DF28" s="2" t="s">
        <v>292</v>
      </c>
      <c r="DG28" s="101"/>
      <c r="DH28" s="101"/>
      <c r="DI28" s="102" t="str">
        <f t="shared" si="163"/>
        <v/>
      </c>
      <c r="DJ28" s="103" t="str">
        <f t="shared" si="164"/>
        <v/>
      </c>
      <c r="DK28" s="104" t="str">
        <f t="shared" si="165"/>
        <v/>
      </c>
      <c r="DL28" s="104" t="str">
        <f t="shared" si="166"/>
        <v/>
      </c>
      <c r="DM28" s="105" t="str">
        <f t="shared" si="167"/>
        <v/>
      </c>
      <c r="DN28" s="106" t="str">
        <f t="shared" si="168"/>
        <v/>
      </c>
      <c r="DO28" s="107" t="str">
        <f t="shared" si="169"/>
        <v/>
      </c>
      <c r="DP28" s="108" t="str">
        <f t="shared" si="170"/>
        <v/>
      </c>
      <c r="DQ28" s="109" t="str">
        <f t="shared" si="171"/>
        <v/>
      </c>
      <c r="DS28" s="101"/>
      <c r="DT28" s="101"/>
      <c r="DU28" s="102" t="str">
        <f t="shared" si="147"/>
        <v/>
      </c>
      <c r="DV28" s="103" t="str">
        <f t="shared" si="148"/>
        <v/>
      </c>
      <c r="DW28" s="104" t="str">
        <f t="shared" si="149"/>
        <v/>
      </c>
      <c r="DX28" s="104" t="str">
        <f t="shared" si="150"/>
        <v/>
      </c>
      <c r="DY28" s="105" t="str">
        <f t="shared" si="151"/>
        <v/>
      </c>
      <c r="DZ28" s="106" t="str">
        <f t="shared" si="152"/>
        <v/>
      </c>
      <c r="EA28" s="107" t="str">
        <f t="shared" si="153"/>
        <v/>
      </c>
      <c r="EB28" s="108" t="str">
        <f t="shared" si="154"/>
        <v/>
      </c>
      <c r="EC28" s="109" t="str">
        <f t="shared" si="155"/>
        <v/>
      </c>
      <c r="EE28" s="101"/>
      <c r="EF28" s="101"/>
      <c r="EG28" s="102" t="str">
        <f t="shared" si="172"/>
        <v/>
      </c>
      <c r="EH28" s="103" t="str">
        <f t="shared" si="173"/>
        <v/>
      </c>
      <c r="EI28" s="104" t="str">
        <f t="shared" si="174"/>
        <v/>
      </c>
      <c r="EJ28" s="104" t="str">
        <f t="shared" si="175"/>
        <v/>
      </c>
      <c r="EK28" s="105" t="str">
        <f t="shared" si="176"/>
        <v/>
      </c>
      <c r="EL28" s="106" t="str">
        <f t="shared" si="177"/>
        <v/>
      </c>
      <c r="EM28" s="107" t="str">
        <f t="shared" si="178"/>
        <v/>
      </c>
      <c r="EN28" s="108" t="str">
        <f t="shared" si="179"/>
        <v/>
      </c>
      <c r="EO28" s="109" t="str">
        <f t="shared" si="180"/>
        <v/>
      </c>
      <c r="EQ28" s="101"/>
      <c r="ER28" s="101"/>
      <c r="ES28" s="102" t="str">
        <f t="shared" si="181"/>
        <v/>
      </c>
      <c r="ET28" s="103" t="str">
        <f t="shared" si="182"/>
        <v/>
      </c>
      <c r="EU28" s="104" t="str">
        <f t="shared" si="183"/>
        <v/>
      </c>
      <c r="EV28" s="104" t="str">
        <f t="shared" si="184"/>
        <v/>
      </c>
      <c r="EW28" s="105" t="str">
        <f t="shared" si="185"/>
        <v/>
      </c>
      <c r="EX28" s="106" t="str">
        <f t="shared" si="186"/>
        <v/>
      </c>
      <c r="EY28" s="107" t="str">
        <f t="shared" si="187"/>
        <v/>
      </c>
      <c r="EZ28" s="108" t="str">
        <f t="shared" si="188"/>
        <v/>
      </c>
      <c r="FA28" s="109" t="str">
        <f t="shared" si="189"/>
        <v/>
      </c>
      <c r="FC28" s="101"/>
      <c r="FD28" s="101"/>
      <c r="FE28" s="102" t="str">
        <f t="shared" si="190"/>
        <v/>
      </c>
      <c r="FF28" s="103" t="str">
        <f t="shared" si="191"/>
        <v/>
      </c>
      <c r="FG28" s="104" t="str">
        <f t="shared" si="192"/>
        <v/>
      </c>
      <c r="FH28" s="104" t="str">
        <f t="shared" si="193"/>
        <v/>
      </c>
      <c r="FI28" s="105" t="str">
        <f t="shared" si="194"/>
        <v/>
      </c>
      <c r="FJ28" s="106" t="str">
        <f t="shared" si="195"/>
        <v/>
      </c>
      <c r="FK28" s="107" t="str">
        <f t="shared" si="196"/>
        <v/>
      </c>
      <c r="FL28" s="108" t="str">
        <f t="shared" si="197"/>
        <v/>
      </c>
      <c r="FM28" s="109" t="str">
        <f t="shared" si="198"/>
        <v/>
      </c>
      <c r="FO28" s="101"/>
      <c r="FP28" s="101"/>
      <c r="FQ28" s="102" t="str">
        <f>IF(FU28="","",#REF!)</f>
        <v/>
      </c>
      <c r="FR28" s="103" t="str">
        <f t="shared" si="199"/>
        <v/>
      </c>
      <c r="FS28" s="104" t="str">
        <f t="shared" si="200"/>
        <v/>
      </c>
      <c r="FT28" s="104" t="str">
        <f t="shared" si="201"/>
        <v/>
      </c>
      <c r="FU28" s="105" t="str">
        <f t="shared" si="202"/>
        <v/>
      </c>
      <c r="FV28" s="106" t="str">
        <f t="shared" si="203"/>
        <v/>
      </c>
      <c r="FW28" s="107" t="str">
        <f t="shared" si="204"/>
        <v/>
      </c>
      <c r="FX28" s="108" t="str">
        <f t="shared" si="205"/>
        <v/>
      </c>
      <c r="FY28" s="109" t="str">
        <f t="shared" si="206"/>
        <v/>
      </c>
      <c r="GA28" s="101"/>
      <c r="GB28" s="101"/>
      <c r="GC28" s="102" t="str">
        <f t="shared" si="207"/>
        <v/>
      </c>
      <c r="GD28" s="103" t="str">
        <f t="shared" si="208"/>
        <v/>
      </c>
      <c r="GE28" s="104" t="str">
        <f t="shared" si="209"/>
        <v/>
      </c>
      <c r="GF28" s="104" t="str">
        <f t="shared" si="210"/>
        <v/>
      </c>
      <c r="GG28" s="105" t="str">
        <f t="shared" si="211"/>
        <v/>
      </c>
      <c r="GH28" s="106" t="str">
        <f t="shared" si="212"/>
        <v/>
      </c>
      <c r="GI28" s="107" t="str">
        <f t="shared" si="213"/>
        <v/>
      </c>
      <c r="GJ28" s="108" t="str">
        <f t="shared" si="214"/>
        <v/>
      </c>
      <c r="GK28" s="109" t="str">
        <f t="shared" si="215"/>
        <v/>
      </c>
      <c r="GM28" s="101"/>
      <c r="GN28" s="101"/>
      <c r="GO28" s="102" t="str">
        <f t="shared" si="216"/>
        <v/>
      </c>
      <c r="GP28" s="103" t="str">
        <f t="shared" si="217"/>
        <v/>
      </c>
      <c r="GQ28" s="104" t="str">
        <f t="shared" si="218"/>
        <v/>
      </c>
      <c r="GR28" s="104" t="str">
        <f t="shared" si="219"/>
        <v/>
      </c>
      <c r="GS28" s="105" t="str">
        <f t="shared" si="220"/>
        <v/>
      </c>
      <c r="GT28" s="106" t="str">
        <f t="shared" si="221"/>
        <v/>
      </c>
      <c r="GU28" s="107" t="str">
        <f t="shared" si="222"/>
        <v/>
      </c>
      <c r="GV28" s="108" t="str">
        <f t="shared" si="223"/>
        <v/>
      </c>
      <c r="GW28" s="109" t="str">
        <f t="shared" si="224"/>
        <v/>
      </c>
      <c r="GY28" s="101"/>
      <c r="GZ28" s="101"/>
      <c r="HA28" s="102" t="str">
        <f t="shared" si="225"/>
        <v/>
      </c>
      <c r="HB28" s="103" t="str">
        <f t="shared" si="226"/>
        <v/>
      </c>
      <c r="HC28" s="104" t="str">
        <f t="shared" si="227"/>
        <v/>
      </c>
      <c r="HD28" s="104" t="str">
        <f t="shared" si="228"/>
        <v/>
      </c>
      <c r="HE28" s="105" t="str">
        <f t="shared" si="229"/>
        <v/>
      </c>
      <c r="HF28" s="106" t="str">
        <f t="shared" si="230"/>
        <v/>
      </c>
      <c r="HG28" s="107" t="str">
        <f t="shared" si="231"/>
        <v/>
      </c>
      <c r="HH28" s="108" t="str">
        <f t="shared" si="232"/>
        <v/>
      </c>
      <c r="HI28" s="109" t="str">
        <f t="shared" si="233"/>
        <v/>
      </c>
      <c r="HK28" s="101"/>
      <c r="HL28" s="101" t="s">
        <v>292</v>
      </c>
      <c r="HM28" s="102" t="str">
        <f t="shared" si="234"/>
        <v/>
      </c>
      <c r="HN28" s="103" t="str">
        <f t="shared" si="235"/>
        <v/>
      </c>
      <c r="HO28" s="104" t="str">
        <f t="shared" si="236"/>
        <v/>
      </c>
      <c r="HP28" s="104" t="str">
        <f t="shared" si="237"/>
        <v/>
      </c>
      <c r="HQ28" s="105" t="str">
        <f t="shared" si="238"/>
        <v/>
      </c>
      <c r="HR28" s="106" t="str">
        <f t="shared" si="239"/>
        <v/>
      </c>
      <c r="HS28" s="107" t="str">
        <f t="shared" si="240"/>
        <v/>
      </c>
      <c r="HT28" s="108" t="str">
        <f t="shared" si="241"/>
        <v/>
      </c>
      <c r="HU28" s="109" t="str">
        <f t="shared" si="242"/>
        <v/>
      </c>
      <c r="HW28" s="101"/>
      <c r="HX28" s="101"/>
      <c r="HY28" s="102" t="str">
        <f t="shared" si="243"/>
        <v/>
      </c>
      <c r="HZ28" s="103" t="str">
        <f t="shared" si="244"/>
        <v/>
      </c>
      <c r="IA28" s="104" t="str">
        <f t="shared" si="245"/>
        <v/>
      </c>
      <c r="IB28" s="104" t="str">
        <f t="shared" si="246"/>
        <v/>
      </c>
      <c r="IC28" s="105" t="str">
        <f t="shared" si="247"/>
        <v/>
      </c>
      <c r="ID28" s="106" t="str">
        <f t="shared" si="248"/>
        <v/>
      </c>
      <c r="IE28" s="107" t="str">
        <f t="shared" si="249"/>
        <v/>
      </c>
      <c r="IF28" s="108" t="str">
        <f t="shared" si="250"/>
        <v/>
      </c>
      <c r="IG28" s="109" t="str">
        <f t="shared" si="251"/>
        <v/>
      </c>
      <c r="II28" s="101"/>
      <c r="IJ28" s="101"/>
      <c r="IK28" s="102" t="str">
        <f t="shared" si="252"/>
        <v/>
      </c>
      <c r="IL28" s="103" t="str">
        <f t="shared" si="253"/>
        <v/>
      </c>
      <c r="IM28" s="104" t="str">
        <f t="shared" si="254"/>
        <v/>
      </c>
      <c r="IN28" s="104" t="str">
        <f t="shared" si="255"/>
        <v/>
      </c>
      <c r="IO28" s="105" t="str">
        <f t="shared" si="256"/>
        <v/>
      </c>
      <c r="IP28" s="106" t="str">
        <f t="shared" si="257"/>
        <v/>
      </c>
      <c r="IQ28" s="107" t="str">
        <f t="shared" si="258"/>
        <v/>
      </c>
      <c r="IR28" s="108" t="str">
        <f t="shared" si="259"/>
        <v/>
      </c>
      <c r="IS28" s="109" t="str">
        <f t="shared" si="260"/>
        <v/>
      </c>
      <c r="IU28" s="101"/>
      <c r="IV28" s="101"/>
      <c r="IW28" s="102" t="str">
        <f t="shared" si="261"/>
        <v/>
      </c>
      <c r="IX28" s="103" t="str">
        <f t="shared" si="262"/>
        <v/>
      </c>
      <c r="IY28" s="104" t="str">
        <f t="shared" si="263"/>
        <v/>
      </c>
      <c r="IZ28" s="104" t="str">
        <f t="shared" si="264"/>
        <v/>
      </c>
      <c r="JA28" s="105" t="str">
        <f t="shared" si="265"/>
        <v/>
      </c>
      <c r="JB28" s="106" t="str">
        <f t="shared" si="266"/>
        <v/>
      </c>
      <c r="JC28" s="107" t="str">
        <f t="shared" si="267"/>
        <v/>
      </c>
      <c r="JD28" s="108" t="str">
        <f t="shared" si="268"/>
        <v/>
      </c>
      <c r="JE28" s="109" t="str">
        <f t="shared" si="269"/>
        <v/>
      </c>
      <c r="JG28" s="101"/>
      <c r="JH28" s="101"/>
      <c r="JI28" s="102" t="str">
        <f t="shared" si="270"/>
        <v/>
      </c>
      <c r="JJ28" s="103" t="str">
        <f t="shared" si="271"/>
        <v/>
      </c>
      <c r="JK28" s="104" t="str">
        <f t="shared" si="272"/>
        <v/>
      </c>
      <c r="JL28" s="104" t="str">
        <f t="shared" si="273"/>
        <v/>
      </c>
      <c r="JM28" s="105" t="str">
        <f t="shared" si="274"/>
        <v/>
      </c>
      <c r="JN28" s="106" t="str">
        <f t="shared" si="275"/>
        <v/>
      </c>
      <c r="JO28" s="107" t="str">
        <f t="shared" si="276"/>
        <v/>
      </c>
      <c r="JP28" s="108" t="str">
        <f t="shared" si="277"/>
        <v/>
      </c>
      <c r="JQ28" s="109" t="str">
        <f t="shared" si="278"/>
        <v/>
      </c>
      <c r="JS28" s="101"/>
      <c r="JT28" s="101"/>
      <c r="JU28" s="102" t="str">
        <f t="shared" si="279"/>
        <v/>
      </c>
      <c r="JV28" s="103" t="str">
        <f t="shared" si="280"/>
        <v/>
      </c>
      <c r="JW28" s="104" t="str">
        <f t="shared" si="281"/>
        <v/>
      </c>
      <c r="JX28" s="104" t="str">
        <f t="shared" si="282"/>
        <v/>
      </c>
      <c r="JY28" s="105" t="str">
        <f t="shared" si="283"/>
        <v/>
      </c>
      <c r="JZ28" s="106" t="str">
        <f t="shared" si="284"/>
        <v/>
      </c>
      <c r="KA28" s="107" t="str">
        <f t="shared" si="285"/>
        <v/>
      </c>
      <c r="KB28" s="108" t="str">
        <f t="shared" si="286"/>
        <v/>
      </c>
      <c r="KC28" s="109" t="str">
        <f t="shared" si="287"/>
        <v/>
      </c>
      <c r="KE28" s="101"/>
      <c r="KF28" s="101"/>
    </row>
    <row r="29" spans="1:292" ht="13.5" customHeight="1">
      <c r="A29" s="20"/>
      <c r="B29" s="101" t="s">
        <v>598</v>
      </c>
      <c r="C29" s="2" t="s">
        <v>599</v>
      </c>
      <c r="D29" s="154"/>
      <c r="E29" s="102" t="s">
        <v>292</v>
      </c>
      <c r="F29" s="103" t="s">
        <v>292</v>
      </c>
      <c r="G29" s="104"/>
      <c r="H29" s="104" t="s">
        <v>292</v>
      </c>
      <c r="I29" s="105"/>
      <c r="J29" s="106"/>
      <c r="K29" s="107"/>
      <c r="L29" s="108"/>
      <c r="M29" s="109" t="s">
        <v>292</v>
      </c>
      <c r="O29" s="101"/>
      <c r="P29" s="154"/>
      <c r="Q29" s="102" t="s">
        <v>292</v>
      </c>
      <c r="R29" s="103" t="s">
        <v>292</v>
      </c>
      <c r="S29" s="104"/>
      <c r="T29" s="104" t="s">
        <v>292</v>
      </c>
      <c r="U29" s="105"/>
      <c r="V29" s="106"/>
      <c r="W29" s="107"/>
      <c r="X29" s="108"/>
      <c r="Y29" s="109" t="s">
        <v>292</v>
      </c>
      <c r="AA29" s="101"/>
      <c r="AB29" s="101"/>
      <c r="AC29" s="102" t="s">
        <v>292</v>
      </c>
      <c r="AD29" s="103" t="s">
        <v>292</v>
      </c>
      <c r="AE29" s="104"/>
      <c r="AF29" s="104" t="s">
        <v>292</v>
      </c>
      <c r="AG29" s="105"/>
      <c r="AH29" s="106"/>
      <c r="AI29" s="107"/>
      <c r="AJ29" s="108"/>
      <c r="AK29" s="109" t="s">
        <v>292</v>
      </c>
      <c r="AM29" s="101"/>
      <c r="AN29" s="101"/>
      <c r="AO29" s="102" t="s">
        <v>292</v>
      </c>
      <c r="AP29" s="103" t="s">
        <v>292</v>
      </c>
      <c r="AQ29" s="104"/>
      <c r="AR29" s="104" t="s">
        <v>292</v>
      </c>
      <c r="AS29" s="105"/>
      <c r="AT29" s="106"/>
      <c r="AU29" s="107"/>
      <c r="AV29" s="108"/>
      <c r="AW29" s="109" t="s">
        <v>292</v>
      </c>
      <c r="AY29" s="101"/>
      <c r="AZ29" s="101"/>
      <c r="BA29" s="102" t="s">
        <v>292</v>
      </c>
      <c r="BB29" s="103" t="s">
        <v>292</v>
      </c>
      <c r="BC29" s="104"/>
      <c r="BD29" s="104" t="s">
        <v>292</v>
      </c>
      <c r="BE29" s="105"/>
      <c r="BF29" s="106"/>
      <c r="BG29" s="107"/>
      <c r="BH29" s="108"/>
      <c r="BI29" s="109" t="s">
        <v>292</v>
      </c>
      <c r="BK29" s="101"/>
      <c r="BL29" s="101"/>
      <c r="BM29" s="102" t="s">
        <v>292</v>
      </c>
      <c r="BN29" s="103" t="s">
        <v>292</v>
      </c>
      <c r="BO29" s="104"/>
      <c r="BP29" s="104" t="s">
        <v>292</v>
      </c>
      <c r="BQ29" s="105"/>
      <c r="BR29" s="106"/>
      <c r="BS29" s="107"/>
      <c r="BT29" s="108"/>
      <c r="BU29" s="109" t="s">
        <v>292</v>
      </c>
      <c r="BW29" s="101"/>
      <c r="BX29" s="101"/>
      <c r="BY29" s="102" t="s">
        <v>292</v>
      </c>
      <c r="BZ29" s="103" t="s">
        <v>292</v>
      </c>
      <c r="CA29" s="104"/>
      <c r="CB29" s="104" t="s">
        <v>292</v>
      </c>
      <c r="CC29" s="105"/>
      <c r="CD29" s="106"/>
      <c r="CE29" s="107"/>
      <c r="CF29" s="108"/>
      <c r="CG29" s="109" t="s">
        <v>292</v>
      </c>
      <c r="CI29" s="101"/>
      <c r="CJ29" s="101"/>
      <c r="CK29" s="102" t="s">
        <v>292</v>
      </c>
      <c r="CL29" s="103" t="s">
        <v>292</v>
      </c>
      <c r="CM29" s="104" t="s">
        <v>292</v>
      </c>
      <c r="CN29" s="104" t="s">
        <v>292</v>
      </c>
      <c r="CO29" s="105" t="s">
        <v>292</v>
      </c>
      <c r="CP29" s="106" t="s">
        <v>292</v>
      </c>
      <c r="CQ29" s="107" t="s">
        <v>292</v>
      </c>
      <c r="CR29" s="108" t="s">
        <v>292</v>
      </c>
      <c r="CS29" s="109" t="s">
        <v>292</v>
      </c>
      <c r="CT29" s="2" t="s">
        <v>292</v>
      </c>
      <c r="CU29" s="101"/>
      <c r="CV29" s="101"/>
      <c r="CW29" s="102" t="s">
        <v>292</v>
      </c>
      <c r="CX29" s="103" t="s">
        <v>292</v>
      </c>
      <c r="CY29" s="104" t="s">
        <v>292</v>
      </c>
      <c r="CZ29" s="104" t="s">
        <v>292</v>
      </c>
      <c r="DA29" s="105" t="s">
        <v>292</v>
      </c>
      <c r="DB29" s="106" t="s">
        <v>292</v>
      </c>
      <c r="DC29" s="107" t="s">
        <v>292</v>
      </c>
      <c r="DD29" s="108" t="s">
        <v>292</v>
      </c>
      <c r="DE29" s="109" t="s">
        <v>292</v>
      </c>
      <c r="DF29" s="2" t="s">
        <v>292</v>
      </c>
      <c r="DG29" s="101"/>
      <c r="DH29" s="101"/>
      <c r="DI29" s="102" t="str">
        <f t="shared" si="163"/>
        <v/>
      </c>
      <c r="DJ29" s="103" t="str">
        <f t="shared" si="164"/>
        <v/>
      </c>
      <c r="DK29" s="104" t="str">
        <f t="shared" si="165"/>
        <v/>
      </c>
      <c r="DL29" s="104" t="str">
        <f t="shared" si="166"/>
        <v/>
      </c>
      <c r="DM29" s="105" t="str">
        <f t="shared" si="167"/>
        <v/>
      </c>
      <c r="DN29" s="106" t="str">
        <f t="shared" si="168"/>
        <v/>
      </c>
      <c r="DO29" s="107" t="str">
        <f t="shared" si="169"/>
        <v/>
      </c>
      <c r="DP29" s="108" t="str">
        <f t="shared" si="170"/>
        <v/>
      </c>
      <c r="DQ29" s="109" t="str">
        <f t="shared" si="171"/>
        <v/>
      </c>
      <c r="DS29" s="101"/>
      <c r="DT29" s="101"/>
      <c r="DU29" s="102" t="str">
        <f t="shared" si="147"/>
        <v/>
      </c>
      <c r="DV29" s="103" t="str">
        <f t="shared" si="148"/>
        <v/>
      </c>
      <c r="DW29" s="104" t="str">
        <f t="shared" si="149"/>
        <v/>
      </c>
      <c r="DX29" s="104" t="str">
        <f t="shared" si="150"/>
        <v/>
      </c>
      <c r="DY29" s="105" t="str">
        <f t="shared" si="151"/>
        <v/>
      </c>
      <c r="DZ29" s="106" t="str">
        <f t="shared" si="152"/>
        <v/>
      </c>
      <c r="EA29" s="107" t="str">
        <f t="shared" si="153"/>
        <v/>
      </c>
      <c r="EB29" s="108" t="str">
        <f t="shared" si="154"/>
        <v/>
      </c>
      <c r="EC29" s="109" t="str">
        <f t="shared" si="155"/>
        <v/>
      </c>
      <c r="EE29" s="101"/>
      <c r="EF29" s="101"/>
      <c r="EG29" s="102" t="str">
        <f t="shared" si="172"/>
        <v/>
      </c>
      <c r="EH29" s="103" t="str">
        <f t="shared" si="173"/>
        <v/>
      </c>
      <c r="EI29" s="104" t="str">
        <f t="shared" si="174"/>
        <v/>
      </c>
      <c r="EJ29" s="104" t="str">
        <f t="shared" si="175"/>
        <v/>
      </c>
      <c r="EK29" s="105" t="str">
        <f t="shared" si="176"/>
        <v/>
      </c>
      <c r="EL29" s="106" t="str">
        <f t="shared" si="177"/>
        <v/>
      </c>
      <c r="EM29" s="107" t="str">
        <f t="shared" si="178"/>
        <v/>
      </c>
      <c r="EN29" s="108" t="str">
        <f t="shared" si="179"/>
        <v/>
      </c>
      <c r="EO29" s="109" t="str">
        <f t="shared" si="180"/>
        <v/>
      </c>
      <c r="EQ29" s="101"/>
      <c r="ER29" s="101"/>
      <c r="ES29" s="102" t="str">
        <f t="shared" si="181"/>
        <v/>
      </c>
      <c r="ET29" s="103" t="str">
        <f t="shared" si="182"/>
        <v/>
      </c>
      <c r="EU29" s="104" t="str">
        <f t="shared" si="183"/>
        <v/>
      </c>
      <c r="EV29" s="104" t="str">
        <f t="shared" si="184"/>
        <v/>
      </c>
      <c r="EW29" s="105" t="str">
        <f t="shared" si="185"/>
        <v/>
      </c>
      <c r="EX29" s="106" t="str">
        <f t="shared" si="186"/>
        <v/>
      </c>
      <c r="EY29" s="107" t="str">
        <f t="shared" si="187"/>
        <v/>
      </c>
      <c r="EZ29" s="108" t="str">
        <f t="shared" si="188"/>
        <v/>
      </c>
      <c r="FA29" s="109" t="str">
        <f t="shared" si="189"/>
        <v/>
      </c>
      <c r="FC29" s="101"/>
      <c r="FD29" s="101"/>
      <c r="FE29" s="102" t="str">
        <f t="shared" si="190"/>
        <v/>
      </c>
      <c r="FF29" s="103" t="str">
        <f t="shared" si="191"/>
        <v/>
      </c>
      <c r="FG29" s="104" t="str">
        <f t="shared" si="192"/>
        <v/>
      </c>
      <c r="FH29" s="104" t="str">
        <f t="shared" si="193"/>
        <v/>
      </c>
      <c r="FI29" s="105" t="str">
        <f t="shared" si="194"/>
        <v/>
      </c>
      <c r="FJ29" s="106" t="str">
        <f t="shared" si="195"/>
        <v/>
      </c>
      <c r="FK29" s="107" t="str">
        <f t="shared" si="196"/>
        <v/>
      </c>
      <c r="FL29" s="108" t="str">
        <f t="shared" si="197"/>
        <v/>
      </c>
      <c r="FM29" s="109" t="str">
        <f t="shared" si="198"/>
        <v/>
      </c>
      <c r="FO29" s="101"/>
      <c r="FP29" s="101"/>
      <c r="FQ29" s="102" t="str">
        <f>IF(FU29="","",#REF!)</f>
        <v/>
      </c>
      <c r="FR29" s="103" t="str">
        <f t="shared" si="199"/>
        <v/>
      </c>
      <c r="FS29" s="104" t="str">
        <f t="shared" si="200"/>
        <v/>
      </c>
      <c r="FT29" s="104" t="str">
        <f t="shared" si="201"/>
        <v/>
      </c>
      <c r="FU29" s="105" t="str">
        <f t="shared" si="202"/>
        <v/>
      </c>
      <c r="FV29" s="106" t="str">
        <f t="shared" si="203"/>
        <v/>
      </c>
      <c r="FW29" s="107" t="str">
        <f t="shared" si="204"/>
        <v/>
      </c>
      <c r="FX29" s="108" t="str">
        <f t="shared" si="205"/>
        <v/>
      </c>
      <c r="FY29" s="109" t="str">
        <f t="shared" si="206"/>
        <v/>
      </c>
      <c r="GA29" s="101"/>
      <c r="GB29" s="101"/>
      <c r="GC29" s="102" t="str">
        <f t="shared" si="207"/>
        <v/>
      </c>
      <c r="GD29" s="103" t="str">
        <f t="shared" si="208"/>
        <v/>
      </c>
      <c r="GE29" s="104" t="str">
        <f t="shared" si="209"/>
        <v/>
      </c>
      <c r="GF29" s="104" t="str">
        <f t="shared" si="210"/>
        <v/>
      </c>
      <c r="GG29" s="105" t="str">
        <f t="shared" si="211"/>
        <v/>
      </c>
      <c r="GH29" s="106" t="str">
        <f t="shared" si="212"/>
        <v/>
      </c>
      <c r="GI29" s="107" t="str">
        <f t="shared" si="213"/>
        <v/>
      </c>
      <c r="GJ29" s="108" t="str">
        <f t="shared" si="214"/>
        <v/>
      </c>
      <c r="GK29" s="109" t="str">
        <f t="shared" si="215"/>
        <v/>
      </c>
      <c r="GM29" s="101"/>
      <c r="GN29" s="101"/>
      <c r="GO29" s="102" t="str">
        <f t="shared" si="216"/>
        <v/>
      </c>
      <c r="GP29" s="103" t="str">
        <f t="shared" si="217"/>
        <v/>
      </c>
      <c r="GQ29" s="104" t="str">
        <f t="shared" si="218"/>
        <v/>
      </c>
      <c r="GR29" s="104" t="str">
        <f t="shared" si="219"/>
        <v/>
      </c>
      <c r="GS29" s="105" t="str">
        <f t="shared" si="220"/>
        <v/>
      </c>
      <c r="GT29" s="106" t="str">
        <f t="shared" si="221"/>
        <v/>
      </c>
      <c r="GU29" s="107" t="str">
        <f t="shared" si="222"/>
        <v/>
      </c>
      <c r="GV29" s="108" t="str">
        <f t="shared" si="223"/>
        <v/>
      </c>
      <c r="GW29" s="109" t="str">
        <f t="shared" si="224"/>
        <v/>
      </c>
      <c r="GY29" s="101"/>
      <c r="GZ29" s="101"/>
      <c r="HA29" s="102" t="str">
        <f t="shared" si="225"/>
        <v/>
      </c>
      <c r="HB29" s="103" t="str">
        <f t="shared" si="226"/>
        <v/>
      </c>
      <c r="HC29" s="104" t="str">
        <f t="shared" si="227"/>
        <v/>
      </c>
      <c r="HD29" s="104" t="str">
        <f t="shared" si="228"/>
        <v/>
      </c>
      <c r="HE29" s="105" t="str">
        <f t="shared" si="229"/>
        <v/>
      </c>
      <c r="HF29" s="106" t="str">
        <f t="shared" si="230"/>
        <v/>
      </c>
      <c r="HG29" s="107" t="str">
        <f t="shared" si="231"/>
        <v/>
      </c>
      <c r="HH29" s="108" t="str">
        <f t="shared" si="232"/>
        <v/>
      </c>
      <c r="HI29" s="109" t="str">
        <f t="shared" si="233"/>
        <v/>
      </c>
      <c r="HK29" s="101"/>
      <c r="HL29" s="101" t="s">
        <v>292</v>
      </c>
      <c r="HM29" s="102" t="str">
        <f t="shared" si="234"/>
        <v/>
      </c>
      <c r="HN29" s="103" t="str">
        <f t="shared" si="235"/>
        <v/>
      </c>
      <c r="HO29" s="104" t="str">
        <f t="shared" si="236"/>
        <v/>
      </c>
      <c r="HP29" s="104" t="str">
        <f t="shared" si="237"/>
        <v/>
      </c>
      <c r="HQ29" s="105" t="str">
        <f t="shared" si="238"/>
        <v/>
      </c>
      <c r="HR29" s="106" t="str">
        <f t="shared" si="239"/>
        <v/>
      </c>
      <c r="HS29" s="107" t="str">
        <f t="shared" si="240"/>
        <v/>
      </c>
      <c r="HT29" s="108" t="str">
        <f t="shared" si="241"/>
        <v/>
      </c>
      <c r="HU29" s="109" t="str">
        <f t="shared" si="242"/>
        <v/>
      </c>
      <c r="HW29" s="101"/>
      <c r="HX29" s="101"/>
      <c r="HY29" s="102" t="str">
        <f t="shared" si="243"/>
        <v/>
      </c>
      <c r="HZ29" s="103" t="str">
        <f t="shared" si="244"/>
        <v/>
      </c>
      <c r="IA29" s="104" t="str">
        <f t="shared" si="245"/>
        <v/>
      </c>
      <c r="IB29" s="104" t="str">
        <f t="shared" si="246"/>
        <v/>
      </c>
      <c r="IC29" s="105" t="str">
        <f t="shared" si="247"/>
        <v/>
      </c>
      <c r="ID29" s="106" t="str">
        <f t="shared" si="248"/>
        <v/>
      </c>
      <c r="IE29" s="107" t="str">
        <f t="shared" si="249"/>
        <v/>
      </c>
      <c r="IF29" s="108" t="str">
        <f t="shared" si="250"/>
        <v/>
      </c>
      <c r="IG29" s="109" t="str">
        <f t="shared" si="251"/>
        <v/>
      </c>
      <c r="II29" s="101"/>
      <c r="IJ29" s="101"/>
      <c r="IK29" s="102" t="str">
        <f t="shared" si="252"/>
        <v/>
      </c>
      <c r="IL29" s="103" t="str">
        <f t="shared" si="253"/>
        <v/>
      </c>
      <c r="IM29" s="104" t="str">
        <f t="shared" si="254"/>
        <v/>
      </c>
      <c r="IN29" s="104" t="str">
        <f t="shared" si="255"/>
        <v/>
      </c>
      <c r="IO29" s="105" t="str">
        <f t="shared" si="256"/>
        <v/>
      </c>
      <c r="IP29" s="106" t="str">
        <f t="shared" si="257"/>
        <v/>
      </c>
      <c r="IQ29" s="107" t="str">
        <f t="shared" si="258"/>
        <v/>
      </c>
      <c r="IR29" s="108" t="str">
        <f t="shared" si="259"/>
        <v/>
      </c>
      <c r="IS29" s="109" t="str">
        <f t="shared" si="260"/>
        <v/>
      </c>
      <c r="IU29" s="101"/>
      <c r="IV29" s="101"/>
      <c r="IW29" s="102" t="str">
        <f t="shared" si="261"/>
        <v/>
      </c>
      <c r="IX29" s="103" t="str">
        <f t="shared" si="262"/>
        <v/>
      </c>
      <c r="IY29" s="104" t="str">
        <f t="shared" si="263"/>
        <v/>
      </c>
      <c r="IZ29" s="104" t="str">
        <f t="shared" si="264"/>
        <v/>
      </c>
      <c r="JA29" s="105" t="str">
        <f t="shared" si="265"/>
        <v/>
      </c>
      <c r="JB29" s="106" t="str">
        <f t="shared" si="266"/>
        <v/>
      </c>
      <c r="JC29" s="107" t="str">
        <f t="shared" si="267"/>
        <v/>
      </c>
      <c r="JD29" s="108" t="str">
        <f t="shared" si="268"/>
        <v/>
      </c>
      <c r="JE29" s="109" t="str">
        <f t="shared" si="269"/>
        <v/>
      </c>
      <c r="JG29" s="101"/>
      <c r="JH29" s="101"/>
      <c r="JI29" s="102" t="str">
        <f t="shared" si="270"/>
        <v/>
      </c>
      <c r="JJ29" s="103" t="str">
        <f t="shared" si="271"/>
        <v/>
      </c>
      <c r="JK29" s="104" t="str">
        <f t="shared" si="272"/>
        <v/>
      </c>
      <c r="JL29" s="104" t="str">
        <f t="shared" si="273"/>
        <v/>
      </c>
      <c r="JM29" s="105" t="str">
        <f t="shared" si="274"/>
        <v/>
      </c>
      <c r="JN29" s="106" t="str">
        <f t="shared" si="275"/>
        <v/>
      </c>
      <c r="JO29" s="107" t="str">
        <f t="shared" si="276"/>
        <v/>
      </c>
      <c r="JP29" s="108" t="str">
        <f t="shared" si="277"/>
        <v/>
      </c>
      <c r="JQ29" s="109" t="str">
        <f t="shared" si="278"/>
        <v/>
      </c>
      <c r="JS29" s="101"/>
      <c r="JT29" s="101"/>
      <c r="JU29" s="102" t="str">
        <f t="shared" si="279"/>
        <v/>
      </c>
      <c r="JV29" s="103" t="str">
        <f t="shared" si="280"/>
        <v/>
      </c>
      <c r="JW29" s="104" t="str">
        <f t="shared" si="281"/>
        <v/>
      </c>
      <c r="JX29" s="104" t="str">
        <f t="shared" si="282"/>
        <v/>
      </c>
      <c r="JY29" s="105" t="str">
        <f t="shared" si="283"/>
        <v/>
      </c>
      <c r="JZ29" s="106" t="str">
        <f t="shared" si="284"/>
        <v/>
      </c>
      <c r="KA29" s="107" t="str">
        <f t="shared" si="285"/>
        <v/>
      </c>
      <c r="KB29" s="108" t="str">
        <f t="shared" si="286"/>
        <v/>
      </c>
      <c r="KC29" s="109" t="str">
        <f t="shared" si="287"/>
        <v/>
      </c>
      <c r="KE29" s="101"/>
      <c r="KF29" s="101"/>
    </row>
    <row r="30" spans="1:292" ht="13.5" customHeight="1">
      <c r="A30" s="20"/>
      <c r="B30" s="101" t="s">
        <v>687</v>
      </c>
      <c r="C30" s="2" t="s">
        <v>688</v>
      </c>
      <c r="D30" s="154"/>
      <c r="E30" s="102" t="s">
        <v>292</v>
      </c>
      <c r="F30" s="103" t="s">
        <v>292</v>
      </c>
      <c r="G30" s="104"/>
      <c r="H30" s="104" t="s">
        <v>292</v>
      </c>
      <c r="I30" s="105"/>
      <c r="J30" s="106"/>
      <c r="K30" s="107"/>
      <c r="L30" s="108"/>
      <c r="M30" s="109" t="s">
        <v>292</v>
      </c>
      <c r="O30" s="101"/>
      <c r="P30" s="154"/>
      <c r="Q30" s="102" t="s">
        <v>292</v>
      </c>
      <c r="R30" s="103" t="s">
        <v>292</v>
      </c>
      <c r="S30" s="104"/>
      <c r="T30" s="104" t="s">
        <v>292</v>
      </c>
      <c r="U30" s="105"/>
      <c r="V30" s="106"/>
      <c r="W30" s="107"/>
      <c r="X30" s="108"/>
      <c r="Y30" s="109" t="s">
        <v>292</v>
      </c>
      <c r="AA30" s="101"/>
      <c r="AB30" s="101"/>
      <c r="AC30" s="102">
        <v>36160</v>
      </c>
      <c r="AD30" s="103" t="s">
        <v>423</v>
      </c>
      <c r="AE30" s="104">
        <v>36010</v>
      </c>
      <c r="AF30" s="104">
        <v>37459</v>
      </c>
      <c r="AG30" s="105" t="s">
        <v>689</v>
      </c>
      <c r="AH30" s="106">
        <v>1954</v>
      </c>
      <c r="AI30" s="107" t="s">
        <v>440</v>
      </c>
      <c r="AJ30" s="108" t="s">
        <v>304</v>
      </c>
      <c r="AK30" s="109" t="s">
        <v>690</v>
      </c>
      <c r="AM30" s="101"/>
      <c r="AN30" s="101"/>
      <c r="AO30" s="102" t="s">
        <v>292</v>
      </c>
      <c r="AP30" s="103" t="s">
        <v>292</v>
      </c>
      <c r="AQ30" s="104"/>
      <c r="AR30" s="104" t="s">
        <v>292</v>
      </c>
      <c r="AS30" s="105"/>
      <c r="AT30" s="106"/>
      <c r="AU30" s="107"/>
      <c r="AV30" s="108"/>
      <c r="AW30" s="109" t="s">
        <v>292</v>
      </c>
      <c r="AY30" s="101"/>
      <c r="AZ30" s="101"/>
      <c r="BA30" s="102" t="s">
        <v>292</v>
      </c>
      <c r="BB30" s="103" t="s">
        <v>292</v>
      </c>
      <c r="BC30" s="104"/>
      <c r="BD30" s="104" t="s">
        <v>292</v>
      </c>
      <c r="BE30" s="105"/>
      <c r="BF30" s="106"/>
      <c r="BG30" s="107"/>
      <c r="BH30" s="108"/>
      <c r="BI30" s="109" t="s">
        <v>292</v>
      </c>
      <c r="BK30" s="101"/>
      <c r="BL30" s="101"/>
      <c r="BM30" s="102">
        <v>39083</v>
      </c>
      <c r="BN30" s="103" t="s">
        <v>426</v>
      </c>
      <c r="BO30" s="104">
        <v>38905</v>
      </c>
      <c r="BP30" s="104">
        <v>39135</v>
      </c>
      <c r="BQ30" s="105" t="s">
        <v>609</v>
      </c>
      <c r="BR30" s="106">
        <v>1955</v>
      </c>
      <c r="BS30" s="107" t="s">
        <v>440</v>
      </c>
      <c r="BT30" s="108" t="s">
        <v>297</v>
      </c>
      <c r="BU30" s="109" t="s">
        <v>610</v>
      </c>
      <c r="BW30" s="101"/>
      <c r="BX30" s="101"/>
      <c r="BY30" s="102" t="s">
        <v>292</v>
      </c>
      <c r="BZ30" s="103" t="s">
        <v>292</v>
      </c>
      <c r="CA30" s="104"/>
      <c r="CB30" s="104" t="s">
        <v>292</v>
      </c>
      <c r="CC30" s="105"/>
      <c r="CD30" s="106"/>
      <c r="CE30" s="107"/>
      <c r="CF30" s="108"/>
      <c r="CG30" s="109" t="s">
        <v>292</v>
      </c>
      <c r="CI30" s="101"/>
      <c r="CJ30" s="101"/>
      <c r="CK30" s="102" t="s">
        <v>292</v>
      </c>
      <c r="CL30" s="103" t="s">
        <v>292</v>
      </c>
      <c r="CM30" s="104" t="s">
        <v>292</v>
      </c>
      <c r="CN30" s="104" t="s">
        <v>292</v>
      </c>
      <c r="CO30" s="105" t="s">
        <v>292</v>
      </c>
      <c r="CP30" s="106" t="s">
        <v>292</v>
      </c>
      <c r="CQ30" s="107" t="s">
        <v>292</v>
      </c>
      <c r="CR30" s="108" t="s">
        <v>292</v>
      </c>
      <c r="CS30" s="109" t="s">
        <v>292</v>
      </c>
      <c r="CT30" s="2" t="s">
        <v>292</v>
      </c>
      <c r="CU30" s="101"/>
      <c r="CV30" s="101"/>
      <c r="CW30" s="102" t="s">
        <v>292</v>
      </c>
      <c r="CX30" s="103" t="s">
        <v>292</v>
      </c>
      <c r="CY30" s="104" t="s">
        <v>292</v>
      </c>
      <c r="CZ30" s="104" t="s">
        <v>292</v>
      </c>
      <c r="DA30" s="105" t="s">
        <v>292</v>
      </c>
      <c r="DB30" s="106" t="s">
        <v>292</v>
      </c>
      <c r="DC30" s="107" t="s">
        <v>292</v>
      </c>
      <c r="DD30" s="108" t="s">
        <v>292</v>
      </c>
      <c r="DE30" s="109" t="s">
        <v>292</v>
      </c>
      <c r="DF30" s="2" t="s">
        <v>292</v>
      </c>
      <c r="DG30" s="101"/>
      <c r="DH30" s="101"/>
      <c r="DI30" s="102" t="str">
        <f t="shared" si="163"/>
        <v/>
      </c>
      <c r="DJ30" s="103" t="str">
        <f t="shared" si="164"/>
        <v/>
      </c>
      <c r="DK30" s="104" t="str">
        <f t="shared" si="165"/>
        <v/>
      </c>
      <c r="DL30" s="104" t="str">
        <f t="shared" si="166"/>
        <v/>
      </c>
      <c r="DM30" s="105" t="str">
        <f t="shared" si="167"/>
        <v/>
      </c>
      <c r="DN30" s="106" t="str">
        <f t="shared" si="168"/>
        <v/>
      </c>
      <c r="DO30" s="107" t="str">
        <f t="shared" si="169"/>
        <v/>
      </c>
      <c r="DP30" s="108" t="str">
        <f t="shared" si="170"/>
        <v/>
      </c>
      <c r="DQ30" s="109" t="str">
        <f t="shared" si="171"/>
        <v/>
      </c>
      <c r="DS30" s="101"/>
      <c r="DT30" s="101"/>
      <c r="DU30" s="102" t="str">
        <f t="shared" si="147"/>
        <v/>
      </c>
      <c r="DV30" s="103" t="str">
        <f t="shared" si="148"/>
        <v/>
      </c>
      <c r="DW30" s="104" t="str">
        <f t="shared" si="149"/>
        <v/>
      </c>
      <c r="DX30" s="104" t="str">
        <f t="shared" si="150"/>
        <v/>
      </c>
      <c r="DY30" s="105" t="str">
        <f t="shared" si="151"/>
        <v/>
      </c>
      <c r="DZ30" s="106" t="str">
        <f t="shared" si="152"/>
        <v/>
      </c>
      <c r="EA30" s="107" t="str">
        <f t="shared" si="153"/>
        <v/>
      </c>
      <c r="EB30" s="108" t="str">
        <f t="shared" si="154"/>
        <v/>
      </c>
      <c r="EC30" s="109" t="str">
        <f t="shared" si="155"/>
        <v/>
      </c>
      <c r="EE30" s="101"/>
      <c r="EF30" s="101"/>
      <c r="EG30" s="102" t="str">
        <f t="shared" si="172"/>
        <v/>
      </c>
      <c r="EH30" s="103" t="str">
        <f t="shared" si="173"/>
        <v/>
      </c>
      <c r="EI30" s="104" t="str">
        <f t="shared" si="174"/>
        <v/>
      </c>
      <c r="EJ30" s="104" t="str">
        <f t="shared" si="175"/>
        <v/>
      </c>
      <c r="EK30" s="105" t="str">
        <f t="shared" si="176"/>
        <v/>
      </c>
      <c r="EL30" s="106" t="str">
        <f t="shared" si="177"/>
        <v/>
      </c>
      <c r="EM30" s="107" t="str">
        <f t="shared" si="178"/>
        <v/>
      </c>
      <c r="EN30" s="108" t="str">
        <f t="shared" si="179"/>
        <v/>
      </c>
      <c r="EO30" s="109" t="str">
        <f t="shared" si="180"/>
        <v/>
      </c>
      <c r="EQ30" s="101"/>
      <c r="ER30" s="101"/>
      <c r="ES30" s="102" t="str">
        <f t="shared" si="181"/>
        <v/>
      </c>
      <c r="ET30" s="103" t="str">
        <f t="shared" si="182"/>
        <v/>
      </c>
      <c r="EU30" s="104" t="str">
        <f t="shared" si="183"/>
        <v/>
      </c>
      <c r="EV30" s="104" t="str">
        <f t="shared" si="184"/>
        <v/>
      </c>
      <c r="EW30" s="105" t="str">
        <f t="shared" si="185"/>
        <v/>
      </c>
      <c r="EX30" s="106" t="str">
        <f t="shared" si="186"/>
        <v/>
      </c>
      <c r="EY30" s="107" t="str">
        <f t="shared" si="187"/>
        <v/>
      </c>
      <c r="EZ30" s="108" t="str">
        <f t="shared" si="188"/>
        <v/>
      </c>
      <c r="FA30" s="109" t="str">
        <f t="shared" si="189"/>
        <v/>
      </c>
      <c r="FC30" s="101"/>
      <c r="FD30" s="101"/>
      <c r="FE30" s="102" t="str">
        <f t="shared" si="190"/>
        <v/>
      </c>
      <c r="FF30" s="103" t="str">
        <f t="shared" si="191"/>
        <v/>
      </c>
      <c r="FG30" s="104" t="str">
        <f t="shared" si="192"/>
        <v/>
      </c>
      <c r="FH30" s="104" t="str">
        <f t="shared" si="193"/>
        <v/>
      </c>
      <c r="FI30" s="105" t="str">
        <f t="shared" si="194"/>
        <v/>
      </c>
      <c r="FJ30" s="106" t="str">
        <f t="shared" si="195"/>
        <v/>
      </c>
      <c r="FK30" s="107" t="str">
        <f t="shared" si="196"/>
        <v/>
      </c>
      <c r="FL30" s="108" t="str">
        <f t="shared" si="197"/>
        <v/>
      </c>
      <c r="FM30" s="109" t="str">
        <f t="shared" si="198"/>
        <v/>
      </c>
      <c r="FO30" s="101"/>
      <c r="FP30" s="101"/>
      <c r="FQ30" s="102" t="str">
        <f>IF(FU30="","",#REF!)</f>
        <v/>
      </c>
      <c r="FR30" s="103" t="str">
        <f t="shared" si="199"/>
        <v/>
      </c>
      <c r="FS30" s="104" t="str">
        <f t="shared" si="200"/>
        <v/>
      </c>
      <c r="FT30" s="104" t="str">
        <f t="shared" si="201"/>
        <v/>
      </c>
      <c r="FU30" s="105" t="str">
        <f t="shared" si="202"/>
        <v/>
      </c>
      <c r="FV30" s="106" t="str">
        <f t="shared" si="203"/>
        <v/>
      </c>
      <c r="FW30" s="107" t="str">
        <f t="shared" si="204"/>
        <v/>
      </c>
      <c r="FX30" s="108" t="str">
        <f t="shared" si="205"/>
        <v/>
      </c>
      <c r="FY30" s="109" t="str">
        <f t="shared" si="206"/>
        <v/>
      </c>
      <c r="GA30" s="101"/>
      <c r="GB30" s="101"/>
      <c r="GC30" s="102" t="str">
        <f t="shared" si="207"/>
        <v/>
      </c>
      <c r="GD30" s="103" t="str">
        <f t="shared" si="208"/>
        <v/>
      </c>
      <c r="GE30" s="104" t="str">
        <f t="shared" si="209"/>
        <v/>
      </c>
      <c r="GF30" s="104" t="str">
        <f t="shared" si="210"/>
        <v/>
      </c>
      <c r="GG30" s="105" t="str">
        <f t="shared" si="211"/>
        <v/>
      </c>
      <c r="GH30" s="106" t="str">
        <f t="shared" si="212"/>
        <v/>
      </c>
      <c r="GI30" s="107" t="str">
        <f t="shared" si="213"/>
        <v/>
      </c>
      <c r="GJ30" s="108" t="str">
        <f t="shared" si="214"/>
        <v/>
      </c>
      <c r="GK30" s="109" t="str">
        <f t="shared" si="215"/>
        <v/>
      </c>
      <c r="GM30" s="101"/>
      <c r="GN30" s="101"/>
      <c r="GO30" s="102" t="str">
        <f t="shared" si="216"/>
        <v/>
      </c>
      <c r="GP30" s="103" t="str">
        <f t="shared" si="217"/>
        <v/>
      </c>
      <c r="GQ30" s="104" t="str">
        <f t="shared" si="218"/>
        <v/>
      </c>
      <c r="GR30" s="104" t="str">
        <f t="shared" si="219"/>
        <v/>
      </c>
      <c r="GS30" s="105" t="str">
        <f t="shared" si="220"/>
        <v/>
      </c>
      <c r="GT30" s="106" t="str">
        <f t="shared" si="221"/>
        <v/>
      </c>
      <c r="GU30" s="107" t="str">
        <f t="shared" si="222"/>
        <v/>
      </c>
      <c r="GV30" s="108" t="str">
        <f t="shared" si="223"/>
        <v/>
      </c>
      <c r="GW30" s="109" t="str">
        <f t="shared" si="224"/>
        <v/>
      </c>
      <c r="GY30" s="101"/>
      <c r="GZ30" s="101"/>
      <c r="HA30" s="102" t="str">
        <f t="shared" si="225"/>
        <v/>
      </c>
      <c r="HB30" s="103" t="str">
        <f t="shared" si="226"/>
        <v/>
      </c>
      <c r="HC30" s="104" t="str">
        <f t="shared" si="227"/>
        <v/>
      </c>
      <c r="HD30" s="104" t="str">
        <f t="shared" si="228"/>
        <v/>
      </c>
      <c r="HE30" s="105" t="str">
        <f t="shared" si="229"/>
        <v/>
      </c>
      <c r="HF30" s="106" t="str">
        <f t="shared" si="230"/>
        <v/>
      </c>
      <c r="HG30" s="107" t="str">
        <f t="shared" si="231"/>
        <v/>
      </c>
      <c r="HH30" s="108" t="str">
        <f t="shared" si="232"/>
        <v/>
      </c>
      <c r="HI30" s="109" t="str">
        <f t="shared" si="233"/>
        <v/>
      </c>
      <c r="HK30" s="101"/>
      <c r="HL30" s="101" t="s">
        <v>292</v>
      </c>
      <c r="HM30" s="102" t="str">
        <f t="shared" si="234"/>
        <v/>
      </c>
      <c r="HN30" s="103" t="str">
        <f t="shared" si="235"/>
        <v/>
      </c>
      <c r="HO30" s="104" t="str">
        <f t="shared" si="236"/>
        <v/>
      </c>
      <c r="HP30" s="104" t="str">
        <f t="shared" si="237"/>
        <v/>
      </c>
      <c r="HQ30" s="105" t="str">
        <f t="shared" si="238"/>
        <v/>
      </c>
      <c r="HR30" s="106" t="str">
        <f t="shared" si="239"/>
        <v/>
      </c>
      <c r="HS30" s="107" t="str">
        <f t="shared" si="240"/>
        <v/>
      </c>
      <c r="HT30" s="108" t="str">
        <f t="shared" si="241"/>
        <v/>
      </c>
      <c r="HU30" s="109" t="str">
        <f t="shared" si="242"/>
        <v/>
      </c>
      <c r="HW30" s="101"/>
      <c r="HX30" s="101"/>
      <c r="HY30" s="102" t="str">
        <f t="shared" si="243"/>
        <v/>
      </c>
      <c r="HZ30" s="103" t="str">
        <f t="shared" si="244"/>
        <v/>
      </c>
      <c r="IA30" s="104" t="str">
        <f t="shared" si="245"/>
        <v/>
      </c>
      <c r="IB30" s="104" t="str">
        <f t="shared" si="246"/>
        <v/>
      </c>
      <c r="IC30" s="105" t="str">
        <f t="shared" si="247"/>
        <v/>
      </c>
      <c r="ID30" s="106" t="str">
        <f t="shared" si="248"/>
        <v/>
      </c>
      <c r="IE30" s="107" t="str">
        <f t="shared" si="249"/>
        <v/>
      </c>
      <c r="IF30" s="108" t="str">
        <f t="shared" si="250"/>
        <v/>
      </c>
      <c r="IG30" s="109" t="str">
        <f t="shared" si="251"/>
        <v/>
      </c>
      <c r="II30" s="101"/>
      <c r="IJ30" s="101"/>
      <c r="IK30" s="102" t="str">
        <f t="shared" si="252"/>
        <v/>
      </c>
      <c r="IL30" s="103" t="str">
        <f t="shared" si="253"/>
        <v/>
      </c>
      <c r="IM30" s="104" t="str">
        <f t="shared" si="254"/>
        <v/>
      </c>
      <c r="IN30" s="104" t="str">
        <f t="shared" si="255"/>
        <v/>
      </c>
      <c r="IO30" s="105" t="str">
        <f t="shared" si="256"/>
        <v/>
      </c>
      <c r="IP30" s="106" t="str">
        <f t="shared" si="257"/>
        <v/>
      </c>
      <c r="IQ30" s="107" t="str">
        <f t="shared" si="258"/>
        <v/>
      </c>
      <c r="IR30" s="108" t="str">
        <f t="shared" si="259"/>
        <v/>
      </c>
      <c r="IS30" s="109" t="str">
        <f t="shared" si="260"/>
        <v/>
      </c>
      <c r="IU30" s="101"/>
      <c r="IV30" s="101"/>
      <c r="IW30" s="102" t="str">
        <f t="shared" si="261"/>
        <v/>
      </c>
      <c r="IX30" s="103" t="str">
        <f t="shared" si="262"/>
        <v/>
      </c>
      <c r="IY30" s="104" t="str">
        <f t="shared" si="263"/>
        <v/>
      </c>
      <c r="IZ30" s="104" t="str">
        <f t="shared" si="264"/>
        <v/>
      </c>
      <c r="JA30" s="105" t="str">
        <f t="shared" si="265"/>
        <v/>
      </c>
      <c r="JB30" s="106" t="str">
        <f t="shared" si="266"/>
        <v/>
      </c>
      <c r="JC30" s="107" t="str">
        <f t="shared" si="267"/>
        <v/>
      </c>
      <c r="JD30" s="108" t="str">
        <f t="shared" si="268"/>
        <v/>
      </c>
      <c r="JE30" s="109" t="str">
        <f t="shared" si="269"/>
        <v/>
      </c>
      <c r="JG30" s="101"/>
      <c r="JH30" s="101"/>
      <c r="JI30" s="102" t="str">
        <f t="shared" si="270"/>
        <v/>
      </c>
      <c r="JJ30" s="103" t="str">
        <f t="shared" si="271"/>
        <v/>
      </c>
      <c r="JK30" s="104" t="str">
        <f t="shared" si="272"/>
        <v/>
      </c>
      <c r="JL30" s="104" t="str">
        <f t="shared" si="273"/>
        <v/>
      </c>
      <c r="JM30" s="105" t="str">
        <f t="shared" si="274"/>
        <v/>
      </c>
      <c r="JN30" s="106" t="str">
        <f t="shared" si="275"/>
        <v/>
      </c>
      <c r="JO30" s="107" t="str">
        <f t="shared" si="276"/>
        <v/>
      </c>
      <c r="JP30" s="108" t="str">
        <f t="shared" si="277"/>
        <v/>
      </c>
      <c r="JQ30" s="109" t="str">
        <f t="shared" si="278"/>
        <v/>
      </c>
      <c r="JS30" s="101"/>
      <c r="JT30" s="101"/>
      <c r="JU30" s="102" t="str">
        <f t="shared" si="279"/>
        <v/>
      </c>
      <c r="JV30" s="103" t="str">
        <f t="shared" si="280"/>
        <v/>
      </c>
      <c r="JW30" s="104" t="str">
        <f t="shared" si="281"/>
        <v/>
      </c>
      <c r="JX30" s="104" t="str">
        <f t="shared" si="282"/>
        <v/>
      </c>
      <c r="JY30" s="105" t="str">
        <f t="shared" si="283"/>
        <v/>
      </c>
      <c r="JZ30" s="106" t="str">
        <f t="shared" si="284"/>
        <v/>
      </c>
      <c r="KA30" s="107" t="str">
        <f t="shared" si="285"/>
        <v/>
      </c>
      <c r="KB30" s="108" t="str">
        <f t="shared" si="286"/>
        <v/>
      </c>
      <c r="KC30" s="109" t="str">
        <f t="shared" si="287"/>
        <v/>
      </c>
      <c r="KE30" s="101"/>
      <c r="KF30" s="101"/>
    </row>
    <row r="31" spans="1:292" ht="13.5" customHeight="1">
      <c r="A31" s="20"/>
      <c r="B31" s="101" t="s">
        <v>1173</v>
      </c>
      <c r="C31" s="2" t="s">
        <v>1174</v>
      </c>
      <c r="D31" s="154"/>
      <c r="E31" s="102"/>
      <c r="F31" s="103"/>
      <c r="G31" s="104"/>
      <c r="H31" s="104"/>
      <c r="I31" s="105"/>
      <c r="J31" s="106"/>
      <c r="K31" s="107"/>
      <c r="L31" s="108"/>
      <c r="M31" s="109"/>
      <c r="O31" s="101"/>
      <c r="P31" s="154"/>
      <c r="Q31" s="102"/>
      <c r="R31" s="103"/>
      <c r="S31" s="104"/>
      <c r="T31" s="104"/>
      <c r="U31" s="105"/>
      <c r="V31" s="106"/>
      <c r="W31" s="107"/>
      <c r="X31" s="108"/>
      <c r="Y31" s="109"/>
      <c r="AA31" s="101"/>
      <c r="AB31" s="101"/>
      <c r="AC31" s="102"/>
      <c r="AD31" s="103"/>
      <c r="AE31" s="104"/>
      <c r="AF31" s="104"/>
      <c r="AG31" s="105"/>
      <c r="AH31" s="106"/>
      <c r="AI31" s="107"/>
      <c r="AJ31" s="108"/>
      <c r="AK31" s="109"/>
      <c r="AM31" s="101"/>
      <c r="AN31" s="101"/>
      <c r="AO31" s="102"/>
      <c r="AP31" s="103"/>
      <c r="AQ31" s="104"/>
      <c r="AR31" s="104"/>
      <c r="AS31" s="105"/>
      <c r="AT31" s="106"/>
      <c r="AU31" s="107"/>
      <c r="AV31" s="108"/>
      <c r="AW31" s="109"/>
      <c r="AY31" s="101"/>
      <c r="AZ31" s="101"/>
      <c r="BA31" s="102"/>
      <c r="BB31" s="103"/>
      <c r="BC31" s="104"/>
      <c r="BD31" s="104"/>
      <c r="BE31" s="105"/>
      <c r="BF31" s="106"/>
      <c r="BG31" s="107"/>
      <c r="BH31" s="108"/>
      <c r="BI31" s="109"/>
      <c r="BK31" s="101"/>
      <c r="BL31" s="101"/>
      <c r="BM31" s="102"/>
      <c r="BN31" s="103"/>
      <c r="BO31" s="104"/>
      <c r="BP31" s="104"/>
      <c r="BQ31" s="105"/>
      <c r="BR31" s="106"/>
      <c r="BS31" s="107"/>
      <c r="BT31" s="108"/>
      <c r="BU31" s="109"/>
      <c r="BW31" s="101"/>
      <c r="BX31" s="101"/>
      <c r="BY31" s="102"/>
      <c r="BZ31" s="103"/>
      <c r="CA31" s="104"/>
      <c r="CB31" s="104"/>
      <c r="CC31" s="105"/>
      <c r="CD31" s="106"/>
      <c r="CE31" s="107"/>
      <c r="CF31" s="108"/>
      <c r="CG31" s="109"/>
      <c r="CI31" s="101"/>
      <c r="CJ31" s="101"/>
      <c r="CK31" s="102"/>
      <c r="CL31" s="103"/>
      <c r="CM31" s="104"/>
      <c r="CN31" s="104"/>
      <c r="CO31" s="105"/>
      <c r="CP31" s="106"/>
      <c r="CQ31" s="107"/>
      <c r="CR31" s="108"/>
      <c r="CS31" s="109"/>
      <c r="CU31" s="101"/>
      <c r="CV31" s="101"/>
      <c r="CW31" s="102"/>
      <c r="CX31" s="103"/>
      <c r="CY31" s="104"/>
      <c r="CZ31" s="104"/>
      <c r="DA31" s="105"/>
      <c r="DB31" s="106"/>
      <c r="DC31" s="107"/>
      <c r="DD31" s="108"/>
      <c r="DE31" s="109"/>
      <c r="DG31" s="101"/>
      <c r="DH31" s="101"/>
      <c r="DI31" s="102"/>
      <c r="DJ31" s="103"/>
      <c r="DK31" s="104"/>
      <c r="DL31" s="104"/>
      <c r="DM31" s="105"/>
      <c r="DN31" s="106"/>
      <c r="DO31" s="107"/>
      <c r="DP31" s="108"/>
      <c r="DQ31" s="109"/>
      <c r="DS31" s="101"/>
      <c r="DT31" s="101"/>
      <c r="DU31" s="102">
        <f t="shared" si="147"/>
        <v>45291</v>
      </c>
      <c r="DV31" s="103" t="str">
        <f t="shared" si="148"/>
        <v>Rutte IV</v>
      </c>
      <c r="DW31" s="104">
        <f t="shared" si="149"/>
        <v>44571</v>
      </c>
      <c r="DX31" s="104">
        <f t="shared" si="150"/>
        <v>45291</v>
      </c>
      <c r="DY31" s="105" t="str">
        <f t="shared" si="151"/>
        <v>Conny Helder</v>
      </c>
      <c r="DZ31" s="106" t="str">
        <f t="shared" si="152"/>
        <v>1958</v>
      </c>
      <c r="EA31" s="107" t="str">
        <f t="shared" si="153"/>
        <v>female</v>
      </c>
      <c r="EB31" s="108" t="str">
        <f t="shared" si="154"/>
        <v>nl_vvd01</v>
      </c>
      <c r="EC31" s="109" t="str">
        <f t="shared" si="155"/>
        <v>Helder_Conny_1958</v>
      </c>
      <c r="EE31" s="101"/>
      <c r="EF31" s="101" t="s">
        <v>1175</v>
      </c>
      <c r="EG31" s="102"/>
      <c r="EH31" s="103"/>
      <c r="EI31" s="104"/>
      <c r="EJ31" s="104"/>
      <c r="EK31" s="105"/>
      <c r="EL31" s="106"/>
      <c r="EM31" s="107"/>
      <c r="EN31" s="108"/>
      <c r="EO31" s="109"/>
      <c r="EQ31" s="101"/>
      <c r="ER31" s="101"/>
      <c r="ES31" s="102"/>
      <c r="ET31" s="103"/>
      <c r="EU31" s="104"/>
      <c r="EV31" s="104"/>
      <c r="EW31" s="105"/>
      <c r="EX31" s="106"/>
      <c r="EY31" s="107"/>
      <c r="EZ31" s="108"/>
      <c r="FA31" s="109"/>
      <c r="FC31" s="101"/>
      <c r="FD31" s="101"/>
      <c r="FE31" s="102"/>
      <c r="FF31" s="103"/>
      <c r="FG31" s="104"/>
      <c r="FH31" s="104"/>
      <c r="FI31" s="105"/>
      <c r="FJ31" s="106"/>
      <c r="FK31" s="107"/>
      <c r="FL31" s="108"/>
      <c r="FM31" s="109"/>
      <c r="FO31" s="101"/>
      <c r="FP31" s="101"/>
      <c r="FQ31" s="102"/>
      <c r="FR31" s="103"/>
      <c r="FS31" s="104"/>
      <c r="FT31" s="104"/>
      <c r="FU31" s="105"/>
      <c r="FV31" s="106"/>
      <c r="FW31" s="107"/>
      <c r="FX31" s="108"/>
      <c r="FY31" s="109"/>
      <c r="GA31" s="101"/>
      <c r="GB31" s="101"/>
      <c r="GC31" s="102"/>
      <c r="GD31" s="103"/>
      <c r="GE31" s="104"/>
      <c r="GF31" s="104"/>
      <c r="GG31" s="105"/>
      <c r="GH31" s="106"/>
      <c r="GI31" s="107"/>
      <c r="GJ31" s="108"/>
      <c r="GK31" s="109"/>
      <c r="GM31" s="101"/>
      <c r="GN31" s="101"/>
      <c r="GO31" s="102"/>
      <c r="GP31" s="103"/>
      <c r="GQ31" s="104"/>
      <c r="GR31" s="104"/>
      <c r="GS31" s="105"/>
      <c r="GT31" s="106"/>
      <c r="GU31" s="107"/>
      <c r="GV31" s="108"/>
      <c r="GW31" s="109"/>
      <c r="GY31" s="101"/>
      <c r="GZ31" s="101"/>
      <c r="HA31" s="102"/>
      <c r="HB31" s="103"/>
      <c r="HC31" s="104"/>
      <c r="HD31" s="104"/>
      <c r="HE31" s="105"/>
      <c r="HF31" s="106"/>
      <c r="HG31" s="107"/>
      <c r="HH31" s="108"/>
      <c r="HI31" s="109"/>
      <c r="HK31" s="101"/>
      <c r="HL31" s="101"/>
      <c r="HM31" s="102"/>
      <c r="HN31" s="103"/>
      <c r="HO31" s="104"/>
      <c r="HP31" s="104"/>
      <c r="HQ31" s="105"/>
      <c r="HR31" s="106"/>
      <c r="HS31" s="107"/>
      <c r="HT31" s="108"/>
      <c r="HU31" s="109"/>
      <c r="HW31" s="101"/>
      <c r="HX31" s="101"/>
      <c r="HY31" s="102"/>
      <c r="HZ31" s="103"/>
      <c r="IA31" s="104"/>
      <c r="IB31" s="104"/>
      <c r="IC31" s="105"/>
      <c r="ID31" s="106"/>
      <c r="IE31" s="107"/>
      <c r="IF31" s="108"/>
      <c r="IG31" s="109"/>
      <c r="II31" s="101"/>
      <c r="IJ31" s="101"/>
      <c r="IK31" s="102"/>
      <c r="IL31" s="103"/>
      <c r="IM31" s="104"/>
      <c r="IN31" s="104"/>
      <c r="IO31" s="105"/>
      <c r="IP31" s="106"/>
      <c r="IQ31" s="107"/>
      <c r="IR31" s="108"/>
      <c r="IS31" s="109"/>
      <c r="IU31" s="101"/>
      <c r="IV31" s="101"/>
      <c r="IW31" s="102"/>
      <c r="IX31" s="103"/>
      <c r="IY31" s="104"/>
      <c r="IZ31" s="104"/>
      <c r="JA31" s="105"/>
      <c r="JB31" s="106"/>
      <c r="JC31" s="107"/>
      <c r="JD31" s="108"/>
      <c r="JE31" s="109"/>
      <c r="JG31" s="101"/>
      <c r="JH31" s="101"/>
      <c r="JI31" s="102"/>
      <c r="JJ31" s="103"/>
      <c r="JK31" s="104"/>
      <c r="JL31" s="104"/>
      <c r="JM31" s="105"/>
      <c r="JN31" s="106"/>
      <c r="JO31" s="107"/>
      <c r="JP31" s="108"/>
      <c r="JQ31" s="109"/>
      <c r="JS31" s="101"/>
      <c r="JT31" s="101"/>
      <c r="JU31" s="102"/>
      <c r="JV31" s="103"/>
      <c r="JW31" s="104"/>
      <c r="JX31" s="104"/>
      <c r="JY31" s="105"/>
      <c r="JZ31" s="106"/>
      <c r="KA31" s="107"/>
      <c r="KB31" s="108"/>
      <c r="KC31" s="109"/>
      <c r="KE31" s="101"/>
      <c r="KF31" s="101"/>
    </row>
    <row r="32" spans="1:292" ht="13.5" customHeight="1">
      <c r="A32" s="20"/>
      <c r="B32" s="101" t="s">
        <v>1176</v>
      </c>
      <c r="C32" s="2" t="s">
        <v>1177</v>
      </c>
      <c r="D32" s="154"/>
      <c r="E32" s="102"/>
      <c r="F32" s="103"/>
      <c r="G32" s="104"/>
      <c r="H32" s="104"/>
      <c r="I32" s="105"/>
      <c r="J32" s="106"/>
      <c r="K32" s="107"/>
      <c r="L32" s="108"/>
      <c r="M32" s="109"/>
      <c r="O32" s="101"/>
      <c r="P32" s="154"/>
      <c r="Q32" s="102"/>
      <c r="R32" s="103"/>
      <c r="S32" s="104"/>
      <c r="T32" s="104"/>
      <c r="U32" s="105"/>
      <c r="V32" s="106"/>
      <c r="W32" s="107"/>
      <c r="X32" s="108"/>
      <c r="Y32" s="109"/>
      <c r="AA32" s="101"/>
      <c r="AB32" s="101"/>
      <c r="AC32" s="102"/>
      <c r="AD32" s="103"/>
      <c r="AE32" s="104"/>
      <c r="AF32" s="104"/>
      <c r="AG32" s="105"/>
      <c r="AH32" s="106"/>
      <c r="AI32" s="107"/>
      <c r="AJ32" s="108"/>
      <c r="AK32" s="109"/>
      <c r="AM32" s="101"/>
      <c r="AN32" s="101"/>
      <c r="AO32" s="102"/>
      <c r="AP32" s="103"/>
      <c r="AQ32" s="104"/>
      <c r="AR32" s="104"/>
      <c r="AS32" s="105"/>
      <c r="AT32" s="106"/>
      <c r="AU32" s="107"/>
      <c r="AV32" s="108"/>
      <c r="AW32" s="109"/>
      <c r="AY32" s="101"/>
      <c r="AZ32" s="101"/>
      <c r="BA32" s="102"/>
      <c r="BB32" s="103"/>
      <c r="BC32" s="104"/>
      <c r="BD32" s="104"/>
      <c r="BE32" s="105"/>
      <c r="BF32" s="106"/>
      <c r="BG32" s="107"/>
      <c r="BH32" s="108"/>
      <c r="BI32" s="109"/>
      <c r="BK32" s="101"/>
      <c r="BL32" s="101"/>
      <c r="BM32" s="102"/>
      <c r="BN32" s="103"/>
      <c r="BO32" s="104"/>
      <c r="BP32" s="104"/>
      <c r="BQ32" s="105"/>
      <c r="BR32" s="106"/>
      <c r="BS32" s="107"/>
      <c r="BT32" s="108"/>
      <c r="BU32" s="109"/>
      <c r="BW32" s="101"/>
      <c r="BX32" s="101"/>
      <c r="BY32" s="102"/>
      <c r="BZ32" s="103"/>
      <c r="CA32" s="104"/>
      <c r="CB32" s="104"/>
      <c r="CC32" s="105"/>
      <c r="CD32" s="106"/>
      <c r="CE32" s="107"/>
      <c r="CF32" s="108"/>
      <c r="CG32" s="109"/>
      <c r="CI32" s="101"/>
      <c r="CJ32" s="101"/>
      <c r="CK32" s="102"/>
      <c r="CL32" s="103"/>
      <c r="CM32" s="104"/>
      <c r="CN32" s="104"/>
      <c r="CO32" s="105"/>
      <c r="CP32" s="106"/>
      <c r="CQ32" s="107"/>
      <c r="CR32" s="108"/>
      <c r="CS32" s="109"/>
      <c r="CU32" s="101"/>
      <c r="CV32" s="101"/>
      <c r="CW32" s="102"/>
      <c r="CX32" s="103"/>
      <c r="CY32" s="104"/>
      <c r="CZ32" s="104"/>
      <c r="DA32" s="105"/>
      <c r="DB32" s="106"/>
      <c r="DC32" s="107"/>
      <c r="DD32" s="108"/>
      <c r="DE32" s="109"/>
      <c r="DG32" s="101"/>
      <c r="DH32" s="101"/>
      <c r="DI32" s="102"/>
      <c r="DJ32" s="103"/>
      <c r="DK32" s="104"/>
      <c r="DL32" s="104"/>
      <c r="DM32" s="105"/>
      <c r="DN32" s="106"/>
      <c r="DO32" s="107"/>
      <c r="DP32" s="108"/>
      <c r="DQ32" s="109"/>
      <c r="DS32" s="101"/>
      <c r="DT32" s="101"/>
      <c r="DU32" s="102">
        <f t="shared" si="147"/>
        <v>45291</v>
      </c>
      <c r="DV32" s="103" t="str">
        <f t="shared" si="148"/>
        <v>Rutte IV</v>
      </c>
      <c r="DW32" s="104">
        <f t="shared" si="149"/>
        <v>44571</v>
      </c>
      <c r="DX32" s="104">
        <f t="shared" si="150"/>
        <v>45291</v>
      </c>
      <c r="DY32" s="105" t="str">
        <f t="shared" si="151"/>
        <v>Christianne VanderWal</v>
      </c>
      <c r="DZ32" s="106" t="str">
        <f t="shared" si="152"/>
        <v>1973</v>
      </c>
      <c r="EA32" s="107" t="str">
        <f t="shared" si="153"/>
        <v>female</v>
      </c>
      <c r="EB32" s="108" t="str">
        <f t="shared" si="154"/>
        <v>nl_vvd01</v>
      </c>
      <c r="EC32" s="109" t="str">
        <f t="shared" si="155"/>
        <v>VanderWal_Christianne_1973</v>
      </c>
      <c r="EE32" s="101"/>
      <c r="EF32" s="101" t="s">
        <v>1178</v>
      </c>
      <c r="EG32" s="102"/>
      <c r="EH32" s="103"/>
      <c r="EI32" s="104"/>
      <c r="EJ32" s="104"/>
      <c r="EK32" s="105"/>
      <c r="EL32" s="106"/>
      <c r="EM32" s="107"/>
      <c r="EN32" s="108"/>
      <c r="EO32" s="109"/>
      <c r="EQ32" s="101"/>
      <c r="ER32" s="101"/>
      <c r="ES32" s="102"/>
      <c r="ET32" s="103"/>
      <c r="EU32" s="104"/>
      <c r="EV32" s="104"/>
      <c r="EW32" s="105"/>
      <c r="EX32" s="106"/>
      <c r="EY32" s="107"/>
      <c r="EZ32" s="108"/>
      <c r="FA32" s="109"/>
      <c r="FC32" s="101"/>
      <c r="FD32" s="101"/>
      <c r="FE32" s="102"/>
      <c r="FF32" s="103"/>
      <c r="FG32" s="104"/>
      <c r="FH32" s="104"/>
      <c r="FI32" s="105"/>
      <c r="FJ32" s="106"/>
      <c r="FK32" s="107"/>
      <c r="FL32" s="108"/>
      <c r="FM32" s="109"/>
      <c r="FO32" s="101"/>
      <c r="FP32" s="101"/>
      <c r="FQ32" s="102"/>
      <c r="FR32" s="103"/>
      <c r="FS32" s="104"/>
      <c r="FT32" s="104"/>
      <c r="FU32" s="105"/>
      <c r="FV32" s="106"/>
      <c r="FW32" s="107"/>
      <c r="FX32" s="108"/>
      <c r="FY32" s="109"/>
      <c r="GA32" s="101"/>
      <c r="GB32" s="101"/>
      <c r="GC32" s="102"/>
      <c r="GD32" s="103"/>
      <c r="GE32" s="104"/>
      <c r="GF32" s="104"/>
      <c r="GG32" s="105"/>
      <c r="GH32" s="106"/>
      <c r="GI32" s="107"/>
      <c r="GJ32" s="108"/>
      <c r="GK32" s="109"/>
      <c r="GM32" s="101"/>
      <c r="GN32" s="101"/>
      <c r="GO32" s="102"/>
      <c r="GP32" s="103"/>
      <c r="GQ32" s="104"/>
      <c r="GR32" s="104"/>
      <c r="GS32" s="105"/>
      <c r="GT32" s="106"/>
      <c r="GU32" s="107"/>
      <c r="GV32" s="108"/>
      <c r="GW32" s="109"/>
      <c r="GY32" s="101"/>
      <c r="GZ32" s="101"/>
      <c r="HA32" s="102"/>
      <c r="HB32" s="103"/>
      <c r="HC32" s="104"/>
      <c r="HD32" s="104"/>
      <c r="HE32" s="105"/>
      <c r="HF32" s="106"/>
      <c r="HG32" s="107"/>
      <c r="HH32" s="108"/>
      <c r="HI32" s="109"/>
      <c r="HK32" s="101"/>
      <c r="HL32" s="101"/>
      <c r="HM32" s="102"/>
      <c r="HN32" s="103"/>
      <c r="HO32" s="104"/>
      <c r="HP32" s="104"/>
      <c r="HQ32" s="105"/>
      <c r="HR32" s="106"/>
      <c r="HS32" s="107"/>
      <c r="HT32" s="108"/>
      <c r="HU32" s="109"/>
      <c r="HW32" s="101"/>
      <c r="HX32" s="101"/>
      <c r="HY32" s="102"/>
      <c r="HZ32" s="103"/>
      <c r="IA32" s="104"/>
      <c r="IB32" s="104"/>
      <c r="IC32" s="105"/>
      <c r="ID32" s="106"/>
      <c r="IE32" s="107"/>
      <c r="IF32" s="108"/>
      <c r="IG32" s="109"/>
      <c r="II32" s="101"/>
      <c r="IJ32" s="101"/>
      <c r="IK32" s="102"/>
      <c r="IL32" s="103"/>
      <c r="IM32" s="104"/>
      <c r="IN32" s="104"/>
      <c r="IO32" s="105"/>
      <c r="IP32" s="106"/>
      <c r="IQ32" s="107"/>
      <c r="IR32" s="108"/>
      <c r="IS32" s="109"/>
      <c r="IU32" s="101"/>
      <c r="IV32" s="101"/>
      <c r="IW32" s="102"/>
      <c r="IX32" s="103"/>
      <c r="IY32" s="104"/>
      <c r="IZ32" s="104"/>
      <c r="JA32" s="105"/>
      <c r="JB32" s="106"/>
      <c r="JC32" s="107"/>
      <c r="JD32" s="108"/>
      <c r="JE32" s="109"/>
      <c r="JG32" s="101"/>
      <c r="JH32" s="101"/>
      <c r="JI32" s="102"/>
      <c r="JJ32" s="103"/>
      <c r="JK32" s="104"/>
      <c r="JL32" s="104"/>
      <c r="JM32" s="105"/>
      <c r="JN32" s="106"/>
      <c r="JO32" s="107"/>
      <c r="JP32" s="108"/>
      <c r="JQ32" s="109"/>
      <c r="JS32" s="101"/>
      <c r="JT32" s="101"/>
      <c r="JU32" s="102"/>
      <c r="JV32" s="103"/>
      <c r="JW32" s="104"/>
      <c r="JX32" s="104"/>
      <c r="JY32" s="105"/>
      <c r="JZ32" s="106"/>
      <c r="KA32" s="107"/>
      <c r="KB32" s="108"/>
      <c r="KC32" s="109"/>
      <c r="KE32" s="101"/>
      <c r="KF32" s="101"/>
    </row>
    <row r="33" spans="1:292" ht="13.5" customHeight="1">
      <c r="A33" s="20"/>
      <c r="B33" s="101" t="s">
        <v>720</v>
      </c>
      <c r="C33" s="101" t="s">
        <v>721</v>
      </c>
      <c r="E33" s="102" t="s">
        <v>292</v>
      </c>
      <c r="F33" s="103" t="s">
        <v>292</v>
      </c>
      <c r="G33" s="104"/>
      <c r="H33" s="104" t="s">
        <v>292</v>
      </c>
      <c r="I33" s="105"/>
      <c r="J33" s="106"/>
      <c r="K33" s="107"/>
      <c r="L33" s="108"/>
      <c r="M33" s="109" t="s">
        <v>292</v>
      </c>
      <c r="O33" s="101"/>
      <c r="P33" s="101"/>
      <c r="Q33" s="102" t="s">
        <v>292</v>
      </c>
      <c r="R33" s="103" t="s">
        <v>292</v>
      </c>
      <c r="S33" s="104"/>
      <c r="T33" s="104" t="s">
        <v>292</v>
      </c>
      <c r="U33" s="105"/>
      <c r="V33" s="106"/>
      <c r="W33" s="107"/>
      <c r="X33" s="108"/>
      <c r="Y33" s="109" t="s">
        <v>292</v>
      </c>
      <c r="AA33" s="101"/>
      <c r="AB33" s="101"/>
      <c r="AC33" s="102" t="s">
        <v>292</v>
      </c>
      <c r="AD33" s="103" t="s">
        <v>292</v>
      </c>
      <c r="AE33" s="104"/>
      <c r="AF33" s="104" t="s">
        <v>292</v>
      </c>
      <c r="AG33" s="105"/>
      <c r="AH33" s="106"/>
      <c r="AI33" s="107"/>
      <c r="AJ33" s="108"/>
      <c r="AK33" s="109" t="s">
        <v>292</v>
      </c>
      <c r="AM33" s="101"/>
      <c r="AN33" s="101"/>
      <c r="AO33" s="102" t="s">
        <v>292</v>
      </c>
      <c r="AP33" s="103" t="s">
        <v>292</v>
      </c>
      <c r="AQ33" s="104"/>
      <c r="AR33" s="104" t="s">
        <v>292</v>
      </c>
      <c r="AS33" s="105"/>
      <c r="AT33" s="106"/>
      <c r="AU33" s="107"/>
      <c r="AV33" s="108"/>
      <c r="AW33" s="109" t="s">
        <v>292</v>
      </c>
      <c r="AY33" s="101"/>
      <c r="AZ33" s="101"/>
      <c r="BA33" s="102" t="s">
        <v>292</v>
      </c>
      <c r="BB33" s="103" t="s">
        <v>292</v>
      </c>
      <c r="BC33" s="104"/>
      <c r="BD33" s="104" t="s">
        <v>292</v>
      </c>
      <c r="BE33" s="105"/>
      <c r="BF33" s="106"/>
      <c r="BG33" s="107"/>
      <c r="BH33" s="108"/>
      <c r="BI33" s="109" t="s">
        <v>292</v>
      </c>
      <c r="BK33" s="101"/>
      <c r="BL33" s="101"/>
      <c r="BM33" s="102" t="s">
        <v>292</v>
      </c>
      <c r="BN33" s="103" t="s">
        <v>292</v>
      </c>
      <c r="BO33" s="104"/>
      <c r="BP33" s="104" t="s">
        <v>292</v>
      </c>
      <c r="BQ33" s="105"/>
      <c r="BR33" s="106"/>
      <c r="BS33" s="107"/>
      <c r="BT33" s="108"/>
      <c r="BU33" s="109" t="s">
        <v>292</v>
      </c>
      <c r="BW33" s="101"/>
      <c r="BX33" s="101"/>
      <c r="BY33" s="102">
        <v>40465</v>
      </c>
      <c r="BZ33" s="103" t="s">
        <v>427</v>
      </c>
      <c r="CA33" s="104">
        <v>39135</v>
      </c>
      <c r="CB33" s="104">
        <v>40465</v>
      </c>
      <c r="CC33" s="105" t="s">
        <v>477</v>
      </c>
      <c r="CD33" s="106">
        <v>1962</v>
      </c>
      <c r="CE33" s="107" t="s">
        <v>440</v>
      </c>
      <c r="CF33" s="108" t="s">
        <v>309</v>
      </c>
      <c r="CG33" s="109" t="s">
        <v>478</v>
      </c>
      <c r="CI33" s="101"/>
      <c r="CJ33" s="101"/>
      <c r="CK33" s="102" t="s">
        <v>292</v>
      </c>
      <c r="CL33" s="103" t="s">
        <v>292</v>
      </c>
      <c r="CM33" s="104" t="s">
        <v>292</v>
      </c>
      <c r="CN33" s="104" t="s">
        <v>292</v>
      </c>
      <c r="CO33" s="105" t="s">
        <v>292</v>
      </c>
      <c r="CP33" s="106" t="s">
        <v>292</v>
      </c>
      <c r="CQ33" s="107" t="s">
        <v>292</v>
      </c>
      <c r="CR33" s="108" t="s">
        <v>292</v>
      </c>
      <c r="CS33" s="109" t="s">
        <v>292</v>
      </c>
      <c r="CT33" s="2" t="s">
        <v>292</v>
      </c>
      <c r="CU33" s="101"/>
      <c r="CV33" s="101"/>
      <c r="CW33" s="102" t="s">
        <v>292</v>
      </c>
      <c r="CX33" s="103" t="s">
        <v>292</v>
      </c>
      <c r="CY33" s="104" t="s">
        <v>292</v>
      </c>
      <c r="CZ33" s="104" t="s">
        <v>292</v>
      </c>
      <c r="DA33" s="105" t="s">
        <v>292</v>
      </c>
      <c r="DB33" s="106" t="s">
        <v>292</v>
      </c>
      <c r="DC33" s="107" t="s">
        <v>292</v>
      </c>
      <c r="DD33" s="108" t="s">
        <v>292</v>
      </c>
      <c r="DE33" s="109" t="s">
        <v>292</v>
      </c>
      <c r="DF33" s="2" t="s">
        <v>292</v>
      </c>
      <c r="DG33" s="101"/>
      <c r="DH33" s="101"/>
      <c r="DI33" s="102" t="str">
        <f>IF(DM33="","",DI$3)</f>
        <v/>
      </c>
      <c r="DJ33" s="103" t="str">
        <f>IF(DM33="","",DI$1)</f>
        <v/>
      </c>
      <c r="DK33" s="104" t="str">
        <f>IF(DM33="","",DI$2)</f>
        <v/>
      </c>
      <c r="DL33" s="104" t="str">
        <f>IF(DM33="","",DI$3)</f>
        <v/>
      </c>
      <c r="DM33" s="105" t="str">
        <f>IF(DT33="","",IF(ISNUMBER(SEARCH(":",DT33)),MID(DT33,FIND(":",DT33)+2,FIND("(",DT33)-FIND(":",DT33)-3),LEFT(DT33,FIND("(",DT33)-2)))</f>
        <v/>
      </c>
      <c r="DN33" s="106" t="str">
        <f>IF(DT33="","",MID(DT33,FIND("(",DT33)+1,4))</f>
        <v/>
      </c>
      <c r="DO33" s="107" t="str">
        <f>IF(ISNUMBER(SEARCH("*female*",DT33)),"female",IF(ISNUMBER(SEARCH("*male*",DT33)),"male",""))</f>
        <v/>
      </c>
      <c r="DP33" s="108" t="str">
        <f>IF(DT33="","",IF(ISERROR(MID(DT33,FIND("male,",DT33)+6,(FIND(")",DT33)-(FIND("male,",DT33)+6))))=TRUE,"missing/error",MID(DT33,FIND("male,",DT33)+6,(FIND(")",DT33)-(FIND("male,",DT33)+6)))))</f>
        <v/>
      </c>
      <c r="DQ33" s="109" t="str">
        <f>IF(DM33="","",(MID(DM33,(SEARCH("^^",SUBSTITUTE(DM33," ","^^",LEN(DM33)-LEN(SUBSTITUTE(DM33," ","")))))+1,99)&amp;"_"&amp;LEFT(DM33,FIND(" ",DM33)-1)&amp;"_"&amp;DN33))</f>
        <v/>
      </c>
      <c r="DS33" s="101"/>
      <c r="DT33" s="101"/>
      <c r="DU33" s="102" t="str">
        <f t="shared" si="147"/>
        <v/>
      </c>
      <c r="DV33" s="103" t="str">
        <f t="shared" si="148"/>
        <v/>
      </c>
      <c r="DW33" s="104" t="str">
        <f t="shared" si="149"/>
        <v/>
      </c>
      <c r="DX33" s="104" t="str">
        <f t="shared" si="150"/>
        <v/>
      </c>
      <c r="DY33" s="105" t="str">
        <f t="shared" si="151"/>
        <v/>
      </c>
      <c r="DZ33" s="106" t="str">
        <f t="shared" si="152"/>
        <v/>
      </c>
      <c r="EA33" s="107" t="str">
        <f t="shared" si="153"/>
        <v/>
      </c>
      <c r="EB33" s="108" t="str">
        <f t="shared" si="154"/>
        <v/>
      </c>
      <c r="EC33" s="109" t="str">
        <f t="shared" si="155"/>
        <v/>
      </c>
      <c r="EE33" s="101"/>
      <c r="EF33" s="101"/>
      <c r="EG33" s="102" t="str">
        <f>IF(EK33="","",EG$3)</f>
        <v/>
      </c>
      <c r="EH33" s="103" t="str">
        <f>IF(EK33="","",EG$1)</f>
        <v/>
      </c>
      <c r="EI33" s="104" t="str">
        <f>IF(EK33="","",EG$2)</f>
        <v/>
      </c>
      <c r="EJ33" s="104" t="str">
        <f>IF(EK33="","",EG$3)</f>
        <v/>
      </c>
      <c r="EK33" s="105" t="str">
        <f>IF(ER33="","",IF(ISNUMBER(SEARCH(":",ER33)),MID(ER33,FIND(":",ER33)+2,FIND("(",ER33)-FIND(":",ER33)-3),LEFT(ER33,FIND("(",ER33)-2)))</f>
        <v/>
      </c>
      <c r="EL33" s="106" t="str">
        <f>IF(ER33="","",MID(ER33,FIND("(",ER33)+1,4))</f>
        <v/>
      </c>
      <c r="EM33" s="107" t="str">
        <f>IF(ISNUMBER(SEARCH("*female*",ER33)),"female",IF(ISNUMBER(SEARCH("*male*",ER33)),"male",""))</f>
        <v/>
      </c>
      <c r="EN33" s="108" t="str">
        <f>IF(ER33="","",IF(ISERROR(MID(ER33,FIND("male,",ER33)+6,(FIND(")",ER33)-(FIND("male,",ER33)+6))))=TRUE,"missing/error",MID(ER33,FIND("male,",ER33)+6,(FIND(")",ER33)-(FIND("male,",ER33)+6)))))</f>
        <v/>
      </c>
      <c r="EO33" s="109" t="str">
        <f>IF(EK33="","",(MID(EK33,(SEARCH("^^",SUBSTITUTE(EK33," ","^^",LEN(EK33)-LEN(SUBSTITUTE(EK33," ","")))))+1,99)&amp;"_"&amp;LEFT(EK33,FIND(" ",EK33)-1)&amp;"_"&amp;EL33))</f>
        <v/>
      </c>
      <c r="EQ33" s="101"/>
      <c r="ER33" s="101"/>
      <c r="ES33" s="102" t="str">
        <f>IF(EW33="","",ES$3)</f>
        <v/>
      </c>
      <c r="ET33" s="103" t="str">
        <f>IF(EW33="","",ES$1)</f>
        <v/>
      </c>
      <c r="EU33" s="104" t="str">
        <f>IF(EW33="","",ES$2)</f>
        <v/>
      </c>
      <c r="EV33" s="104" t="str">
        <f>IF(EW33="","",ES$3)</f>
        <v/>
      </c>
      <c r="EW33" s="105" t="str">
        <f>IF(FD33="","",IF(ISNUMBER(SEARCH(":",FD33)),MID(FD33,FIND(":",FD33)+2,FIND("(",FD33)-FIND(":",FD33)-3),LEFT(FD33,FIND("(",FD33)-2)))</f>
        <v/>
      </c>
      <c r="EX33" s="106" t="str">
        <f>IF(FD33="","",MID(FD33,FIND("(",FD33)+1,4))</f>
        <v/>
      </c>
      <c r="EY33" s="107" t="str">
        <f>IF(ISNUMBER(SEARCH("*female*",FD33)),"female",IF(ISNUMBER(SEARCH("*male*",FD33)),"male",""))</f>
        <v/>
      </c>
      <c r="EZ33" s="108" t="str">
        <f>IF(FD33="","",IF(ISERROR(MID(FD33,FIND("male,",FD33)+6,(FIND(")",FD33)-(FIND("male,",FD33)+6))))=TRUE,"missing/error",MID(FD33,FIND("male,",FD33)+6,(FIND(")",FD33)-(FIND("male,",FD33)+6)))))</f>
        <v/>
      </c>
      <c r="FA33" s="109" t="str">
        <f>IF(EW33="","",(MID(EW33,(SEARCH("^^",SUBSTITUTE(EW33," ","^^",LEN(EW33)-LEN(SUBSTITUTE(EW33," ","")))))+1,99)&amp;"_"&amp;LEFT(EW33,FIND(" ",EW33)-1)&amp;"_"&amp;EX33))</f>
        <v/>
      </c>
      <c r="FC33" s="101"/>
      <c r="FD33" s="101"/>
      <c r="FE33" s="102" t="str">
        <f>IF(FI33="","",FE$3)</f>
        <v/>
      </c>
      <c r="FF33" s="103" t="str">
        <f>IF(FI33="","",FE$1)</f>
        <v/>
      </c>
      <c r="FG33" s="104" t="str">
        <f>IF(FI33="","",FE$2)</f>
        <v/>
      </c>
      <c r="FH33" s="104" t="str">
        <f>IF(FI33="","",FE$3)</f>
        <v/>
      </c>
      <c r="FI33" s="105" t="str">
        <f>IF(FP33="","",IF(ISNUMBER(SEARCH(":",FP33)),MID(FP33,FIND(":",FP33)+2,FIND("(",FP33)-FIND(":",FP33)-3),LEFT(FP33,FIND("(",FP33)-2)))</f>
        <v/>
      </c>
      <c r="FJ33" s="106" t="str">
        <f>IF(FP33="","",MID(FP33,FIND("(",FP33)+1,4))</f>
        <v/>
      </c>
      <c r="FK33" s="107" t="str">
        <f>IF(ISNUMBER(SEARCH("*female*",FP33)),"female",IF(ISNUMBER(SEARCH("*male*",FP33)),"male",""))</f>
        <v/>
      </c>
      <c r="FL33" s="108" t="str">
        <f>IF(FP33="","",IF(ISERROR(MID(FP33,FIND("male,",FP33)+6,(FIND(")",FP33)-(FIND("male,",FP33)+6))))=TRUE,"missing/error",MID(FP33,FIND("male,",FP33)+6,(FIND(")",FP33)-(FIND("male,",FP33)+6)))))</f>
        <v/>
      </c>
      <c r="FM33" s="109" t="str">
        <f>IF(FI33="","",(MID(FI33,(SEARCH("^^",SUBSTITUTE(FI33," ","^^",LEN(FI33)-LEN(SUBSTITUTE(FI33," ","")))))+1,99)&amp;"_"&amp;LEFT(FI33,FIND(" ",FI33)-1)&amp;"_"&amp;FJ33))</f>
        <v/>
      </c>
      <c r="FO33" s="101"/>
      <c r="FP33" s="101"/>
      <c r="FQ33" s="102" t="str">
        <f>IF(FU33="","",#REF!)</f>
        <v/>
      </c>
      <c r="FR33" s="103" t="str">
        <f>IF(FU33="","",FQ$1)</f>
        <v/>
      </c>
      <c r="FS33" s="104" t="str">
        <f>IF(FU33="","",FQ$2)</f>
        <v/>
      </c>
      <c r="FT33" s="104" t="str">
        <f>IF(FU33="","",FQ$3)</f>
        <v/>
      </c>
      <c r="FU33" s="105" t="str">
        <f>IF(GB33="","",IF(ISNUMBER(SEARCH(":",GB33)),MID(GB33,FIND(":",GB33)+2,FIND("(",GB33)-FIND(":",GB33)-3),LEFT(GB33,FIND("(",GB33)-2)))</f>
        <v/>
      </c>
      <c r="FV33" s="106" t="str">
        <f>IF(GB33="","",MID(GB33,FIND("(",GB33)+1,4))</f>
        <v/>
      </c>
      <c r="FW33" s="107" t="str">
        <f>IF(ISNUMBER(SEARCH("*female*",GB33)),"female",IF(ISNUMBER(SEARCH("*male*",GB33)),"male",""))</f>
        <v/>
      </c>
      <c r="FX33" s="108" t="str">
        <f>IF(GB33="","",IF(ISERROR(MID(GB33,FIND("male,",GB33)+6,(FIND(")",GB33)-(FIND("male,",GB33)+6))))=TRUE,"missing/error",MID(GB33,FIND("male,",GB33)+6,(FIND(")",GB33)-(FIND("male,",GB33)+6)))))</f>
        <v/>
      </c>
      <c r="FY33" s="109" t="str">
        <f>IF(FU33="","",(MID(FU33,(SEARCH("^^",SUBSTITUTE(FU33," ","^^",LEN(FU33)-LEN(SUBSTITUTE(FU33," ","")))))+1,99)&amp;"_"&amp;LEFT(FU33,FIND(" ",FU33)-1)&amp;"_"&amp;FV33))</f>
        <v/>
      </c>
      <c r="GA33" s="101"/>
      <c r="GB33" s="101"/>
      <c r="GC33" s="102" t="str">
        <f>IF(GG33="","",GC$3)</f>
        <v/>
      </c>
      <c r="GD33" s="103" t="str">
        <f>IF(GG33="","",GC$1)</f>
        <v/>
      </c>
      <c r="GE33" s="104" t="str">
        <f>IF(GG33="","",GC$2)</f>
        <v/>
      </c>
      <c r="GF33" s="104" t="str">
        <f>IF(GG33="","",GC$3)</f>
        <v/>
      </c>
      <c r="GG33" s="105" t="str">
        <f>IF(GN33="","",IF(ISNUMBER(SEARCH(":",GN33)),MID(GN33,FIND(":",GN33)+2,FIND("(",GN33)-FIND(":",GN33)-3),LEFT(GN33,FIND("(",GN33)-2)))</f>
        <v/>
      </c>
      <c r="GH33" s="106" t="str">
        <f>IF(GN33="","",MID(GN33,FIND("(",GN33)+1,4))</f>
        <v/>
      </c>
      <c r="GI33" s="107" t="str">
        <f>IF(ISNUMBER(SEARCH("*female*",GN33)),"female",IF(ISNUMBER(SEARCH("*male*",GN33)),"male",""))</f>
        <v/>
      </c>
      <c r="GJ33" s="108" t="str">
        <f>IF(GN33="","",IF(ISERROR(MID(GN33,FIND("male,",GN33)+6,(FIND(")",GN33)-(FIND("male,",GN33)+6))))=TRUE,"missing/error",MID(GN33,FIND("male,",GN33)+6,(FIND(")",GN33)-(FIND("male,",GN33)+6)))))</f>
        <v/>
      </c>
      <c r="GK33" s="109" t="str">
        <f>IF(GG33="","",(MID(GG33,(SEARCH("^^",SUBSTITUTE(GG33," ","^^",LEN(GG33)-LEN(SUBSTITUTE(GG33," ","")))))+1,99)&amp;"_"&amp;LEFT(GG33,FIND(" ",GG33)-1)&amp;"_"&amp;GH33))</f>
        <v/>
      </c>
      <c r="GM33" s="101"/>
      <c r="GN33" s="101"/>
      <c r="GO33" s="102" t="str">
        <f>IF(GS33="","",GO$3)</f>
        <v/>
      </c>
      <c r="GP33" s="103" t="str">
        <f>IF(GS33="","",GO$1)</f>
        <v/>
      </c>
      <c r="GQ33" s="104" t="str">
        <f>IF(GS33="","",GO$2)</f>
        <v/>
      </c>
      <c r="GR33" s="104" t="str">
        <f>IF(GS33="","",GO$3)</f>
        <v/>
      </c>
      <c r="GS33" s="105" t="str">
        <f>IF(GZ33="","",IF(ISNUMBER(SEARCH(":",GZ33)),MID(GZ33,FIND(":",GZ33)+2,FIND("(",GZ33)-FIND(":",GZ33)-3),LEFT(GZ33,FIND("(",GZ33)-2)))</f>
        <v/>
      </c>
      <c r="GT33" s="106" t="str">
        <f>IF(GZ33="","",MID(GZ33,FIND("(",GZ33)+1,4))</f>
        <v/>
      </c>
      <c r="GU33" s="107" t="str">
        <f>IF(ISNUMBER(SEARCH("*female*",GZ33)),"female",IF(ISNUMBER(SEARCH("*male*",GZ33)),"male",""))</f>
        <v/>
      </c>
      <c r="GV33" s="108" t="str">
        <f>IF(GZ33="","",IF(ISERROR(MID(GZ33,FIND("male,",GZ33)+6,(FIND(")",GZ33)-(FIND("male,",GZ33)+6))))=TRUE,"missing/error",MID(GZ33,FIND("male,",GZ33)+6,(FIND(")",GZ33)-(FIND("male,",GZ33)+6)))))</f>
        <v/>
      </c>
      <c r="GW33" s="109" t="str">
        <f>IF(GS33="","",(MID(GS33,(SEARCH("^^",SUBSTITUTE(GS33," ","^^",LEN(GS33)-LEN(SUBSTITUTE(GS33," ","")))))+1,99)&amp;"_"&amp;LEFT(GS33,FIND(" ",GS33)-1)&amp;"_"&amp;GT33))</f>
        <v/>
      </c>
      <c r="GY33" s="101"/>
      <c r="GZ33" s="101"/>
      <c r="HA33" s="102" t="str">
        <f>IF(HE33="","",HA$3)</f>
        <v/>
      </c>
      <c r="HB33" s="103" t="str">
        <f>IF(HE33="","",HA$1)</f>
        <v/>
      </c>
      <c r="HC33" s="104" t="str">
        <f>IF(HE33="","",HA$2)</f>
        <v/>
      </c>
      <c r="HD33" s="104" t="str">
        <f>IF(HE33="","",HA$3)</f>
        <v/>
      </c>
      <c r="HE33" s="105" t="str">
        <f>IF(HL33="","",IF(ISNUMBER(SEARCH(":",HL33)),MID(HL33,FIND(":",HL33)+2,FIND("(",HL33)-FIND(":",HL33)-3),LEFT(HL33,FIND("(",HL33)-2)))</f>
        <v/>
      </c>
      <c r="HF33" s="106" t="str">
        <f>IF(HL33="","",MID(HL33,FIND("(",HL33)+1,4))</f>
        <v/>
      </c>
      <c r="HG33" s="107" t="str">
        <f>IF(ISNUMBER(SEARCH("*female*",HL33)),"female",IF(ISNUMBER(SEARCH("*male*",HL33)),"male",""))</f>
        <v/>
      </c>
      <c r="HH33" s="108" t="str">
        <f>IF(HL33="","",IF(ISERROR(MID(HL33,FIND("male,",HL33)+6,(FIND(")",HL33)-(FIND("male,",HL33)+6))))=TRUE,"missing/error",MID(HL33,FIND("male,",HL33)+6,(FIND(")",HL33)-(FIND("male,",HL33)+6)))))</f>
        <v/>
      </c>
      <c r="HI33" s="109" t="str">
        <f>IF(HE33="","",(MID(HE33,(SEARCH("^^",SUBSTITUTE(HE33," ","^^",LEN(HE33)-LEN(SUBSTITUTE(HE33," ","")))))+1,99)&amp;"_"&amp;LEFT(HE33,FIND(" ",HE33)-1)&amp;"_"&amp;HF33))</f>
        <v/>
      </c>
      <c r="HK33" s="101"/>
      <c r="HL33" s="101"/>
      <c r="HM33" s="102" t="str">
        <f>IF(HQ33="","",HM$3)</f>
        <v/>
      </c>
      <c r="HN33" s="103" t="str">
        <f>IF(HQ33="","",HM$1)</f>
        <v/>
      </c>
      <c r="HO33" s="104" t="str">
        <f>IF(HQ33="","",HM$2)</f>
        <v/>
      </c>
      <c r="HP33" s="104" t="str">
        <f>IF(HQ33="","",HM$3)</f>
        <v/>
      </c>
      <c r="HQ33" s="105" t="str">
        <f>IF(HX33="","",IF(ISNUMBER(SEARCH(":",HX33)),MID(HX33,FIND(":",HX33)+2,FIND("(",HX33)-FIND(":",HX33)-3),LEFT(HX33,FIND("(",HX33)-2)))</f>
        <v/>
      </c>
      <c r="HR33" s="106" t="str">
        <f>IF(HX33="","",MID(HX33,FIND("(",HX33)+1,4))</f>
        <v/>
      </c>
      <c r="HS33" s="107" t="str">
        <f>IF(ISNUMBER(SEARCH("*female*",HX33)),"female",IF(ISNUMBER(SEARCH("*male*",HX33)),"male",""))</f>
        <v/>
      </c>
      <c r="HT33" s="108" t="str">
        <f>IF(HX33="","",IF(ISERROR(MID(HX33,FIND("male,",HX33)+6,(FIND(")",HX33)-(FIND("male,",HX33)+6))))=TRUE,"missing/error",MID(HX33,FIND("male,",HX33)+6,(FIND(")",HX33)-(FIND("male,",HX33)+6)))))</f>
        <v/>
      </c>
      <c r="HU33" s="109" t="str">
        <f>IF(HQ33="","",(MID(HQ33,(SEARCH("^^",SUBSTITUTE(HQ33," ","^^",LEN(HQ33)-LEN(SUBSTITUTE(HQ33," ","")))))+1,99)&amp;"_"&amp;LEFT(HQ33,FIND(" ",HQ33)-1)&amp;"_"&amp;HR33))</f>
        <v/>
      </c>
      <c r="HW33" s="101"/>
      <c r="HX33" s="101"/>
      <c r="HY33" s="102" t="str">
        <f>IF(IC33="","",HY$3)</f>
        <v/>
      </c>
      <c r="HZ33" s="103" t="str">
        <f>IF(IC33="","",HY$1)</f>
        <v/>
      </c>
      <c r="IA33" s="104" t="str">
        <f>IF(IC33="","",HY$2)</f>
        <v/>
      </c>
      <c r="IB33" s="104" t="str">
        <f>IF(IC33="","",HY$3)</f>
        <v/>
      </c>
      <c r="IC33" s="105" t="str">
        <f>IF(IJ33="","",IF(ISNUMBER(SEARCH(":",IJ33)),MID(IJ33,FIND(":",IJ33)+2,FIND("(",IJ33)-FIND(":",IJ33)-3),LEFT(IJ33,FIND("(",IJ33)-2)))</f>
        <v/>
      </c>
      <c r="ID33" s="106" t="str">
        <f>IF(IJ33="","",MID(IJ33,FIND("(",IJ33)+1,4))</f>
        <v/>
      </c>
      <c r="IE33" s="107" t="str">
        <f>IF(ISNUMBER(SEARCH("*female*",IJ33)),"female",IF(ISNUMBER(SEARCH("*male*",IJ33)),"male",""))</f>
        <v/>
      </c>
      <c r="IF33" s="108" t="str">
        <f>IF(IJ33="","",IF(ISERROR(MID(IJ33,FIND("male,",IJ33)+6,(FIND(")",IJ33)-(FIND("male,",IJ33)+6))))=TRUE,"missing/error",MID(IJ33,FIND("male,",IJ33)+6,(FIND(")",IJ33)-(FIND("male,",IJ33)+6)))))</f>
        <v/>
      </c>
      <c r="IG33" s="109" t="str">
        <f>IF(IC33="","",(MID(IC33,(SEARCH("^^",SUBSTITUTE(IC33," ","^^",LEN(IC33)-LEN(SUBSTITUTE(IC33," ","")))))+1,99)&amp;"_"&amp;LEFT(IC33,FIND(" ",IC33)-1)&amp;"_"&amp;ID33))</f>
        <v/>
      </c>
      <c r="II33" s="101"/>
      <c r="IJ33" s="101"/>
      <c r="IK33" s="102" t="str">
        <f>IF(IO33="","",IK$3)</f>
        <v/>
      </c>
      <c r="IL33" s="103" t="str">
        <f>IF(IO33="","",IK$1)</f>
        <v/>
      </c>
      <c r="IM33" s="104" t="str">
        <f>IF(IO33="","",IK$2)</f>
        <v/>
      </c>
      <c r="IN33" s="104" t="str">
        <f>IF(IO33="","",IK$3)</f>
        <v/>
      </c>
      <c r="IO33" s="105" t="str">
        <f>IF(IV33="","",IF(ISNUMBER(SEARCH(":",IV33)),MID(IV33,FIND(":",IV33)+2,FIND("(",IV33)-FIND(":",IV33)-3),LEFT(IV33,FIND("(",IV33)-2)))</f>
        <v/>
      </c>
      <c r="IP33" s="106" t="str">
        <f>IF(IV33="","",MID(IV33,FIND("(",IV33)+1,4))</f>
        <v/>
      </c>
      <c r="IQ33" s="107" t="str">
        <f>IF(ISNUMBER(SEARCH("*female*",IV33)),"female",IF(ISNUMBER(SEARCH("*male*",IV33)),"male",""))</f>
        <v/>
      </c>
      <c r="IR33" s="108" t="str">
        <f>IF(IV33="","",IF(ISERROR(MID(IV33,FIND("male,",IV33)+6,(FIND(")",IV33)-(FIND("male,",IV33)+6))))=TRUE,"missing/error",MID(IV33,FIND("male,",IV33)+6,(FIND(")",IV33)-(FIND("male,",IV33)+6)))))</f>
        <v/>
      </c>
      <c r="IS33" s="109" t="str">
        <f>IF(IO33="","",(MID(IO33,(SEARCH("^^",SUBSTITUTE(IO33," ","^^",LEN(IO33)-LEN(SUBSTITUTE(IO33," ","")))))+1,99)&amp;"_"&amp;LEFT(IO33,FIND(" ",IO33)-1)&amp;"_"&amp;IP33))</f>
        <v/>
      </c>
      <c r="IU33" s="101"/>
      <c r="IV33" s="101"/>
      <c r="IW33" s="102" t="str">
        <f>IF(JA33="","",IW$3)</f>
        <v/>
      </c>
      <c r="IX33" s="103" t="str">
        <f>IF(JA33="","",IW$1)</f>
        <v/>
      </c>
      <c r="IY33" s="104" t="str">
        <f>IF(JA33="","",IW$2)</f>
        <v/>
      </c>
      <c r="IZ33" s="104" t="str">
        <f>IF(JA33="","",IW$3)</f>
        <v/>
      </c>
      <c r="JA33" s="105" t="str">
        <f>IF(JH33="","",IF(ISNUMBER(SEARCH(":",JH33)),MID(JH33,FIND(":",JH33)+2,FIND("(",JH33)-FIND(":",JH33)-3),LEFT(JH33,FIND("(",JH33)-2)))</f>
        <v/>
      </c>
      <c r="JB33" s="106" t="str">
        <f>IF(JH33="","",MID(JH33,FIND("(",JH33)+1,4))</f>
        <v/>
      </c>
      <c r="JC33" s="107" t="str">
        <f>IF(ISNUMBER(SEARCH("*female*",JH33)),"female",IF(ISNUMBER(SEARCH("*male*",JH33)),"male",""))</f>
        <v/>
      </c>
      <c r="JD33" s="108" t="str">
        <f>IF(JH33="","",IF(ISERROR(MID(JH33,FIND("male,",JH33)+6,(FIND(")",JH33)-(FIND("male,",JH33)+6))))=TRUE,"missing/error",MID(JH33,FIND("male,",JH33)+6,(FIND(")",JH33)-(FIND("male,",JH33)+6)))))</f>
        <v/>
      </c>
      <c r="JE33" s="109" t="str">
        <f>IF(JA33="","",(MID(JA33,(SEARCH("^^",SUBSTITUTE(JA33," ","^^",LEN(JA33)-LEN(SUBSTITUTE(JA33," ","")))))+1,99)&amp;"_"&amp;LEFT(JA33,FIND(" ",JA33)-1)&amp;"_"&amp;JB33))</f>
        <v/>
      </c>
      <c r="JG33" s="101"/>
      <c r="JH33" s="101"/>
      <c r="JI33" s="102" t="str">
        <f>IF(JM33="","",JI$3)</f>
        <v/>
      </c>
      <c r="JJ33" s="103" t="str">
        <f>IF(JM33="","",JI$1)</f>
        <v/>
      </c>
      <c r="JK33" s="104" t="str">
        <f>IF(JM33="","",JI$2)</f>
        <v/>
      </c>
      <c r="JL33" s="104" t="str">
        <f>IF(JM33="","",JI$3)</f>
        <v/>
      </c>
      <c r="JM33" s="105" t="str">
        <f>IF(JT33="","",IF(ISNUMBER(SEARCH(":",JT33)),MID(JT33,FIND(":",JT33)+2,FIND("(",JT33)-FIND(":",JT33)-3),LEFT(JT33,FIND("(",JT33)-2)))</f>
        <v/>
      </c>
      <c r="JN33" s="106" t="str">
        <f>IF(JT33="","",MID(JT33,FIND("(",JT33)+1,4))</f>
        <v/>
      </c>
      <c r="JO33" s="107" t="str">
        <f>IF(ISNUMBER(SEARCH("*female*",JT33)),"female",IF(ISNUMBER(SEARCH("*male*",JT33)),"male",""))</f>
        <v/>
      </c>
      <c r="JP33" s="108" t="str">
        <f>IF(JT33="","",IF(ISERROR(MID(JT33,FIND("male,",JT33)+6,(FIND(")",JT33)-(FIND("male,",JT33)+6))))=TRUE,"missing/error",MID(JT33,FIND("male,",JT33)+6,(FIND(")",JT33)-(FIND("male,",JT33)+6)))))</f>
        <v/>
      </c>
      <c r="JQ33" s="109" t="str">
        <f>IF(JM33="","",(MID(JM33,(SEARCH("^^",SUBSTITUTE(JM33," ","^^",LEN(JM33)-LEN(SUBSTITUTE(JM33," ","")))))+1,99)&amp;"_"&amp;LEFT(JM33,FIND(" ",JM33)-1)&amp;"_"&amp;JN33))</f>
        <v/>
      </c>
      <c r="JS33" s="101"/>
      <c r="JT33" s="101"/>
      <c r="JU33" s="102" t="str">
        <f>IF(JY33="","",JU$3)</f>
        <v/>
      </c>
      <c r="JV33" s="103" t="str">
        <f>IF(JY33="","",JU$1)</f>
        <v/>
      </c>
      <c r="JW33" s="104" t="str">
        <f>IF(JY33="","",JU$2)</f>
        <v/>
      </c>
      <c r="JX33" s="104" t="str">
        <f>IF(JY33="","",JU$3)</f>
        <v/>
      </c>
      <c r="JY33" s="105" t="str">
        <f>IF(KF33="","",IF(ISNUMBER(SEARCH(":",KF33)),MID(KF33,FIND(":",KF33)+2,FIND("(",KF33)-FIND(":",KF33)-3),LEFT(KF33,FIND("(",KF33)-2)))</f>
        <v/>
      </c>
      <c r="JZ33" s="106" t="str">
        <f>IF(KF33="","",MID(KF33,FIND("(",KF33)+1,4))</f>
        <v/>
      </c>
      <c r="KA33" s="107" t="str">
        <f>IF(ISNUMBER(SEARCH("*female*",KF33)),"female",IF(ISNUMBER(SEARCH("*male*",KF33)),"male",""))</f>
        <v/>
      </c>
      <c r="KB33" s="108" t="str">
        <f>IF(KF33="","",IF(ISERROR(MID(KF33,FIND("male,",KF33)+6,(FIND(")",KF33)-(FIND("male,",KF33)+6))))=TRUE,"missing/error",MID(KF33,FIND("male,",KF33)+6,(FIND(")",KF33)-(FIND("male,",KF33)+6)))))</f>
        <v/>
      </c>
      <c r="KC33" s="109" t="str">
        <f>IF(JY33="","",(MID(JY33,(SEARCH("^^",SUBSTITUTE(JY33," ","^^",LEN(JY33)-LEN(SUBSTITUTE(JY33," ","")))))+1,99)&amp;"_"&amp;LEFT(JY33,FIND(" ",JY33)-1)&amp;"_"&amp;JZ33))</f>
        <v/>
      </c>
      <c r="KE33" s="101"/>
      <c r="KF33" s="101"/>
    </row>
    <row r="34" spans="1:292" ht="13.5" customHeight="1">
      <c r="A34" s="20"/>
      <c r="B34" s="101" t="s">
        <v>1187</v>
      </c>
      <c r="C34" s="2" t="s">
        <v>495</v>
      </c>
      <c r="D34" s="154"/>
      <c r="E34" s="102" t="s">
        <v>292</v>
      </c>
      <c r="F34" s="103" t="s">
        <v>292</v>
      </c>
      <c r="G34" s="104"/>
      <c r="H34" s="104" t="s">
        <v>292</v>
      </c>
      <c r="I34" s="105"/>
      <c r="J34" s="106"/>
      <c r="K34" s="107"/>
      <c r="L34" s="108"/>
      <c r="M34" s="109" t="s">
        <v>292</v>
      </c>
      <c r="O34" s="101"/>
      <c r="P34" s="154"/>
      <c r="Q34" s="102" t="s">
        <v>292</v>
      </c>
      <c r="R34" s="103" t="s">
        <v>292</v>
      </c>
      <c r="S34" s="104"/>
      <c r="T34" s="104" t="s">
        <v>292</v>
      </c>
      <c r="U34" s="105"/>
      <c r="V34" s="106"/>
      <c r="W34" s="107"/>
      <c r="X34" s="108"/>
      <c r="Y34" s="109" t="s">
        <v>292</v>
      </c>
      <c r="AA34" s="101"/>
      <c r="AB34" s="101"/>
      <c r="AC34" s="102" t="s">
        <v>292</v>
      </c>
      <c r="AD34" s="103" t="s">
        <v>292</v>
      </c>
      <c r="AE34" s="104"/>
      <c r="AF34" s="104" t="s">
        <v>292</v>
      </c>
      <c r="AG34" s="105"/>
      <c r="AH34" s="106"/>
      <c r="AI34" s="107"/>
      <c r="AJ34" s="108"/>
      <c r="AK34" s="109" t="s">
        <v>292</v>
      </c>
      <c r="AM34" s="101"/>
      <c r="AN34" s="101"/>
      <c r="AO34" s="102" t="s">
        <v>292</v>
      </c>
      <c r="AP34" s="103" t="s">
        <v>292</v>
      </c>
      <c r="AQ34" s="104"/>
      <c r="AR34" s="104"/>
      <c r="AS34" s="105"/>
      <c r="AT34" s="106"/>
      <c r="AU34" s="107"/>
      <c r="AV34" s="108"/>
      <c r="AW34" s="109" t="s">
        <v>292</v>
      </c>
      <c r="AY34" s="101"/>
      <c r="AZ34" s="101"/>
      <c r="BA34" s="102">
        <v>37987</v>
      </c>
      <c r="BB34" s="103" t="s">
        <v>425</v>
      </c>
      <c r="BC34" s="104">
        <v>37768</v>
      </c>
      <c r="BD34" s="104">
        <v>38905</v>
      </c>
      <c r="BE34" s="105" t="s">
        <v>491</v>
      </c>
      <c r="BF34" s="106">
        <v>1949</v>
      </c>
      <c r="BG34" s="107" t="s">
        <v>440</v>
      </c>
      <c r="BH34" s="108" t="s">
        <v>297</v>
      </c>
      <c r="BI34" s="109" t="s">
        <v>492</v>
      </c>
      <c r="BK34" s="101"/>
      <c r="BL34" s="101"/>
      <c r="BM34" s="102">
        <v>39083</v>
      </c>
      <c r="BN34" s="103" t="s">
        <v>426</v>
      </c>
      <c r="BO34" s="104">
        <v>38905</v>
      </c>
      <c r="BP34" s="104">
        <v>39135</v>
      </c>
      <c r="BQ34" s="105" t="s">
        <v>496</v>
      </c>
      <c r="BR34" s="106">
        <v>1952</v>
      </c>
      <c r="BS34" s="107" t="s">
        <v>440</v>
      </c>
      <c r="BT34" s="108" t="s">
        <v>301</v>
      </c>
      <c r="BU34" s="109" t="s">
        <v>497</v>
      </c>
      <c r="BW34" s="101"/>
      <c r="BX34" s="101"/>
      <c r="BY34" s="102">
        <v>40465</v>
      </c>
      <c r="BZ34" s="103" t="s">
        <v>427</v>
      </c>
      <c r="CA34" s="104">
        <v>39135</v>
      </c>
      <c r="CB34" s="104">
        <v>40465</v>
      </c>
      <c r="CC34" s="105" t="s">
        <v>498</v>
      </c>
      <c r="CD34" s="106">
        <v>1957</v>
      </c>
      <c r="CE34" s="107" t="s">
        <v>457</v>
      </c>
      <c r="CF34" s="108" t="s">
        <v>297</v>
      </c>
      <c r="CG34" s="109" t="s">
        <v>499</v>
      </c>
      <c r="CI34" s="101"/>
      <c r="CJ34" s="101"/>
      <c r="CK34" s="102" t="s">
        <v>292</v>
      </c>
      <c r="CL34" s="103" t="s">
        <v>292</v>
      </c>
      <c r="CM34" s="104" t="s">
        <v>292</v>
      </c>
      <c r="CN34" s="104" t="s">
        <v>292</v>
      </c>
      <c r="CO34" s="105" t="s">
        <v>292</v>
      </c>
      <c r="CP34" s="106" t="s">
        <v>292</v>
      </c>
      <c r="CQ34" s="107" t="s">
        <v>292</v>
      </c>
      <c r="CR34" s="108" t="s">
        <v>292</v>
      </c>
      <c r="CS34" s="109" t="s">
        <v>292</v>
      </c>
      <c r="CT34" s="2" t="s">
        <v>292</v>
      </c>
      <c r="CU34" s="101"/>
      <c r="CV34" s="101"/>
      <c r="CW34" s="102" t="s">
        <v>292</v>
      </c>
      <c r="CX34" s="103" t="s">
        <v>292</v>
      </c>
      <c r="CY34" s="104" t="s">
        <v>292</v>
      </c>
      <c r="CZ34" s="104" t="s">
        <v>292</v>
      </c>
      <c r="DA34" s="105" t="s">
        <v>292</v>
      </c>
      <c r="DB34" s="106" t="s">
        <v>292</v>
      </c>
      <c r="DC34" s="107" t="s">
        <v>292</v>
      </c>
      <c r="DD34" s="108" t="s">
        <v>292</v>
      </c>
      <c r="DE34" s="109" t="s">
        <v>292</v>
      </c>
      <c r="DF34" s="2" t="s">
        <v>292</v>
      </c>
      <c r="DG34" s="101"/>
      <c r="DH34" s="101"/>
      <c r="DI34" s="102">
        <f>IF(DM34="","",DI$3)</f>
        <v>44571</v>
      </c>
      <c r="DJ34" s="103" t="str">
        <f>IF(DM34="","",DI$1)</f>
        <v>Rutte III</v>
      </c>
      <c r="DK34" s="104">
        <f>IF(DM34="","",DI$2)</f>
        <v>43034</v>
      </c>
      <c r="DL34" s="104">
        <f>IF(DM34="","",DI$3)</f>
        <v>44571</v>
      </c>
      <c r="DM34" s="105" t="str">
        <f>IF(DT34="","",IF(ISNUMBER(SEARCH(":",DT34)),MID(DT34,FIND(":",DT34)+2,FIND("(",DT34)-FIND(":",DT34)-3),LEFT(DT34,FIND("(",DT34)-2)))</f>
        <v>Carola Schouten</v>
      </c>
      <c r="DN34" s="106" t="str">
        <f>IF(DT34="","",MID(DT34,FIND("(",DT34)+1,4))</f>
        <v>1977</v>
      </c>
      <c r="DO34" s="107" t="str">
        <f>IF(ISNUMBER(SEARCH("*female*",DT34)),"female",IF(ISNUMBER(SEARCH("*male*",DT34)),"male",""))</f>
        <v>female</v>
      </c>
      <c r="DP34" s="108" t="str">
        <f>IF(DT34="","",IF(ISERROR(MID(DT34,FIND("male,",DT34)+6,(FIND(")",DT34)-(FIND("male,",DT34)+6))))=TRUE,"missing/error",MID(DT34,FIND("male,",DT34)+6,(FIND(")",DT34)-(FIND("male,",DT34)+6)))))</f>
        <v>nl_cu01</v>
      </c>
      <c r="DQ34" s="109" t="str">
        <f>IF(DM34="","",(MID(DM34,(SEARCH("^^",SUBSTITUTE(DM34," ","^^",LEN(DM34)-LEN(SUBSTITUTE(DM34," ","")))))+1,99)&amp;"_"&amp;LEFT(DM34,FIND(" ",DM34)-1)&amp;"_"&amp;DN34))</f>
        <v>Schouten_Carola_1977</v>
      </c>
      <c r="DS34" s="101"/>
      <c r="DT34" s="101" t="s">
        <v>1055</v>
      </c>
      <c r="DU34" s="102">
        <f t="shared" si="147"/>
        <v>45291</v>
      </c>
      <c r="DV34" s="103" t="str">
        <f t="shared" si="148"/>
        <v>Rutte IV</v>
      </c>
      <c r="DW34" s="104">
        <f t="shared" si="149"/>
        <v>44571</v>
      </c>
      <c r="DX34" s="104">
        <v>44809</v>
      </c>
      <c r="DY34" s="105" t="str">
        <f t="shared" si="151"/>
        <v>Henk Staghouwer</v>
      </c>
      <c r="DZ34" s="106" t="str">
        <f t="shared" si="152"/>
        <v>1962</v>
      </c>
      <c r="EA34" s="107" t="str">
        <f t="shared" si="153"/>
        <v>male</v>
      </c>
      <c r="EB34" s="108" t="str">
        <f t="shared" si="154"/>
        <v>nl_cu01</v>
      </c>
      <c r="EC34" s="109" t="str">
        <f t="shared" si="155"/>
        <v>Staghouwer_Henk_1962</v>
      </c>
      <c r="EE34" s="101"/>
      <c r="EF34" s="101" t="s">
        <v>1164</v>
      </c>
      <c r="EG34" s="102" t="str">
        <f>IF(EK34="","",EG$3)</f>
        <v/>
      </c>
      <c r="EH34" s="103" t="str">
        <f>IF(EK34="","",EG$1)</f>
        <v/>
      </c>
      <c r="EI34" s="104" t="str">
        <f>IF(EK34="","",EG$2)</f>
        <v/>
      </c>
      <c r="EJ34" s="104" t="str">
        <f>IF(EK34="","",EG$3)</f>
        <v/>
      </c>
      <c r="EK34" s="105" t="str">
        <f>IF(ER34="","",IF(ISNUMBER(SEARCH(":",ER34)),MID(ER34,FIND(":",ER34)+2,FIND("(",ER34)-FIND(":",ER34)-3),LEFT(ER34,FIND("(",ER34)-2)))</f>
        <v/>
      </c>
      <c r="EL34" s="106" t="str">
        <f>IF(ER34="","",MID(ER34,FIND("(",ER34)+1,4))</f>
        <v/>
      </c>
      <c r="EM34" s="107" t="str">
        <f>IF(ISNUMBER(SEARCH("*female*",ER34)),"female",IF(ISNUMBER(SEARCH("*male*",ER34)),"male",""))</f>
        <v/>
      </c>
      <c r="EN34" s="108" t="str">
        <f>IF(ER34="","",IF(ISERROR(MID(ER34,FIND("male,",ER34)+6,(FIND(")",ER34)-(FIND("male,",ER34)+6))))=TRUE,"missing/error",MID(ER34,FIND("male,",ER34)+6,(FIND(")",ER34)-(FIND("male,",ER34)+6)))))</f>
        <v/>
      </c>
      <c r="EO34" s="109" t="str">
        <f>IF(EK34="","",(MID(EK34,(SEARCH("^^",SUBSTITUTE(EK34," ","^^",LEN(EK34)-LEN(SUBSTITUTE(EK34," ","")))))+1,99)&amp;"_"&amp;LEFT(EK34,FIND(" ",EK34)-1)&amp;"_"&amp;EL34))</f>
        <v/>
      </c>
      <c r="EQ34" s="101"/>
      <c r="ER34" s="101"/>
      <c r="ES34" s="102" t="str">
        <f>IF(EW34="","",ES$3)</f>
        <v/>
      </c>
      <c r="ET34" s="103" t="str">
        <f>IF(EW34="","",ES$1)</f>
        <v/>
      </c>
      <c r="EU34" s="104" t="str">
        <f>IF(EW34="","",ES$2)</f>
        <v/>
      </c>
      <c r="EV34" s="104" t="str">
        <f>IF(EW34="","",ES$3)</f>
        <v/>
      </c>
      <c r="EW34" s="105" t="str">
        <f>IF(FD34="","",IF(ISNUMBER(SEARCH(":",FD34)),MID(FD34,FIND(":",FD34)+2,FIND("(",FD34)-FIND(":",FD34)-3),LEFT(FD34,FIND("(",FD34)-2)))</f>
        <v/>
      </c>
      <c r="EX34" s="106" t="str">
        <f>IF(FD34="","",MID(FD34,FIND("(",FD34)+1,4))</f>
        <v/>
      </c>
      <c r="EY34" s="107" t="str">
        <f>IF(ISNUMBER(SEARCH("*female*",FD34)),"female",IF(ISNUMBER(SEARCH("*male*",FD34)),"male",""))</f>
        <v/>
      </c>
      <c r="EZ34" s="108" t="str">
        <f>IF(FD34="","",IF(ISERROR(MID(FD34,FIND("male,",FD34)+6,(FIND(")",FD34)-(FIND("male,",FD34)+6))))=TRUE,"missing/error",MID(FD34,FIND("male,",FD34)+6,(FIND(")",FD34)-(FIND("male,",FD34)+6)))))</f>
        <v/>
      </c>
      <c r="FA34" s="109" t="str">
        <f>IF(EW34="","",(MID(EW34,(SEARCH("^^",SUBSTITUTE(EW34," ","^^",LEN(EW34)-LEN(SUBSTITUTE(EW34," ","")))))+1,99)&amp;"_"&amp;LEFT(EW34,FIND(" ",EW34)-1)&amp;"_"&amp;EX34))</f>
        <v/>
      </c>
      <c r="FC34" s="101"/>
      <c r="FD34" s="101"/>
      <c r="FE34" s="102" t="str">
        <f>IF(FI34="","",FE$3)</f>
        <v/>
      </c>
      <c r="FF34" s="103" t="str">
        <f>IF(FI34="","",FE$1)</f>
        <v/>
      </c>
      <c r="FG34" s="104" t="str">
        <f>IF(FI34="","",FE$2)</f>
        <v/>
      </c>
      <c r="FH34" s="104" t="str">
        <f>IF(FI34="","",FE$3)</f>
        <v/>
      </c>
      <c r="FI34" s="105" t="str">
        <f>IF(FP34="","",IF(ISNUMBER(SEARCH(":",FP34)),MID(FP34,FIND(":",FP34)+2,FIND("(",FP34)-FIND(":",FP34)-3),LEFT(FP34,FIND("(",FP34)-2)))</f>
        <v/>
      </c>
      <c r="FJ34" s="106" t="str">
        <f>IF(FP34="","",MID(FP34,FIND("(",FP34)+1,4))</f>
        <v/>
      </c>
      <c r="FK34" s="107" t="str">
        <f>IF(ISNUMBER(SEARCH("*female*",FP34)),"female",IF(ISNUMBER(SEARCH("*male*",FP34)),"male",""))</f>
        <v/>
      </c>
      <c r="FL34" s="108" t="str">
        <f>IF(FP34="","",IF(ISERROR(MID(FP34,FIND("male,",FP34)+6,(FIND(")",FP34)-(FIND("male,",FP34)+6))))=TRUE,"missing/error",MID(FP34,FIND("male,",FP34)+6,(FIND(")",FP34)-(FIND("male,",FP34)+6)))))</f>
        <v/>
      </c>
      <c r="FM34" s="109" t="str">
        <f>IF(FI34="","",(MID(FI34,(SEARCH("^^",SUBSTITUTE(FI34," ","^^",LEN(FI34)-LEN(SUBSTITUTE(FI34," ","")))))+1,99)&amp;"_"&amp;LEFT(FI34,FIND(" ",FI34)-1)&amp;"_"&amp;FJ34))</f>
        <v/>
      </c>
      <c r="FO34" s="101"/>
      <c r="FP34" s="101"/>
      <c r="FQ34" s="102" t="str">
        <f>IF(FU34="","",#REF!)</f>
        <v/>
      </c>
      <c r="FR34" s="103" t="str">
        <f>IF(FU34="","",FQ$1)</f>
        <v/>
      </c>
      <c r="FS34" s="104" t="str">
        <f>IF(FU34="","",FQ$2)</f>
        <v/>
      </c>
      <c r="FT34" s="104" t="str">
        <f>IF(FU34="","",FQ$3)</f>
        <v/>
      </c>
      <c r="FU34" s="105" t="str">
        <f>IF(GB34="","",IF(ISNUMBER(SEARCH(":",GB34)),MID(GB34,FIND(":",GB34)+2,FIND("(",GB34)-FIND(":",GB34)-3),LEFT(GB34,FIND("(",GB34)-2)))</f>
        <v/>
      </c>
      <c r="FV34" s="106" t="str">
        <f>IF(GB34="","",MID(GB34,FIND("(",GB34)+1,4))</f>
        <v/>
      </c>
      <c r="FW34" s="107" t="str">
        <f>IF(ISNUMBER(SEARCH("*female*",GB34)),"female",IF(ISNUMBER(SEARCH("*male*",GB34)),"male",""))</f>
        <v/>
      </c>
      <c r="FX34" s="108" t="str">
        <f>IF(GB34="","",IF(ISERROR(MID(GB34,FIND("male,",GB34)+6,(FIND(")",GB34)-(FIND("male,",GB34)+6))))=TRUE,"missing/error",MID(GB34,FIND("male,",GB34)+6,(FIND(")",GB34)-(FIND("male,",GB34)+6)))))</f>
        <v/>
      </c>
      <c r="FY34" s="109" t="str">
        <f>IF(FU34="","",(MID(FU34,(SEARCH("^^",SUBSTITUTE(FU34," ","^^",LEN(FU34)-LEN(SUBSTITUTE(FU34," ","")))))+1,99)&amp;"_"&amp;LEFT(FU34,FIND(" ",FU34)-1)&amp;"_"&amp;FV34))</f>
        <v/>
      </c>
      <c r="GA34" s="101"/>
      <c r="GB34" s="101"/>
      <c r="GC34" s="102" t="str">
        <f>IF(GG34="","",GC$3)</f>
        <v/>
      </c>
      <c r="GD34" s="103" t="str">
        <f>IF(GG34="","",GC$1)</f>
        <v/>
      </c>
      <c r="GE34" s="104" t="str">
        <f>IF(GG34="","",GC$2)</f>
        <v/>
      </c>
      <c r="GF34" s="104" t="str">
        <f>IF(GG34="","",GC$3)</f>
        <v/>
      </c>
      <c r="GG34" s="105" t="str">
        <f>IF(GN34="","",IF(ISNUMBER(SEARCH(":",GN34)),MID(GN34,FIND(":",GN34)+2,FIND("(",GN34)-FIND(":",GN34)-3),LEFT(GN34,FIND("(",GN34)-2)))</f>
        <v/>
      </c>
      <c r="GH34" s="106" t="str">
        <f>IF(GN34="","",MID(GN34,FIND("(",GN34)+1,4))</f>
        <v/>
      </c>
      <c r="GI34" s="107" t="str">
        <f>IF(ISNUMBER(SEARCH("*female*",GN34)),"female",IF(ISNUMBER(SEARCH("*male*",GN34)),"male",""))</f>
        <v/>
      </c>
      <c r="GJ34" s="108" t="str">
        <f>IF(GN34="","",IF(ISERROR(MID(GN34,FIND("male,",GN34)+6,(FIND(")",GN34)-(FIND("male,",GN34)+6))))=TRUE,"missing/error",MID(GN34,FIND("male,",GN34)+6,(FIND(")",GN34)-(FIND("male,",GN34)+6)))))</f>
        <v/>
      </c>
      <c r="GK34" s="109" t="str">
        <f>IF(GG34="","",(MID(GG34,(SEARCH("^^",SUBSTITUTE(GG34," ","^^",LEN(GG34)-LEN(SUBSTITUTE(GG34," ","")))))+1,99)&amp;"_"&amp;LEFT(GG34,FIND(" ",GG34)-1)&amp;"_"&amp;GH34))</f>
        <v/>
      </c>
      <c r="GM34" s="101"/>
      <c r="GN34" s="101" t="s">
        <v>292</v>
      </c>
      <c r="GO34" s="102" t="str">
        <f>IF(GS34="","",GO$3)</f>
        <v/>
      </c>
      <c r="GP34" s="103" t="str">
        <f>IF(GS34="","",GO$1)</f>
        <v/>
      </c>
      <c r="GQ34" s="104" t="str">
        <f>IF(GS34="","",GO$2)</f>
        <v/>
      </c>
      <c r="GR34" s="104" t="str">
        <f>IF(GS34="","",GO$3)</f>
        <v/>
      </c>
      <c r="GS34" s="105" t="str">
        <f>IF(GZ34="","",IF(ISNUMBER(SEARCH(":",GZ34)),MID(GZ34,FIND(":",GZ34)+2,FIND("(",GZ34)-FIND(":",GZ34)-3),LEFT(GZ34,FIND("(",GZ34)-2)))</f>
        <v/>
      </c>
      <c r="GT34" s="106" t="str">
        <f>IF(GZ34="","",MID(GZ34,FIND("(",GZ34)+1,4))</f>
        <v/>
      </c>
      <c r="GU34" s="107" t="str">
        <f>IF(ISNUMBER(SEARCH("*female*",GZ34)),"female",IF(ISNUMBER(SEARCH("*male*",GZ34)),"male",""))</f>
        <v/>
      </c>
      <c r="GV34" s="108" t="str">
        <f>IF(GZ34="","",IF(ISERROR(MID(GZ34,FIND("male,",GZ34)+6,(FIND(")",GZ34)-(FIND("male,",GZ34)+6))))=TRUE,"missing/error",MID(GZ34,FIND("male,",GZ34)+6,(FIND(")",GZ34)-(FIND("male,",GZ34)+6)))))</f>
        <v/>
      </c>
      <c r="GW34" s="109" t="str">
        <f>IF(GS34="","",(MID(GS34,(SEARCH("^^",SUBSTITUTE(GS34," ","^^",LEN(GS34)-LEN(SUBSTITUTE(GS34," ","")))))+1,99)&amp;"_"&amp;LEFT(GS34,FIND(" ",GS34)-1)&amp;"_"&amp;GT34))</f>
        <v/>
      </c>
      <c r="GY34" s="101"/>
      <c r="GZ34" s="101"/>
      <c r="HA34" s="102" t="str">
        <f>IF(HE34="","",HA$3)</f>
        <v/>
      </c>
      <c r="HB34" s="103" t="str">
        <f>IF(HE34="","",HA$1)</f>
        <v/>
      </c>
      <c r="HC34" s="104" t="str">
        <f>IF(HE34="","",HA$2)</f>
        <v/>
      </c>
      <c r="HD34" s="104" t="str">
        <f>IF(HE34="","",HA$3)</f>
        <v/>
      </c>
      <c r="HE34" s="105" t="str">
        <f>IF(HL34="","",IF(ISNUMBER(SEARCH(":",HL34)),MID(HL34,FIND(":",HL34)+2,FIND("(",HL34)-FIND(":",HL34)-3),LEFT(HL34,FIND("(",HL34)-2)))</f>
        <v/>
      </c>
      <c r="HF34" s="106" t="str">
        <f>IF(HL34="","",MID(HL34,FIND("(",HL34)+1,4))</f>
        <v/>
      </c>
      <c r="HG34" s="107" t="str">
        <f>IF(ISNUMBER(SEARCH("*female*",HL34)),"female",IF(ISNUMBER(SEARCH("*male*",HL34)),"male",""))</f>
        <v/>
      </c>
      <c r="HH34" s="108" t="str">
        <f>IF(HL34="","",IF(ISERROR(MID(HL34,FIND("male,",HL34)+6,(FIND(")",HL34)-(FIND("male,",HL34)+6))))=TRUE,"missing/error",MID(HL34,FIND("male,",HL34)+6,(FIND(")",HL34)-(FIND("male,",HL34)+6)))))</f>
        <v/>
      </c>
      <c r="HI34" s="109" t="str">
        <f>IF(HE34="","",(MID(HE34,(SEARCH("^^",SUBSTITUTE(HE34," ","^^",LEN(HE34)-LEN(SUBSTITUTE(HE34," ","")))))+1,99)&amp;"_"&amp;LEFT(HE34,FIND(" ",HE34)-1)&amp;"_"&amp;HF34))</f>
        <v/>
      </c>
      <c r="HK34" s="101"/>
      <c r="HL34" s="101" t="s">
        <v>292</v>
      </c>
      <c r="HM34" s="102" t="str">
        <f>IF(HQ34="","",HM$3)</f>
        <v/>
      </c>
      <c r="HN34" s="103" t="str">
        <f>IF(HQ34="","",HM$1)</f>
        <v/>
      </c>
      <c r="HO34" s="104" t="str">
        <f>IF(HQ34="","",HM$2)</f>
        <v/>
      </c>
      <c r="HP34" s="104" t="str">
        <f>IF(HQ34="","",HM$3)</f>
        <v/>
      </c>
      <c r="HQ34" s="105" t="str">
        <f>IF(HX34="","",IF(ISNUMBER(SEARCH(":",HX34)),MID(HX34,FIND(":",HX34)+2,FIND("(",HX34)-FIND(":",HX34)-3),LEFT(HX34,FIND("(",HX34)-2)))</f>
        <v/>
      </c>
      <c r="HR34" s="106" t="str">
        <f>IF(HX34="","",MID(HX34,FIND("(",HX34)+1,4))</f>
        <v/>
      </c>
      <c r="HS34" s="107" t="str">
        <f>IF(ISNUMBER(SEARCH("*female*",HX34)),"female",IF(ISNUMBER(SEARCH("*male*",HX34)),"male",""))</f>
        <v/>
      </c>
      <c r="HT34" s="108" t="str">
        <f>IF(HX34="","",IF(ISERROR(MID(HX34,FIND("male,",HX34)+6,(FIND(")",HX34)-(FIND("male,",HX34)+6))))=TRUE,"missing/error",MID(HX34,FIND("male,",HX34)+6,(FIND(")",HX34)-(FIND("male,",HX34)+6)))))</f>
        <v/>
      </c>
      <c r="HU34" s="109" t="str">
        <f>IF(HQ34="","",(MID(HQ34,(SEARCH("^^",SUBSTITUTE(HQ34," ","^^",LEN(HQ34)-LEN(SUBSTITUTE(HQ34," ","")))))+1,99)&amp;"_"&amp;LEFT(HQ34,FIND(" ",HQ34)-1)&amp;"_"&amp;HR34))</f>
        <v/>
      </c>
      <c r="HW34" s="101"/>
      <c r="HX34" s="101"/>
      <c r="HY34" s="102" t="str">
        <f>IF(IC34="","",HY$3)</f>
        <v/>
      </c>
      <c r="HZ34" s="103" t="str">
        <f>IF(IC34="","",HY$1)</f>
        <v/>
      </c>
      <c r="IA34" s="104" t="str">
        <f>IF(IC34="","",HY$2)</f>
        <v/>
      </c>
      <c r="IB34" s="104" t="str">
        <f>IF(IC34="","",HY$3)</f>
        <v/>
      </c>
      <c r="IC34" s="105" t="str">
        <f>IF(IJ34="","",IF(ISNUMBER(SEARCH(":",IJ34)),MID(IJ34,FIND(":",IJ34)+2,FIND("(",IJ34)-FIND(":",IJ34)-3),LEFT(IJ34,FIND("(",IJ34)-2)))</f>
        <v/>
      </c>
      <c r="ID34" s="106" t="str">
        <f>IF(IJ34="","",MID(IJ34,FIND("(",IJ34)+1,4))</f>
        <v/>
      </c>
      <c r="IE34" s="107" t="str">
        <f>IF(ISNUMBER(SEARCH("*female*",IJ34)),"female",IF(ISNUMBER(SEARCH("*male*",IJ34)),"male",""))</f>
        <v/>
      </c>
      <c r="IF34" s="108" t="str">
        <f>IF(IJ34="","",IF(ISERROR(MID(IJ34,FIND("male,",IJ34)+6,(FIND(")",IJ34)-(FIND("male,",IJ34)+6))))=TRUE,"missing/error",MID(IJ34,FIND("male,",IJ34)+6,(FIND(")",IJ34)-(FIND("male,",IJ34)+6)))))</f>
        <v/>
      </c>
      <c r="IG34" s="109" t="str">
        <f>IF(IC34="","",(MID(IC34,(SEARCH("^^",SUBSTITUTE(IC34," ","^^",LEN(IC34)-LEN(SUBSTITUTE(IC34," ","")))))+1,99)&amp;"_"&amp;LEFT(IC34,FIND(" ",IC34)-1)&amp;"_"&amp;ID34))</f>
        <v/>
      </c>
      <c r="II34" s="101"/>
      <c r="IJ34" s="101"/>
      <c r="IK34" s="102" t="str">
        <f>IF(IO34="","",IK$3)</f>
        <v/>
      </c>
      <c r="IL34" s="103" t="str">
        <f>IF(IO34="","",IK$1)</f>
        <v/>
      </c>
      <c r="IM34" s="104" t="str">
        <f>IF(IO34="","",IK$2)</f>
        <v/>
      </c>
      <c r="IN34" s="104" t="str">
        <f>IF(IO34="","",IK$3)</f>
        <v/>
      </c>
      <c r="IO34" s="105" t="str">
        <f>IF(IV34="","",IF(ISNUMBER(SEARCH(":",IV34)),MID(IV34,FIND(":",IV34)+2,FIND("(",IV34)-FIND(":",IV34)-3),LEFT(IV34,FIND("(",IV34)-2)))</f>
        <v/>
      </c>
      <c r="IP34" s="106" t="str">
        <f>IF(IV34="","",MID(IV34,FIND("(",IV34)+1,4))</f>
        <v/>
      </c>
      <c r="IQ34" s="107" t="str">
        <f>IF(ISNUMBER(SEARCH("*female*",IV34)),"female",IF(ISNUMBER(SEARCH("*male*",IV34)),"male",""))</f>
        <v/>
      </c>
      <c r="IR34" s="108" t="str">
        <f>IF(IV34="","",IF(ISERROR(MID(IV34,FIND("male,",IV34)+6,(FIND(")",IV34)-(FIND("male,",IV34)+6))))=TRUE,"missing/error",MID(IV34,FIND("male,",IV34)+6,(FIND(")",IV34)-(FIND("male,",IV34)+6)))))</f>
        <v/>
      </c>
      <c r="IS34" s="109" t="str">
        <f>IF(IO34="","",(MID(IO34,(SEARCH("^^",SUBSTITUTE(IO34," ","^^",LEN(IO34)-LEN(SUBSTITUTE(IO34," ","")))))+1,99)&amp;"_"&amp;LEFT(IO34,FIND(" ",IO34)-1)&amp;"_"&amp;IP34))</f>
        <v/>
      </c>
      <c r="IU34" s="101"/>
      <c r="IV34" s="101"/>
      <c r="IW34" s="102" t="str">
        <f>IF(JA34="","",IW$3)</f>
        <v/>
      </c>
      <c r="IX34" s="103" t="str">
        <f>IF(JA34="","",IW$1)</f>
        <v/>
      </c>
      <c r="IY34" s="104" t="str">
        <f>IF(JA34="","",IW$2)</f>
        <v/>
      </c>
      <c r="IZ34" s="104" t="str">
        <f>IF(JA34="","",IW$3)</f>
        <v/>
      </c>
      <c r="JA34" s="105" t="str">
        <f>IF(JH34="","",IF(ISNUMBER(SEARCH(":",JH34)),MID(JH34,FIND(":",JH34)+2,FIND("(",JH34)-FIND(":",JH34)-3),LEFT(JH34,FIND("(",JH34)-2)))</f>
        <v/>
      </c>
      <c r="JB34" s="106" t="str">
        <f>IF(JH34="","",MID(JH34,FIND("(",JH34)+1,4))</f>
        <v/>
      </c>
      <c r="JC34" s="107" t="str">
        <f>IF(ISNUMBER(SEARCH("*female*",JH34)),"female",IF(ISNUMBER(SEARCH("*male*",JH34)),"male",""))</f>
        <v/>
      </c>
      <c r="JD34" s="108" t="str">
        <f>IF(JH34="","",IF(ISERROR(MID(JH34,FIND("male,",JH34)+6,(FIND(")",JH34)-(FIND("male,",JH34)+6))))=TRUE,"missing/error",MID(JH34,FIND("male,",JH34)+6,(FIND(")",JH34)-(FIND("male,",JH34)+6)))))</f>
        <v/>
      </c>
      <c r="JE34" s="109" t="str">
        <f>IF(JA34="","",(MID(JA34,(SEARCH("^^",SUBSTITUTE(JA34," ","^^",LEN(JA34)-LEN(SUBSTITUTE(JA34," ","")))))+1,99)&amp;"_"&amp;LEFT(JA34,FIND(" ",JA34)-1)&amp;"_"&amp;JB34))</f>
        <v/>
      </c>
      <c r="JG34" s="101"/>
      <c r="JH34" s="101"/>
      <c r="JI34" s="102" t="str">
        <f>IF(JM34="","",JI$3)</f>
        <v/>
      </c>
      <c r="JJ34" s="103" t="str">
        <f>IF(JM34="","",JI$1)</f>
        <v/>
      </c>
      <c r="JK34" s="104" t="str">
        <f>IF(JM34="","",JI$2)</f>
        <v/>
      </c>
      <c r="JL34" s="104" t="str">
        <f>IF(JM34="","",JI$3)</f>
        <v/>
      </c>
      <c r="JM34" s="105" t="str">
        <f>IF(JT34="","",IF(ISNUMBER(SEARCH(":",JT34)),MID(JT34,FIND(":",JT34)+2,FIND("(",JT34)-FIND(":",JT34)-3),LEFT(JT34,FIND("(",JT34)-2)))</f>
        <v/>
      </c>
      <c r="JN34" s="106" t="str">
        <f>IF(JT34="","",MID(JT34,FIND("(",JT34)+1,4))</f>
        <v/>
      </c>
      <c r="JO34" s="107" t="str">
        <f>IF(ISNUMBER(SEARCH("*female*",JT34)),"female",IF(ISNUMBER(SEARCH("*male*",JT34)),"male",""))</f>
        <v/>
      </c>
      <c r="JP34" s="108" t="str">
        <f>IF(JT34="","",IF(ISERROR(MID(JT34,FIND("male,",JT34)+6,(FIND(")",JT34)-(FIND("male,",JT34)+6))))=TRUE,"missing/error",MID(JT34,FIND("male,",JT34)+6,(FIND(")",JT34)-(FIND("male,",JT34)+6)))))</f>
        <v/>
      </c>
      <c r="JQ34" s="109" t="str">
        <f>IF(JM34="","",(MID(JM34,(SEARCH("^^",SUBSTITUTE(JM34," ","^^",LEN(JM34)-LEN(SUBSTITUTE(JM34," ","")))))+1,99)&amp;"_"&amp;LEFT(JM34,FIND(" ",JM34)-1)&amp;"_"&amp;JN34))</f>
        <v/>
      </c>
      <c r="JS34" s="101"/>
      <c r="JT34" s="101"/>
      <c r="JU34" s="102" t="str">
        <f>IF(JY34="","",JU$3)</f>
        <v/>
      </c>
      <c r="JV34" s="103" t="str">
        <f>IF(JY34="","",JU$1)</f>
        <v/>
      </c>
      <c r="JW34" s="104" t="str">
        <f>IF(JY34="","",JU$2)</f>
        <v/>
      </c>
      <c r="JX34" s="104" t="str">
        <f>IF(JY34="","",JU$3)</f>
        <v/>
      </c>
      <c r="JY34" s="105" t="str">
        <f>IF(KF34="","",IF(ISNUMBER(SEARCH(":",KF34)),MID(KF34,FIND(":",KF34)+2,FIND("(",KF34)-FIND(":",KF34)-3),LEFT(KF34,FIND("(",KF34)-2)))</f>
        <v/>
      </c>
      <c r="JZ34" s="106" t="str">
        <f>IF(KF34="","",MID(KF34,FIND("(",KF34)+1,4))</f>
        <v/>
      </c>
      <c r="KA34" s="107" t="str">
        <f>IF(ISNUMBER(SEARCH("*female*",KF34)),"female",IF(ISNUMBER(SEARCH("*male*",KF34)),"male",""))</f>
        <v/>
      </c>
      <c r="KB34" s="108" t="str">
        <f>IF(KF34="","",IF(ISERROR(MID(KF34,FIND("male,",KF34)+6,(FIND(")",KF34)-(FIND("male,",KF34)+6))))=TRUE,"missing/error",MID(KF34,FIND("male,",KF34)+6,(FIND(")",KF34)-(FIND("male,",KF34)+6)))))</f>
        <v/>
      </c>
      <c r="KC34" s="109" t="str">
        <f>IF(JY34="","",(MID(JY34,(SEARCH("^^",SUBSTITUTE(JY34," ","^^",LEN(JY34)-LEN(SUBSTITUTE(JY34," ","")))))+1,99)&amp;"_"&amp;LEFT(JY34,FIND(" ",JY34)-1)&amp;"_"&amp;JZ34))</f>
        <v/>
      </c>
      <c r="KE34" s="101"/>
      <c r="KF34" s="101"/>
    </row>
    <row r="35" spans="1:292" ht="13.5" customHeight="1">
      <c r="A35" s="20"/>
      <c r="B35" s="101" t="s">
        <v>1187</v>
      </c>
      <c r="C35" s="2" t="s">
        <v>495</v>
      </c>
      <c r="D35" s="154"/>
      <c r="E35" s="102"/>
      <c r="F35" s="103"/>
      <c r="G35" s="104"/>
      <c r="H35" s="104"/>
      <c r="I35" s="105"/>
      <c r="J35" s="106"/>
      <c r="K35" s="107"/>
      <c r="L35" s="108"/>
      <c r="M35" s="109"/>
      <c r="O35" s="101"/>
      <c r="P35" s="154"/>
      <c r="Q35" s="102"/>
      <c r="R35" s="103"/>
      <c r="S35" s="104"/>
      <c r="T35" s="104"/>
      <c r="U35" s="105"/>
      <c r="V35" s="106"/>
      <c r="W35" s="107"/>
      <c r="X35" s="108"/>
      <c r="Y35" s="109"/>
      <c r="AA35" s="101"/>
      <c r="AB35" s="101"/>
      <c r="AC35" s="102"/>
      <c r="AD35" s="103"/>
      <c r="AE35" s="104"/>
      <c r="AF35" s="104"/>
      <c r="AG35" s="105"/>
      <c r="AH35" s="106"/>
      <c r="AI35" s="107"/>
      <c r="AJ35" s="108"/>
      <c r="AK35" s="109"/>
      <c r="AM35" s="101"/>
      <c r="AN35" s="101"/>
      <c r="AO35" s="102"/>
      <c r="AP35" s="103"/>
      <c r="AQ35" s="104"/>
      <c r="AR35" s="104"/>
      <c r="AS35" s="105"/>
      <c r="AT35" s="106"/>
      <c r="AU35" s="107"/>
      <c r="AV35" s="108"/>
      <c r="AW35" s="109"/>
      <c r="AY35" s="101"/>
      <c r="AZ35" s="101"/>
      <c r="BA35" s="102"/>
      <c r="BB35" s="103"/>
      <c r="BC35" s="104"/>
      <c r="BD35" s="104"/>
      <c r="BE35" s="105"/>
      <c r="BF35" s="106"/>
      <c r="BG35" s="107"/>
      <c r="BH35" s="108"/>
      <c r="BI35" s="109"/>
      <c r="BK35" s="101"/>
      <c r="BL35" s="101"/>
      <c r="BM35" s="102"/>
      <c r="BN35" s="103"/>
      <c r="BO35" s="104"/>
      <c r="BP35" s="104"/>
      <c r="BQ35" s="105"/>
      <c r="BR35" s="106"/>
      <c r="BS35" s="107"/>
      <c r="BT35" s="108"/>
      <c r="BU35" s="109"/>
      <c r="BW35" s="101"/>
      <c r="BX35" s="101"/>
      <c r="BY35" s="102"/>
      <c r="BZ35" s="103"/>
      <c r="CA35" s="104"/>
      <c r="CB35" s="104"/>
      <c r="CC35" s="105"/>
      <c r="CD35" s="106"/>
      <c r="CE35" s="107"/>
      <c r="CF35" s="108"/>
      <c r="CG35" s="109"/>
      <c r="CI35" s="101"/>
      <c r="CJ35" s="101"/>
      <c r="CK35" s="102"/>
      <c r="CL35" s="103"/>
      <c r="CM35" s="104"/>
      <c r="CN35" s="104"/>
      <c r="CO35" s="105"/>
      <c r="CP35" s="106"/>
      <c r="CQ35" s="107"/>
      <c r="CR35" s="108"/>
      <c r="CS35" s="109"/>
      <c r="CU35" s="101"/>
      <c r="CV35" s="101"/>
      <c r="CW35" s="102"/>
      <c r="CX35" s="103"/>
      <c r="CY35" s="104"/>
      <c r="CZ35" s="104"/>
      <c r="DA35" s="105"/>
      <c r="DB35" s="106"/>
      <c r="DC35" s="107"/>
      <c r="DD35" s="108"/>
      <c r="DE35" s="109"/>
      <c r="DG35" s="101"/>
      <c r="DH35" s="101"/>
      <c r="DI35" s="102"/>
      <c r="DJ35" s="103"/>
      <c r="DK35" s="104"/>
      <c r="DL35" s="104"/>
      <c r="DM35" s="105"/>
      <c r="DN35" s="106"/>
      <c r="DO35" s="107"/>
      <c r="DP35" s="108"/>
      <c r="DQ35" s="109"/>
      <c r="DS35" s="101"/>
      <c r="DT35" s="101"/>
      <c r="DU35" s="102">
        <f t="shared" si="147"/>
        <v>45291</v>
      </c>
      <c r="DV35" s="103" t="str">
        <f t="shared" si="148"/>
        <v>Rutte IV</v>
      </c>
      <c r="DW35" s="104">
        <v>44837</v>
      </c>
      <c r="DX35" s="104">
        <f t="shared" ref="DX35:DX67" si="288">IF(DY35="","",DU$3)</f>
        <v>45291</v>
      </c>
      <c r="DY35" s="105" t="str">
        <f t="shared" si="151"/>
        <v>Piet Adema</v>
      </c>
      <c r="DZ35" s="106" t="str">
        <f t="shared" si="152"/>
        <v>1964</v>
      </c>
      <c r="EA35" s="107" t="str">
        <f t="shared" si="153"/>
        <v>male</v>
      </c>
      <c r="EB35" s="108" t="str">
        <f t="shared" si="154"/>
        <v>nl_cu01</v>
      </c>
      <c r="EC35" s="109" t="str">
        <f t="shared" si="155"/>
        <v>Adema_Piet_1964</v>
      </c>
      <c r="EE35" s="101"/>
      <c r="EF35" s="101" t="s">
        <v>1188</v>
      </c>
      <c r="EG35" s="102"/>
      <c r="EH35" s="103"/>
      <c r="EI35" s="104"/>
      <c r="EJ35" s="104"/>
      <c r="EK35" s="105"/>
      <c r="EL35" s="106"/>
      <c r="EM35" s="107"/>
      <c r="EN35" s="108"/>
      <c r="EO35" s="109"/>
      <c r="EQ35" s="101"/>
      <c r="ER35" s="101"/>
      <c r="ES35" s="102"/>
      <c r="ET35" s="103"/>
      <c r="EU35" s="104"/>
      <c r="EV35" s="104"/>
      <c r="EW35" s="105"/>
      <c r="EX35" s="106"/>
      <c r="EY35" s="107"/>
      <c r="EZ35" s="108"/>
      <c r="FA35" s="109"/>
      <c r="FC35" s="101"/>
      <c r="FD35" s="101"/>
      <c r="FE35" s="102"/>
      <c r="FF35" s="103"/>
      <c r="FG35" s="104"/>
      <c r="FH35" s="104"/>
      <c r="FI35" s="105"/>
      <c r="FJ35" s="106"/>
      <c r="FK35" s="107"/>
      <c r="FL35" s="108"/>
      <c r="FM35" s="109"/>
      <c r="FO35" s="101"/>
      <c r="FP35" s="101"/>
      <c r="FQ35" s="102"/>
      <c r="FR35" s="103"/>
      <c r="FS35" s="104"/>
      <c r="FT35" s="104"/>
      <c r="FU35" s="105"/>
      <c r="FV35" s="106"/>
      <c r="FW35" s="107"/>
      <c r="FX35" s="108"/>
      <c r="FY35" s="109"/>
      <c r="GA35" s="101"/>
      <c r="GB35" s="101"/>
      <c r="GC35" s="102"/>
      <c r="GD35" s="103"/>
      <c r="GE35" s="104"/>
      <c r="GF35" s="104"/>
      <c r="GG35" s="105"/>
      <c r="GH35" s="106"/>
      <c r="GI35" s="107"/>
      <c r="GJ35" s="108"/>
      <c r="GK35" s="109"/>
      <c r="GM35" s="101"/>
      <c r="GN35" s="101"/>
      <c r="GO35" s="102"/>
      <c r="GP35" s="103"/>
      <c r="GQ35" s="104"/>
      <c r="GR35" s="104"/>
      <c r="GS35" s="105"/>
      <c r="GT35" s="106"/>
      <c r="GU35" s="107"/>
      <c r="GV35" s="108"/>
      <c r="GW35" s="109"/>
      <c r="GY35" s="101"/>
      <c r="GZ35" s="101"/>
      <c r="HA35" s="102"/>
      <c r="HB35" s="103"/>
      <c r="HC35" s="104"/>
      <c r="HD35" s="104"/>
      <c r="HE35" s="105"/>
      <c r="HF35" s="106"/>
      <c r="HG35" s="107"/>
      <c r="HH35" s="108"/>
      <c r="HI35" s="109"/>
      <c r="HK35" s="101"/>
      <c r="HL35" s="101"/>
      <c r="HM35" s="102"/>
      <c r="HN35" s="103"/>
      <c r="HO35" s="104"/>
      <c r="HP35" s="104"/>
      <c r="HQ35" s="105"/>
      <c r="HR35" s="106"/>
      <c r="HS35" s="107"/>
      <c r="HT35" s="108"/>
      <c r="HU35" s="109"/>
      <c r="HW35" s="101"/>
      <c r="HX35" s="101"/>
      <c r="HY35" s="102"/>
      <c r="HZ35" s="103"/>
      <c r="IA35" s="104"/>
      <c r="IB35" s="104"/>
      <c r="IC35" s="105"/>
      <c r="ID35" s="106"/>
      <c r="IE35" s="107"/>
      <c r="IF35" s="108"/>
      <c r="IG35" s="109"/>
      <c r="II35" s="101"/>
      <c r="IJ35" s="101"/>
      <c r="IK35" s="102"/>
      <c r="IL35" s="103"/>
      <c r="IM35" s="104"/>
      <c r="IN35" s="104"/>
      <c r="IO35" s="105"/>
      <c r="IP35" s="106"/>
      <c r="IQ35" s="107"/>
      <c r="IR35" s="108"/>
      <c r="IS35" s="109"/>
      <c r="IU35" s="101"/>
      <c r="IV35" s="101"/>
      <c r="IW35" s="102"/>
      <c r="IX35" s="103"/>
      <c r="IY35" s="104"/>
      <c r="IZ35" s="104"/>
      <c r="JA35" s="105"/>
      <c r="JB35" s="106"/>
      <c r="JC35" s="107"/>
      <c r="JD35" s="108"/>
      <c r="JE35" s="109"/>
      <c r="JG35" s="101"/>
      <c r="JH35" s="101"/>
      <c r="JI35" s="102"/>
      <c r="JJ35" s="103"/>
      <c r="JK35" s="104"/>
      <c r="JL35" s="104"/>
      <c r="JM35" s="105"/>
      <c r="JN35" s="106"/>
      <c r="JO35" s="107"/>
      <c r="JP35" s="108"/>
      <c r="JQ35" s="109"/>
      <c r="JS35" s="101"/>
      <c r="JT35" s="101"/>
      <c r="JU35" s="102"/>
      <c r="JV35" s="103"/>
      <c r="JW35" s="104"/>
      <c r="JX35" s="104"/>
      <c r="JY35" s="105"/>
      <c r="JZ35" s="106"/>
      <c r="KA35" s="107"/>
      <c r="KB35" s="108"/>
      <c r="KC35" s="109"/>
      <c r="KE35" s="101"/>
      <c r="KF35" s="101"/>
    </row>
    <row r="36" spans="1:292" ht="13.5" customHeight="1">
      <c r="A36" s="20"/>
      <c r="B36" s="101" t="s">
        <v>483</v>
      </c>
      <c r="C36" s="2" t="s">
        <v>484</v>
      </c>
      <c r="D36" s="154"/>
      <c r="E36" s="102">
        <v>33239</v>
      </c>
      <c r="F36" s="103" t="s">
        <v>421</v>
      </c>
      <c r="G36" s="104">
        <v>32819</v>
      </c>
      <c r="H36" s="104">
        <v>34568</v>
      </c>
      <c r="I36" s="105" t="s">
        <v>485</v>
      </c>
      <c r="J36" s="106">
        <v>1934</v>
      </c>
      <c r="K36" s="107" t="s">
        <v>440</v>
      </c>
      <c r="L36" s="108" t="s">
        <v>297</v>
      </c>
      <c r="M36" s="109" t="s">
        <v>486</v>
      </c>
      <c r="O36" s="101"/>
      <c r="P36" s="154"/>
      <c r="Q36" s="102">
        <v>34699</v>
      </c>
      <c r="R36" s="103" t="s">
        <v>422</v>
      </c>
      <c r="S36" s="104">
        <v>34568</v>
      </c>
      <c r="T36" s="104">
        <v>36010</v>
      </c>
      <c r="U36" s="105" t="s">
        <v>487</v>
      </c>
      <c r="V36" s="106">
        <v>1947</v>
      </c>
      <c r="W36" s="107" t="s">
        <v>440</v>
      </c>
      <c r="X36" s="108" t="s">
        <v>301</v>
      </c>
      <c r="Y36" s="109" t="s">
        <v>488</v>
      </c>
      <c r="AA36" s="101"/>
      <c r="AB36" s="101"/>
      <c r="AC36" s="102">
        <v>36160</v>
      </c>
      <c r="AD36" s="103" t="s">
        <v>423</v>
      </c>
      <c r="AE36" s="104">
        <v>36010</v>
      </c>
      <c r="AF36" s="104">
        <v>36318</v>
      </c>
      <c r="AG36" s="105" t="s">
        <v>489</v>
      </c>
      <c r="AH36" s="106">
        <v>1950</v>
      </c>
      <c r="AI36" s="107" t="s">
        <v>440</v>
      </c>
      <c r="AJ36" s="108" t="s">
        <v>304</v>
      </c>
      <c r="AK36" s="109" t="s">
        <v>490</v>
      </c>
      <c r="AM36" s="101" t="s">
        <v>474</v>
      </c>
      <c r="AN36" s="101"/>
      <c r="AO36" s="102">
        <v>37622</v>
      </c>
      <c r="AP36" s="103" t="s">
        <v>424</v>
      </c>
      <c r="AQ36" s="104">
        <v>37459</v>
      </c>
      <c r="AR36" s="104" t="s">
        <v>428</v>
      </c>
      <c r="AS36" s="105" t="s">
        <v>491</v>
      </c>
      <c r="AT36" s="106">
        <v>1949</v>
      </c>
      <c r="AU36" s="107" t="s">
        <v>440</v>
      </c>
      <c r="AV36" s="108" t="s">
        <v>297</v>
      </c>
      <c r="AW36" s="109" t="s">
        <v>492</v>
      </c>
      <c r="AY36" s="101"/>
      <c r="AZ36" s="101"/>
      <c r="BA36" s="102" t="s">
        <v>292</v>
      </c>
      <c r="BB36" s="103" t="s">
        <v>292</v>
      </c>
      <c r="BC36" s="104"/>
      <c r="BD36" s="104" t="s">
        <v>292</v>
      </c>
      <c r="BE36" s="105"/>
      <c r="BF36" s="106"/>
      <c r="BG36" s="107"/>
      <c r="BH36" s="108"/>
      <c r="BI36" s="109" t="s">
        <v>292</v>
      </c>
      <c r="BK36" s="101"/>
      <c r="BL36" s="101"/>
      <c r="BM36" s="102" t="s">
        <v>292</v>
      </c>
      <c r="BN36" s="103" t="s">
        <v>292</v>
      </c>
      <c r="BO36" s="104"/>
      <c r="BP36" s="104" t="s">
        <v>292</v>
      </c>
      <c r="BQ36" s="105"/>
      <c r="BR36" s="106"/>
      <c r="BS36" s="107"/>
      <c r="BT36" s="108"/>
      <c r="BU36" s="109" t="s">
        <v>292</v>
      </c>
      <c r="BW36" s="101"/>
      <c r="BX36" s="101"/>
      <c r="BY36" s="102" t="s">
        <v>292</v>
      </c>
      <c r="BZ36" s="103" t="s">
        <v>292</v>
      </c>
      <c r="CA36" s="104"/>
      <c r="CB36" s="104" t="s">
        <v>292</v>
      </c>
      <c r="CC36" s="105"/>
      <c r="CD36" s="106"/>
      <c r="CE36" s="107"/>
      <c r="CF36" s="108"/>
      <c r="CG36" s="109" t="s">
        <v>292</v>
      </c>
      <c r="CI36" s="101"/>
      <c r="CJ36" s="101"/>
      <c r="CK36" s="102" t="s">
        <v>292</v>
      </c>
      <c r="CL36" s="103" t="s">
        <v>292</v>
      </c>
      <c r="CM36" s="104" t="s">
        <v>292</v>
      </c>
      <c r="CN36" s="104" t="s">
        <v>292</v>
      </c>
      <c r="CO36" s="105" t="s">
        <v>292</v>
      </c>
      <c r="CP36" s="106" t="s">
        <v>292</v>
      </c>
      <c r="CQ36" s="107" t="s">
        <v>292</v>
      </c>
      <c r="CR36" s="108" t="s">
        <v>292</v>
      </c>
      <c r="CS36" s="109" t="s">
        <v>292</v>
      </c>
      <c r="CT36" s="2" t="s">
        <v>292</v>
      </c>
      <c r="CU36" s="101"/>
      <c r="CV36" s="101"/>
      <c r="CW36" s="102" t="s">
        <v>292</v>
      </c>
      <c r="CX36" s="103" t="s">
        <v>292</v>
      </c>
      <c r="CY36" s="104" t="s">
        <v>292</v>
      </c>
      <c r="CZ36" s="104" t="s">
        <v>292</v>
      </c>
      <c r="DA36" s="105" t="s">
        <v>292</v>
      </c>
      <c r="DB36" s="106" t="s">
        <v>292</v>
      </c>
      <c r="DC36" s="107" t="s">
        <v>292</v>
      </c>
      <c r="DD36" s="108" t="s">
        <v>292</v>
      </c>
      <c r="DE36" s="109" t="s">
        <v>292</v>
      </c>
      <c r="DF36" s="2" t="s">
        <v>292</v>
      </c>
      <c r="DG36" s="101"/>
      <c r="DH36" s="101"/>
      <c r="DI36" s="102" t="str">
        <f t="shared" ref="DI36:DI69" si="289">IF(DM36="","",DI$3)</f>
        <v/>
      </c>
      <c r="DJ36" s="103" t="str">
        <f t="shared" ref="DJ36:DJ69" si="290">IF(DM36="","",DI$1)</f>
        <v/>
      </c>
      <c r="DK36" s="104" t="str">
        <f>IF(DM36="","",DI$2)</f>
        <v/>
      </c>
      <c r="DL36" s="104" t="str">
        <f>IF(DM36="","",DI$3)</f>
        <v/>
      </c>
      <c r="DM36" s="105" t="str">
        <f t="shared" ref="DM36:DM69" si="291">IF(DT36="","",IF(ISNUMBER(SEARCH(":",DT36)),MID(DT36,FIND(":",DT36)+2,FIND("(",DT36)-FIND(":",DT36)-3),LEFT(DT36,FIND("(",DT36)-2)))</f>
        <v/>
      </c>
      <c r="DN36" s="106" t="str">
        <f t="shared" ref="DN36:DN69" si="292">IF(DT36="","",MID(DT36,FIND("(",DT36)+1,4))</f>
        <v/>
      </c>
      <c r="DO36" s="107" t="str">
        <f t="shared" ref="DO36:DO69" si="293">IF(ISNUMBER(SEARCH("*female*",DT36)),"female",IF(ISNUMBER(SEARCH("*male*",DT36)),"male",""))</f>
        <v/>
      </c>
      <c r="DP36" s="108" t="str">
        <f t="shared" ref="DP36:DP69" si="294">IF(DT36="","",IF(ISERROR(MID(DT36,FIND("male,",DT36)+6,(FIND(")",DT36)-(FIND("male,",DT36)+6))))=TRUE,"missing/error",MID(DT36,FIND("male,",DT36)+6,(FIND(")",DT36)-(FIND("male,",DT36)+6)))))</f>
        <v/>
      </c>
      <c r="DQ36" s="109" t="str">
        <f t="shared" ref="DQ36:DQ69" si="295">IF(DM36="","",(MID(DM36,(SEARCH("^^",SUBSTITUTE(DM36," ","^^",LEN(DM36)-LEN(SUBSTITUTE(DM36," ","")))))+1,99)&amp;"_"&amp;LEFT(DM36,FIND(" ",DM36)-1)&amp;"_"&amp;DN36))</f>
        <v/>
      </c>
      <c r="DS36" s="101"/>
      <c r="DT36" s="101"/>
      <c r="DU36" s="102" t="str">
        <f t="shared" si="147"/>
        <v/>
      </c>
      <c r="DV36" s="103" t="str">
        <f t="shared" si="148"/>
        <v/>
      </c>
      <c r="DW36" s="104" t="str">
        <f t="shared" ref="DW36:DW68" si="296">IF(DY36="","",DU$2)</f>
        <v/>
      </c>
      <c r="DX36" s="104" t="str">
        <f t="shared" si="288"/>
        <v/>
      </c>
      <c r="DY36" s="105" t="str">
        <f t="shared" si="151"/>
        <v/>
      </c>
      <c r="DZ36" s="106" t="str">
        <f t="shared" si="152"/>
        <v/>
      </c>
      <c r="EA36" s="107" t="str">
        <f t="shared" si="153"/>
        <v/>
      </c>
      <c r="EB36" s="108" t="str">
        <f t="shared" si="154"/>
        <v/>
      </c>
      <c r="EC36" s="109" t="str">
        <f t="shared" si="155"/>
        <v/>
      </c>
      <c r="EE36" s="101"/>
      <c r="EF36" s="101"/>
      <c r="EG36" s="102" t="str">
        <f t="shared" ref="EG36:EG41" si="297">IF(EK36="","",EG$3)</f>
        <v/>
      </c>
      <c r="EH36" s="103" t="str">
        <f t="shared" ref="EH36:EH41" si="298">IF(EK36="","",EG$1)</f>
        <v/>
      </c>
      <c r="EI36" s="104" t="str">
        <f t="shared" ref="EI36:EI41" si="299">IF(EK36="","",EG$2)</f>
        <v/>
      </c>
      <c r="EJ36" s="104" t="str">
        <f t="shared" ref="EJ36:EJ41" si="300">IF(EK36="","",EG$3)</f>
        <v/>
      </c>
      <c r="EK36" s="105" t="str">
        <f t="shared" ref="EK36:EK41" si="301">IF(ER36="","",IF(ISNUMBER(SEARCH(":",ER36)),MID(ER36,FIND(":",ER36)+2,FIND("(",ER36)-FIND(":",ER36)-3),LEFT(ER36,FIND("(",ER36)-2)))</f>
        <v/>
      </c>
      <c r="EL36" s="106" t="str">
        <f t="shared" ref="EL36:EL41" si="302">IF(ER36="","",MID(ER36,FIND("(",ER36)+1,4))</f>
        <v/>
      </c>
      <c r="EM36" s="107" t="str">
        <f t="shared" ref="EM36:EM41" si="303">IF(ISNUMBER(SEARCH("*female*",ER36)),"female",IF(ISNUMBER(SEARCH("*male*",ER36)),"male",""))</f>
        <v/>
      </c>
      <c r="EN36" s="108" t="str">
        <f t="shared" ref="EN36:EN41" si="304">IF(ER36="","",IF(ISERROR(MID(ER36,FIND("male,",ER36)+6,(FIND(")",ER36)-(FIND("male,",ER36)+6))))=TRUE,"missing/error",MID(ER36,FIND("male,",ER36)+6,(FIND(")",ER36)-(FIND("male,",ER36)+6)))))</f>
        <v/>
      </c>
      <c r="EO36" s="109" t="str">
        <f t="shared" ref="EO36:EO41" si="305">IF(EK36="","",(MID(EK36,(SEARCH("^^",SUBSTITUTE(EK36," ","^^",LEN(EK36)-LEN(SUBSTITUTE(EK36," ","")))))+1,99)&amp;"_"&amp;LEFT(EK36,FIND(" ",EK36)-1)&amp;"_"&amp;EL36))</f>
        <v/>
      </c>
      <c r="EQ36" s="101"/>
      <c r="ER36" s="101"/>
      <c r="ES36" s="102" t="str">
        <f t="shared" ref="ES36:ES41" si="306">IF(EW36="","",ES$3)</f>
        <v/>
      </c>
      <c r="ET36" s="103" t="str">
        <f t="shared" ref="ET36:ET41" si="307">IF(EW36="","",ES$1)</f>
        <v/>
      </c>
      <c r="EU36" s="104" t="str">
        <f t="shared" ref="EU36:EU41" si="308">IF(EW36="","",ES$2)</f>
        <v/>
      </c>
      <c r="EV36" s="104" t="str">
        <f t="shared" ref="EV36:EV41" si="309">IF(EW36="","",ES$3)</f>
        <v/>
      </c>
      <c r="EW36" s="105" t="str">
        <f t="shared" ref="EW36:EW41" si="310">IF(FD36="","",IF(ISNUMBER(SEARCH(":",FD36)),MID(FD36,FIND(":",FD36)+2,FIND("(",FD36)-FIND(":",FD36)-3),LEFT(FD36,FIND("(",FD36)-2)))</f>
        <v/>
      </c>
      <c r="EX36" s="106" t="str">
        <f t="shared" ref="EX36:EX41" si="311">IF(FD36="","",MID(FD36,FIND("(",FD36)+1,4))</f>
        <v/>
      </c>
      <c r="EY36" s="107" t="str">
        <f t="shared" ref="EY36:EY41" si="312">IF(ISNUMBER(SEARCH("*female*",FD36)),"female",IF(ISNUMBER(SEARCH("*male*",FD36)),"male",""))</f>
        <v/>
      </c>
      <c r="EZ36" s="108" t="str">
        <f t="shared" ref="EZ36:EZ41" si="313">IF(FD36="","",IF(ISERROR(MID(FD36,FIND("male,",FD36)+6,(FIND(")",FD36)-(FIND("male,",FD36)+6))))=TRUE,"missing/error",MID(FD36,FIND("male,",FD36)+6,(FIND(")",FD36)-(FIND("male,",FD36)+6)))))</f>
        <v/>
      </c>
      <c r="FA36" s="109" t="str">
        <f t="shared" ref="FA36:FA41" si="314">IF(EW36="","",(MID(EW36,(SEARCH("^^",SUBSTITUTE(EW36," ","^^",LEN(EW36)-LEN(SUBSTITUTE(EW36," ","")))))+1,99)&amp;"_"&amp;LEFT(EW36,FIND(" ",EW36)-1)&amp;"_"&amp;EX36))</f>
        <v/>
      </c>
      <c r="FC36" s="101"/>
      <c r="FD36" s="101"/>
      <c r="FE36" s="102" t="str">
        <f t="shared" ref="FE36:FE41" si="315">IF(FI36="","",FE$3)</f>
        <v/>
      </c>
      <c r="FF36" s="103" t="str">
        <f t="shared" ref="FF36:FF41" si="316">IF(FI36="","",FE$1)</f>
        <v/>
      </c>
      <c r="FG36" s="104" t="str">
        <f t="shared" ref="FG36:FG41" si="317">IF(FI36="","",FE$2)</f>
        <v/>
      </c>
      <c r="FH36" s="104" t="str">
        <f t="shared" ref="FH36:FH41" si="318">IF(FI36="","",FE$3)</f>
        <v/>
      </c>
      <c r="FI36" s="105" t="str">
        <f t="shared" ref="FI36:FI41" si="319">IF(FP36="","",IF(ISNUMBER(SEARCH(":",FP36)),MID(FP36,FIND(":",FP36)+2,FIND("(",FP36)-FIND(":",FP36)-3),LEFT(FP36,FIND("(",FP36)-2)))</f>
        <v/>
      </c>
      <c r="FJ36" s="106" t="str">
        <f t="shared" ref="FJ36:FJ41" si="320">IF(FP36="","",MID(FP36,FIND("(",FP36)+1,4))</f>
        <v/>
      </c>
      <c r="FK36" s="107" t="str">
        <f t="shared" ref="FK36:FK41" si="321">IF(ISNUMBER(SEARCH("*female*",FP36)),"female",IF(ISNUMBER(SEARCH("*male*",FP36)),"male",""))</f>
        <v/>
      </c>
      <c r="FL36" s="108" t="str">
        <f t="shared" ref="FL36:FL41" si="322">IF(FP36="","",IF(ISERROR(MID(FP36,FIND("male,",FP36)+6,(FIND(")",FP36)-(FIND("male,",FP36)+6))))=TRUE,"missing/error",MID(FP36,FIND("male,",FP36)+6,(FIND(")",FP36)-(FIND("male,",FP36)+6)))))</f>
        <v/>
      </c>
      <c r="FM36" s="109" t="str">
        <f t="shared" ref="FM36:FM41" si="323">IF(FI36="","",(MID(FI36,(SEARCH("^^",SUBSTITUTE(FI36," ","^^",LEN(FI36)-LEN(SUBSTITUTE(FI36," ","")))))+1,99)&amp;"_"&amp;LEFT(FI36,FIND(" ",FI36)-1)&amp;"_"&amp;FJ36))</f>
        <v/>
      </c>
      <c r="FO36" s="101"/>
      <c r="FP36" s="101"/>
      <c r="FQ36" s="102" t="str">
        <f>IF(FU36="","",#REF!)</f>
        <v/>
      </c>
      <c r="FR36" s="103" t="str">
        <f t="shared" ref="FR36:FR41" si="324">IF(FU36="","",FQ$1)</f>
        <v/>
      </c>
      <c r="FS36" s="104" t="str">
        <f t="shared" ref="FS36:FS41" si="325">IF(FU36="","",FQ$2)</f>
        <v/>
      </c>
      <c r="FT36" s="104" t="str">
        <f t="shared" ref="FT36:FT41" si="326">IF(FU36="","",FQ$3)</f>
        <v/>
      </c>
      <c r="FU36" s="105" t="str">
        <f t="shared" ref="FU36:FU41" si="327">IF(GB36="","",IF(ISNUMBER(SEARCH(":",GB36)),MID(GB36,FIND(":",GB36)+2,FIND("(",GB36)-FIND(":",GB36)-3),LEFT(GB36,FIND("(",GB36)-2)))</f>
        <v/>
      </c>
      <c r="FV36" s="106" t="str">
        <f t="shared" ref="FV36:FV41" si="328">IF(GB36="","",MID(GB36,FIND("(",GB36)+1,4))</f>
        <v/>
      </c>
      <c r="FW36" s="107" t="str">
        <f t="shared" ref="FW36:FW41" si="329">IF(ISNUMBER(SEARCH("*female*",GB36)),"female",IF(ISNUMBER(SEARCH("*male*",GB36)),"male",""))</f>
        <v/>
      </c>
      <c r="FX36" s="108" t="str">
        <f t="shared" ref="FX36:FX41" si="330">IF(GB36="","",IF(ISERROR(MID(GB36,FIND("male,",GB36)+6,(FIND(")",GB36)-(FIND("male,",GB36)+6))))=TRUE,"missing/error",MID(GB36,FIND("male,",GB36)+6,(FIND(")",GB36)-(FIND("male,",GB36)+6)))))</f>
        <v/>
      </c>
      <c r="FY36" s="109" t="str">
        <f t="shared" ref="FY36:FY41" si="331">IF(FU36="","",(MID(FU36,(SEARCH("^^",SUBSTITUTE(FU36," ","^^",LEN(FU36)-LEN(SUBSTITUTE(FU36," ","")))))+1,99)&amp;"_"&amp;LEFT(FU36,FIND(" ",FU36)-1)&amp;"_"&amp;FV36))</f>
        <v/>
      </c>
      <c r="GA36" s="101"/>
      <c r="GB36" s="101"/>
      <c r="GC36" s="102" t="str">
        <f t="shared" ref="GC36:GC41" si="332">IF(GG36="","",GC$3)</f>
        <v/>
      </c>
      <c r="GD36" s="103" t="str">
        <f t="shared" ref="GD36:GD41" si="333">IF(GG36="","",GC$1)</f>
        <v/>
      </c>
      <c r="GE36" s="104" t="str">
        <f t="shared" ref="GE36:GE41" si="334">IF(GG36="","",GC$2)</f>
        <v/>
      </c>
      <c r="GF36" s="104" t="str">
        <f t="shared" ref="GF36:GF41" si="335">IF(GG36="","",GC$3)</f>
        <v/>
      </c>
      <c r="GG36" s="105" t="str">
        <f t="shared" ref="GG36:GG41" si="336">IF(GN36="","",IF(ISNUMBER(SEARCH(":",GN36)),MID(GN36,FIND(":",GN36)+2,FIND("(",GN36)-FIND(":",GN36)-3),LEFT(GN36,FIND("(",GN36)-2)))</f>
        <v/>
      </c>
      <c r="GH36" s="106" t="str">
        <f t="shared" ref="GH36:GH41" si="337">IF(GN36="","",MID(GN36,FIND("(",GN36)+1,4))</f>
        <v/>
      </c>
      <c r="GI36" s="107" t="str">
        <f t="shared" ref="GI36:GI41" si="338">IF(ISNUMBER(SEARCH("*female*",GN36)),"female",IF(ISNUMBER(SEARCH("*male*",GN36)),"male",""))</f>
        <v/>
      </c>
      <c r="GJ36" s="108" t="str">
        <f t="shared" ref="GJ36:GJ41" si="339">IF(GN36="","",IF(ISERROR(MID(GN36,FIND("male,",GN36)+6,(FIND(")",GN36)-(FIND("male,",GN36)+6))))=TRUE,"missing/error",MID(GN36,FIND("male,",GN36)+6,(FIND(")",GN36)-(FIND("male,",GN36)+6)))))</f>
        <v/>
      </c>
      <c r="GK36" s="109" t="str">
        <f t="shared" ref="GK36:GK41" si="340">IF(GG36="","",(MID(GG36,(SEARCH("^^",SUBSTITUTE(GG36," ","^^",LEN(GG36)-LEN(SUBSTITUTE(GG36," ","")))))+1,99)&amp;"_"&amp;LEFT(GG36,FIND(" ",GG36)-1)&amp;"_"&amp;GH36))</f>
        <v/>
      </c>
      <c r="GM36" s="101"/>
      <c r="GN36" s="101" t="s">
        <v>292</v>
      </c>
      <c r="GO36" s="102" t="str">
        <f t="shared" ref="GO36:GO41" si="341">IF(GS36="","",GO$3)</f>
        <v/>
      </c>
      <c r="GP36" s="103" t="str">
        <f t="shared" ref="GP36:GP41" si="342">IF(GS36="","",GO$1)</f>
        <v/>
      </c>
      <c r="GQ36" s="104" t="str">
        <f t="shared" ref="GQ36:GQ41" si="343">IF(GS36="","",GO$2)</f>
        <v/>
      </c>
      <c r="GR36" s="104" t="str">
        <f t="shared" ref="GR36:GR41" si="344">IF(GS36="","",GO$3)</f>
        <v/>
      </c>
      <c r="GS36" s="105" t="str">
        <f t="shared" ref="GS36:GS41" si="345">IF(GZ36="","",IF(ISNUMBER(SEARCH(":",GZ36)),MID(GZ36,FIND(":",GZ36)+2,FIND("(",GZ36)-FIND(":",GZ36)-3),LEFT(GZ36,FIND("(",GZ36)-2)))</f>
        <v/>
      </c>
      <c r="GT36" s="106" t="str">
        <f t="shared" ref="GT36:GT41" si="346">IF(GZ36="","",MID(GZ36,FIND("(",GZ36)+1,4))</f>
        <v/>
      </c>
      <c r="GU36" s="107" t="str">
        <f t="shared" ref="GU36:GU41" si="347">IF(ISNUMBER(SEARCH("*female*",GZ36)),"female",IF(ISNUMBER(SEARCH("*male*",GZ36)),"male",""))</f>
        <v/>
      </c>
      <c r="GV36" s="108" t="str">
        <f t="shared" ref="GV36:GV41" si="348">IF(GZ36="","",IF(ISERROR(MID(GZ36,FIND("male,",GZ36)+6,(FIND(")",GZ36)-(FIND("male,",GZ36)+6))))=TRUE,"missing/error",MID(GZ36,FIND("male,",GZ36)+6,(FIND(")",GZ36)-(FIND("male,",GZ36)+6)))))</f>
        <v/>
      </c>
      <c r="GW36" s="109" t="str">
        <f t="shared" ref="GW36:GW41" si="349">IF(GS36="","",(MID(GS36,(SEARCH("^^",SUBSTITUTE(GS36," ","^^",LEN(GS36)-LEN(SUBSTITUTE(GS36," ","")))))+1,99)&amp;"_"&amp;LEFT(GS36,FIND(" ",GS36)-1)&amp;"_"&amp;GT36))</f>
        <v/>
      </c>
      <c r="GY36" s="101"/>
      <c r="GZ36" s="101"/>
      <c r="HA36" s="102" t="str">
        <f t="shared" ref="HA36:HA41" si="350">IF(HE36="","",HA$3)</f>
        <v/>
      </c>
      <c r="HB36" s="103" t="str">
        <f t="shared" ref="HB36:HB41" si="351">IF(HE36="","",HA$1)</f>
        <v/>
      </c>
      <c r="HC36" s="104" t="str">
        <f t="shared" ref="HC36:HC41" si="352">IF(HE36="","",HA$2)</f>
        <v/>
      </c>
      <c r="HD36" s="104" t="str">
        <f t="shared" ref="HD36:HD41" si="353">IF(HE36="","",HA$3)</f>
        <v/>
      </c>
      <c r="HE36" s="105" t="str">
        <f t="shared" ref="HE36:HE41" si="354">IF(HL36="","",IF(ISNUMBER(SEARCH(":",HL36)),MID(HL36,FIND(":",HL36)+2,FIND("(",HL36)-FIND(":",HL36)-3),LEFT(HL36,FIND("(",HL36)-2)))</f>
        <v/>
      </c>
      <c r="HF36" s="106" t="str">
        <f t="shared" ref="HF36:HF41" si="355">IF(HL36="","",MID(HL36,FIND("(",HL36)+1,4))</f>
        <v/>
      </c>
      <c r="HG36" s="107" t="str">
        <f t="shared" ref="HG36:HG41" si="356">IF(ISNUMBER(SEARCH("*female*",HL36)),"female",IF(ISNUMBER(SEARCH("*male*",HL36)),"male",""))</f>
        <v/>
      </c>
      <c r="HH36" s="108" t="str">
        <f t="shared" ref="HH36:HH41" si="357">IF(HL36="","",IF(ISERROR(MID(HL36,FIND("male,",HL36)+6,(FIND(")",HL36)-(FIND("male,",HL36)+6))))=TRUE,"missing/error",MID(HL36,FIND("male,",HL36)+6,(FIND(")",HL36)-(FIND("male,",HL36)+6)))))</f>
        <v/>
      </c>
      <c r="HI36" s="109" t="str">
        <f t="shared" ref="HI36:HI41" si="358">IF(HE36="","",(MID(HE36,(SEARCH("^^",SUBSTITUTE(HE36," ","^^",LEN(HE36)-LEN(SUBSTITUTE(HE36," ","")))))+1,99)&amp;"_"&amp;LEFT(HE36,FIND(" ",HE36)-1)&amp;"_"&amp;HF36))</f>
        <v/>
      </c>
      <c r="HK36" s="101"/>
      <c r="HL36" s="101" t="s">
        <v>292</v>
      </c>
      <c r="HM36" s="102" t="str">
        <f t="shared" ref="HM36:HM41" si="359">IF(HQ36="","",HM$3)</f>
        <v/>
      </c>
      <c r="HN36" s="103" t="str">
        <f t="shared" ref="HN36:HN41" si="360">IF(HQ36="","",HM$1)</f>
        <v/>
      </c>
      <c r="HO36" s="104" t="str">
        <f t="shared" ref="HO36:HO41" si="361">IF(HQ36="","",HM$2)</f>
        <v/>
      </c>
      <c r="HP36" s="104" t="str">
        <f t="shared" ref="HP36:HP41" si="362">IF(HQ36="","",HM$3)</f>
        <v/>
      </c>
      <c r="HQ36" s="105" t="str">
        <f t="shared" ref="HQ36:HQ41" si="363">IF(HX36="","",IF(ISNUMBER(SEARCH(":",HX36)),MID(HX36,FIND(":",HX36)+2,FIND("(",HX36)-FIND(":",HX36)-3),LEFT(HX36,FIND("(",HX36)-2)))</f>
        <v/>
      </c>
      <c r="HR36" s="106" t="str">
        <f t="shared" ref="HR36:HR41" si="364">IF(HX36="","",MID(HX36,FIND("(",HX36)+1,4))</f>
        <v/>
      </c>
      <c r="HS36" s="107" t="str">
        <f t="shared" ref="HS36:HS41" si="365">IF(ISNUMBER(SEARCH("*female*",HX36)),"female",IF(ISNUMBER(SEARCH("*male*",HX36)),"male",""))</f>
        <v/>
      </c>
      <c r="HT36" s="108" t="str">
        <f t="shared" ref="HT36:HT41" si="366">IF(HX36="","",IF(ISERROR(MID(HX36,FIND("male,",HX36)+6,(FIND(")",HX36)-(FIND("male,",HX36)+6))))=TRUE,"missing/error",MID(HX36,FIND("male,",HX36)+6,(FIND(")",HX36)-(FIND("male,",HX36)+6)))))</f>
        <v/>
      </c>
      <c r="HU36" s="109" t="str">
        <f t="shared" ref="HU36:HU41" si="367">IF(HQ36="","",(MID(HQ36,(SEARCH("^^",SUBSTITUTE(HQ36," ","^^",LEN(HQ36)-LEN(SUBSTITUTE(HQ36," ","")))))+1,99)&amp;"_"&amp;LEFT(HQ36,FIND(" ",HQ36)-1)&amp;"_"&amp;HR36))</f>
        <v/>
      </c>
      <c r="HW36" s="101"/>
      <c r="HX36" s="101"/>
      <c r="HY36" s="102" t="str">
        <f t="shared" ref="HY36:HY41" si="368">IF(IC36="","",HY$3)</f>
        <v/>
      </c>
      <c r="HZ36" s="103" t="str">
        <f t="shared" ref="HZ36:HZ41" si="369">IF(IC36="","",HY$1)</f>
        <v/>
      </c>
      <c r="IA36" s="104" t="str">
        <f t="shared" ref="IA36:IA41" si="370">IF(IC36="","",HY$2)</f>
        <v/>
      </c>
      <c r="IB36" s="104" t="str">
        <f t="shared" ref="IB36:IB41" si="371">IF(IC36="","",HY$3)</f>
        <v/>
      </c>
      <c r="IC36" s="105" t="str">
        <f t="shared" ref="IC36:IC41" si="372">IF(IJ36="","",IF(ISNUMBER(SEARCH(":",IJ36)),MID(IJ36,FIND(":",IJ36)+2,FIND("(",IJ36)-FIND(":",IJ36)-3),LEFT(IJ36,FIND("(",IJ36)-2)))</f>
        <v/>
      </c>
      <c r="ID36" s="106" t="str">
        <f t="shared" ref="ID36:ID41" si="373">IF(IJ36="","",MID(IJ36,FIND("(",IJ36)+1,4))</f>
        <v/>
      </c>
      <c r="IE36" s="107" t="str">
        <f t="shared" ref="IE36:IE41" si="374">IF(ISNUMBER(SEARCH("*female*",IJ36)),"female",IF(ISNUMBER(SEARCH("*male*",IJ36)),"male",""))</f>
        <v/>
      </c>
      <c r="IF36" s="108" t="str">
        <f t="shared" ref="IF36:IF41" si="375">IF(IJ36="","",IF(ISERROR(MID(IJ36,FIND("male,",IJ36)+6,(FIND(")",IJ36)-(FIND("male,",IJ36)+6))))=TRUE,"missing/error",MID(IJ36,FIND("male,",IJ36)+6,(FIND(")",IJ36)-(FIND("male,",IJ36)+6)))))</f>
        <v/>
      </c>
      <c r="IG36" s="109" t="str">
        <f t="shared" ref="IG36:IG41" si="376">IF(IC36="","",(MID(IC36,(SEARCH("^^",SUBSTITUTE(IC36," ","^^",LEN(IC36)-LEN(SUBSTITUTE(IC36," ","")))))+1,99)&amp;"_"&amp;LEFT(IC36,FIND(" ",IC36)-1)&amp;"_"&amp;ID36))</f>
        <v/>
      </c>
      <c r="II36" s="101"/>
      <c r="IJ36" s="101"/>
      <c r="IK36" s="102" t="str">
        <f t="shared" ref="IK36:IK41" si="377">IF(IO36="","",IK$3)</f>
        <v/>
      </c>
      <c r="IL36" s="103" t="str">
        <f t="shared" ref="IL36:IL41" si="378">IF(IO36="","",IK$1)</f>
        <v/>
      </c>
      <c r="IM36" s="104" t="str">
        <f t="shared" ref="IM36:IM41" si="379">IF(IO36="","",IK$2)</f>
        <v/>
      </c>
      <c r="IN36" s="104" t="str">
        <f t="shared" ref="IN36:IN41" si="380">IF(IO36="","",IK$3)</f>
        <v/>
      </c>
      <c r="IO36" s="105" t="str">
        <f t="shared" ref="IO36:IO41" si="381">IF(IV36="","",IF(ISNUMBER(SEARCH(":",IV36)),MID(IV36,FIND(":",IV36)+2,FIND("(",IV36)-FIND(":",IV36)-3),LEFT(IV36,FIND("(",IV36)-2)))</f>
        <v/>
      </c>
      <c r="IP36" s="106" t="str">
        <f t="shared" ref="IP36:IP41" si="382">IF(IV36="","",MID(IV36,FIND("(",IV36)+1,4))</f>
        <v/>
      </c>
      <c r="IQ36" s="107" t="str">
        <f t="shared" ref="IQ36:IQ41" si="383">IF(ISNUMBER(SEARCH("*female*",IV36)),"female",IF(ISNUMBER(SEARCH("*male*",IV36)),"male",""))</f>
        <v/>
      </c>
      <c r="IR36" s="108" t="str">
        <f t="shared" ref="IR36:IR41" si="384">IF(IV36="","",IF(ISERROR(MID(IV36,FIND("male,",IV36)+6,(FIND(")",IV36)-(FIND("male,",IV36)+6))))=TRUE,"missing/error",MID(IV36,FIND("male,",IV36)+6,(FIND(")",IV36)-(FIND("male,",IV36)+6)))))</f>
        <v/>
      </c>
      <c r="IS36" s="109" t="str">
        <f t="shared" ref="IS36:IS41" si="385">IF(IO36="","",(MID(IO36,(SEARCH("^^",SUBSTITUTE(IO36," ","^^",LEN(IO36)-LEN(SUBSTITUTE(IO36," ","")))))+1,99)&amp;"_"&amp;LEFT(IO36,FIND(" ",IO36)-1)&amp;"_"&amp;IP36))</f>
        <v/>
      </c>
      <c r="IU36" s="101"/>
      <c r="IV36" s="101"/>
      <c r="IW36" s="102" t="str">
        <f t="shared" ref="IW36:IW41" si="386">IF(JA36="","",IW$3)</f>
        <v/>
      </c>
      <c r="IX36" s="103" t="str">
        <f t="shared" ref="IX36:IX41" si="387">IF(JA36="","",IW$1)</f>
        <v/>
      </c>
      <c r="IY36" s="104" t="str">
        <f t="shared" ref="IY36:IY41" si="388">IF(JA36="","",IW$2)</f>
        <v/>
      </c>
      <c r="IZ36" s="104" t="str">
        <f t="shared" ref="IZ36:IZ41" si="389">IF(JA36="","",IW$3)</f>
        <v/>
      </c>
      <c r="JA36" s="105" t="str">
        <f t="shared" ref="JA36:JA41" si="390">IF(JH36="","",IF(ISNUMBER(SEARCH(":",JH36)),MID(JH36,FIND(":",JH36)+2,FIND("(",JH36)-FIND(":",JH36)-3),LEFT(JH36,FIND("(",JH36)-2)))</f>
        <v/>
      </c>
      <c r="JB36" s="106" t="str">
        <f t="shared" ref="JB36:JB41" si="391">IF(JH36="","",MID(JH36,FIND("(",JH36)+1,4))</f>
        <v/>
      </c>
      <c r="JC36" s="107" t="str">
        <f t="shared" ref="JC36:JC41" si="392">IF(ISNUMBER(SEARCH("*female*",JH36)),"female",IF(ISNUMBER(SEARCH("*male*",JH36)),"male",""))</f>
        <v/>
      </c>
      <c r="JD36" s="108" t="str">
        <f t="shared" ref="JD36:JD41" si="393">IF(JH36="","",IF(ISERROR(MID(JH36,FIND("male,",JH36)+6,(FIND(")",JH36)-(FIND("male,",JH36)+6))))=TRUE,"missing/error",MID(JH36,FIND("male,",JH36)+6,(FIND(")",JH36)-(FIND("male,",JH36)+6)))))</f>
        <v/>
      </c>
      <c r="JE36" s="109" t="str">
        <f t="shared" ref="JE36:JE41" si="394">IF(JA36="","",(MID(JA36,(SEARCH("^^",SUBSTITUTE(JA36," ","^^",LEN(JA36)-LEN(SUBSTITUTE(JA36," ","")))))+1,99)&amp;"_"&amp;LEFT(JA36,FIND(" ",JA36)-1)&amp;"_"&amp;JB36))</f>
        <v/>
      </c>
      <c r="JG36" s="101"/>
      <c r="JH36" s="101"/>
      <c r="JI36" s="102" t="str">
        <f t="shared" ref="JI36:JI41" si="395">IF(JM36="","",JI$3)</f>
        <v/>
      </c>
      <c r="JJ36" s="103" t="str">
        <f t="shared" ref="JJ36:JJ41" si="396">IF(JM36="","",JI$1)</f>
        <v/>
      </c>
      <c r="JK36" s="104" t="str">
        <f t="shared" ref="JK36:JK41" si="397">IF(JM36="","",JI$2)</f>
        <v/>
      </c>
      <c r="JL36" s="104" t="str">
        <f t="shared" ref="JL36:JL41" si="398">IF(JM36="","",JI$3)</f>
        <v/>
      </c>
      <c r="JM36" s="105" t="str">
        <f t="shared" ref="JM36:JM41" si="399">IF(JT36="","",IF(ISNUMBER(SEARCH(":",JT36)),MID(JT36,FIND(":",JT36)+2,FIND("(",JT36)-FIND(":",JT36)-3),LEFT(JT36,FIND("(",JT36)-2)))</f>
        <v/>
      </c>
      <c r="JN36" s="106" t="str">
        <f t="shared" ref="JN36:JN41" si="400">IF(JT36="","",MID(JT36,FIND("(",JT36)+1,4))</f>
        <v/>
      </c>
      <c r="JO36" s="107" t="str">
        <f t="shared" ref="JO36:JO41" si="401">IF(ISNUMBER(SEARCH("*female*",JT36)),"female",IF(ISNUMBER(SEARCH("*male*",JT36)),"male",""))</f>
        <v/>
      </c>
      <c r="JP36" s="108" t="str">
        <f t="shared" ref="JP36:JP41" si="402">IF(JT36="","",IF(ISERROR(MID(JT36,FIND("male,",JT36)+6,(FIND(")",JT36)-(FIND("male,",JT36)+6))))=TRUE,"missing/error",MID(JT36,FIND("male,",JT36)+6,(FIND(")",JT36)-(FIND("male,",JT36)+6)))))</f>
        <v/>
      </c>
      <c r="JQ36" s="109" t="str">
        <f t="shared" ref="JQ36:JQ41" si="403">IF(JM36="","",(MID(JM36,(SEARCH("^^",SUBSTITUTE(JM36," ","^^",LEN(JM36)-LEN(SUBSTITUTE(JM36," ","")))))+1,99)&amp;"_"&amp;LEFT(JM36,FIND(" ",JM36)-1)&amp;"_"&amp;JN36))</f>
        <v/>
      </c>
      <c r="JS36" s="101"/>
      <c r="JT36" s="101"/>
      <c r="JU36" s="102" t="str">
        <f t="shared" ref="JU36:JU41" si="404">IF(JY36="","",JU$3)</f>
        <v/>
      </c>
      <c r="JV36" s="103" t="str">
        <f t="shared" ref="JV36:JV41" si="405">IF(JY36="","",JU$1)</f>
        <v/>
      </c>
      <c r="JW36" s="104" t="str">
        <f t="shared" ref="JW36:JW41" si="406">IF(JY36="","",JU$2)</f>
        <v/>
      </c>
      <c r="JX36" s="104" t="str">
        <f t="shared" ref="JX36:JX41" si="407">IF(JY36="","",JU$3)</f>
        <v/>
      </c>
      <c r="JY36" s="105" t="str">
        <f t="shared" ref="JY36:JY41" si="408">IF(KF36="","",IF(ISNUMBER(SEARCH(":",KF36)),MID(KF36,FIND(":",KF36)+2,FIND("(",KF36)-FIND(":",KF36)-3),LEFT(KF36,FIND("(",KF36)-2)))</f>
        <v/>
      </c>
      <c r="JZ36" s="106" t="str">
        <f t="shared" ref="JZ36:JZ41" si="409">IF(KF36="","",MID(KF36,FIND("(",KF36)+1,4))</f>
        <v/>
      </c>
      <c r="KA36" s="107" t="str">
        <f t="shared" ref="KA36:KA41" si="410">IF(ISNUMBER(SEARCH("*female*",KF36)),"female",IF(ISNUMBER(SEARCH("*male*",KF36)),"male",""))</f>
        <v/>
      </c>
      <c r="KB36" s="108" t="str">
        <f t="shared" ref="KB36:KB41" si="411">IF(KF36="","",IF(ISERROR(MID(KF36,FIND("male,",KF36)+6,(FIND(")",KF36)-(FIND("male,",KF36)+6))))=TRUE,"missing/error",MID(KF36,FIND("male,",KF36)+6,(FIND(")",KF36)-(FIND("male,",KF36)+6)))))</f>
        <v/>
      </c>
      <c r="KC36" s="109" t="str">
        <f t="shared" ref="KC36:KC41" si="412">IF(JY36="","",(MID(JY36,(SEARCH("^^",SUBSTITUTE(JY36," ","^^",LEN(JY36)-LEN(SUBSTITUTE(JY36," ","")))))+1,99)&amp;"_"&amp;LEFT(JY36,FIND(" ",JY36)-1)&amp;"_"&amp;JZ36))</f>
        <v/>
      </c>
      <c r="KE36" s="101"/>
      <c r="KF36" s="101"/>
    </row>
    <row r="37" spans="1:292" ht="13.5" customHeight="1">
      <c r="A37" s="20"/>
      <c r="B37" s="101" t="s">
        <v>483</v>
      </c>
      <c r="C37" s="2" t="s">
        <v>484</v>
      </c>
      <c r="D37" s="154"/>
      <c r="E37" s="102" t="s">
        <v>292</v>
      </c>
      <c r="F37" s="103" t="s">
        <v>292</v>
      </c>
      <c r="G37" s="104"/>
      <c r="H37" s="104" t="s">
        <v>292</v>
      </c>
      <c r="I37" s="105"/>
      <c r="J37" s="106"/>
      <c r="K37" s="107"/>
      <c r="L37" s="108"/>
      <c r="M37" s="109" t="s">
        <v>292</v>
      </c>
      <c r="O37" s="101"/>
      <c r="P37" s="154"/>
      <c r="Q37" s="102" t="s">
        <v>292</v>
      </c>
      <c r="R37" s="103" t="s">
        <v>292</v>
      </c>
      <c r="S37" s="104"/>
      <c r="T37" s="104" t="s">
        <v>292</v>
      </c>
      <c r="U37" s="105"/>
      <c r="V37" s="106"/>
      <c r="W37" s="107"/>
      <c r="X37" s="108"/>
      <c r="Y37" s="109" t="s">
        <v>292</v>
      </c>
      <c r="AA37" s="101"/>
      <c r="AB37" s="101"/>
      <c r="AC37" s="102">
        <v>36160</v>
      </c>
      <c r="AD37" s="103" t="s">
        <v>423</v>
      </c>
      <c r="AE37" s="104">
        <v>36318</v>
      </c>
      <c r="AF37" s="104">
        <v>37459</v>
      </c>
      <c r="AG37" s="105" t="s">
        <v>493</v>
      </c>
      <c r="AH37" s="106">
        <v>1937</v>
      </c>
      <c r="AI37" s="107" t="s">
        <v>440</v>
      </c>
      <c r="AJ37" s="108" t="s">
        <v>304</v>
      </c>
      <c r="AK37" s="109" t="s">
        <v>494</v>
      </c>
      <c r="AM37" s="101"/>
      <c r="AN37" s="101"/>
      <c r="AO37" s="102" t="s">
        <v>292</v>
      </c>
      <c r="AP37" s="103" t="s">
        <v>292</v>
      </c>
      <c r="AQ37" s="104"/>
      <c r="AR37" s="104"/>
      <c r="AS37" s="105"/>
      <c r="AT37" s="106"/>
      <c r="AU37" s="107"/>
      <c r="AV37" s="108"/>
      <c r="AW37" s="109" t="s">
        <v>292</v>
      </c>
      <c r="AY37" s="101"/>
      <c r="AZ37" s="101"/>
      <c r="BA37" s="102" t="s">
        <v>292</v>
      </c>
      <c r="BB37" s="103" t="s">
        <v>292</v>
      </c>
      <c r="BC37" s="104"/>
      <c r="BD37" s="104" t="s">
        <v>292</v>
      </c>
      <c r="BE37" s="105"/>
      <c r="BF37" s="106"/>
      <c r="BG37" s="107"/>
      <c r="BH37" s="108"/>
      <c r="BI37" s="109" t="s">
        <v>292</v>
      </c>
      <c r="BK37" s="101"/>
      <c r="BL37" s="101"/>
      <c r="BM37" s="102">
        <v>39083</v>
      </c>
      <c r="BN37" s="103" t="s">
        <v>426</v>
      </c>
      <c r="BO37" s="104">
        <v>38905</v>
      </c>
      <c r="BP37" s="104">
        <v>39135</v>
      </c>
      <c r="BQ37" s="105" t="s">
        <v>491</v>
      </c>
      <c r="BR37" s="106">
        <v>1949</v>
      </c>
      <c r="BS37" s="107" t="s">
        <v>440</v>
      </c>
      <c r="BT37" s="108" t="s">
        <v>297</v>
      </c>
      <c r="BU37" s="109" t="s">
        <v>492</v>
      </c>
      <c r="BW37" s="101"/>
      <c r="BX37" s="101"/>
      <c r="BY37" s="102" t="s">
        <v>292</v>
      </c>
      <c r="BZ37" s="103" t="s">
        <v>292</v>
      </c>
      <c r="CA37" s="104"/>
      <c r="CB37" s="104" t="s">
        <v>292</v>
      </c>
      <c r="CC37" s="105"/>
      <c r="CD37" s="106"/>
      <c r="CE37" s="107"/>
      <c r="CF37" s="108"/>
      <c r="CG37" s="109" t="s">
        <v>292</v>
      </c>
      <c r="CI37" s="101"/>
      <c r="CJ37" s="101"/>
      <c r="CK37" s="102" t="s">
        <v>292</v>
      </c>
      <c r="CL37" s="103" t="s">
        <v>292</v>
      </c>
      <c r="CM37" s="104" t="s">
        <v>292</v>
      </c>
      <c r="CN37" s="104" t="s">
        <v>292</v>
      </c>
      <c r="CO37" s="105" t="s">
        <v>292</v>
      </c>
      <c r="CP37" s="106" t="s">
        <v>292</v>
      </c>
      <c r="CQ37" s="107" t="s">
        <v>292</v>
      </c>
      <c r="CR37" s="108" t="s">
        <v>292</v>
      </c>
      <c r="CS37" s="109" t="s">
        <v>292</v>
      </c>
      <c r="CT37" s="2" t="s">
        <v>292</v>
      </c>
      <c r="CU37" s="101"/>
      <c r="CV37" s="101"/>
      <c r="CW37" s="102" t="s">
        <v>292</v>
      </c>
      <c r="CX37" s="103" t="s">
        <v>292</v>
      </c>
      <c r="CY37" s="104" t="s">
        <v>292</v>
      </c>
      <c r="CZ37" s="104" t="s">
        <v>292</v>
      </c>
      <c r="DA37" s="105" t="s">
        <v>292</v>
      </c>
      <c r="DB37" s="106" t="s">
        <v>292</v>
      </c>
      <c r="DC37" s="107" t="s">
        <v>292</v>
      </c>
      <c r="DD37" s="108" t="s">
        <v>292</v>
      </c>
      <c r="DE37" s="109" t="s">
        <v>292</v>
      </c>
      <c r="DF37" s="2" t="s">
        <v>292</v>
      </c>
      <c r="DG37" s="101"/>
      <c r="DH37" s="101"/>
      <c r="DI37" s="102" t="str">
        <f t="shared" si="289"/>
        <v/>
      </c>
      <c r="DJ37" s="103" t="str">
        <f t="shared" si="290"/>
        <v/>
      </c>
      <c r="DK37" s="104" t="str">
        <f>IF(DM37="","",DI$2)</f>
        <v/>
      </c>
      <c r="DL37" s="104" t="str">
        <f>IF(DM37="","",DI$3)</f>
        <v/>
      </c>
      <c r="DM37" s="105" t="str">
        <f t="shared" si="291"/>
        <v/>
      </c>
      <c r="DN37" s="106" t="str">
        <f t="shared" si="292"/>
        <v/>
      </c>
      <c r="DO37" s="107" t="str">
        <f t="shared" si="293"/>
        <v/>
      </c>
      <c r="DP37" s="108" t="str">
        <f t="shared" si="294"/>
        <v/>
      </c>
      <c r="DQ37" s="109" t="str">
        <f t="shared" si="295"/>
        <v/>
      </c>
      <c r="DS37" s="101"/>
      <c r="DT37" s="101"/>
      <c r="DU37" s="102" t="str">
        <f t="shared" si="147"/>
        <v/>
      </c>
      <c r="DV37" s="103" t="str">
        <f t="shared" si="148"/>
        <v/>
      </c>
      <c r="DW37" s="104" t="str">
        <f t="shared" si="296"/>
        <v/>
      </c>
      <c r="DX37" s="104" t="str">
        <f t="shared" si="288"/>
        <v/>
      </c>
      <c r="DY37" s="105" t="str">
        <f t="shared" si="151"/>
        <v/>
      </c>
      <c r="DZ37" s="106" t="str">
        <f t="shared" si="152"/>
        <v/>
      </c>
      <c r="EA37" s="107" t="str">
        <f t="shared" si="153"/>
        <v/>
      </c>
      <c r="EB37" s="108" t="str">
        <f t="shared" si="154"/>
        <v/>
      </c>
      <c r="EC37" s="109" t="str">
        <f t="shared" si="155"/>
        <v/>
      </c>
      <c r="EE37" s="101"/>
      <c r="EF37" s="101"/>
      <c r="EG37" s="102" t="str">
        <f t="shared" si="297"/>
        <v/>
      </c>
      <c r="EH37" s="103" t="str">
        <f t="shared" si="298"/>
        <v/>
      </c>
      <c r="EI37" s="104" t="str">
        <f t="shared" si="299"/>
        <v/>
      </c>
      <c r="EJ37" s="104" t="str">
        <f t="shared" si="300"/>
        <v/>
      </c>
      <c r="EK37" s="105" t="str">
        <f t="shared" si="301"/>
        <v/>
      </c>
      <c r="EL37" s="106" t="str">
        <f t="shared" si="302"/>
        <v/>
      </c>
      <c r="EM37" s="107" t="str">
        <f t="shared" si="303"/>
        <v/>
      </c>
      <c r="EN37" s="108" t="str">
        <f t="shared" si="304"/>
        <v/>
      </c>
      <c r="EO37" s="109" t="str">
        <f t="shared" si="305"/>
        <v/>
      </c>
      <c r="EQ37" s="101"/>
      <c r="ER37" s="101"/>
      <c r="ES37" s="102" t="str">
        <f t="shared" si="306"/>
        <v/>
      </c>
      <c r="ET37" s="103" t="str">
        <f t="shared" si="307"/>
        <v/>
      </c>
      <c r="EU37" s="104" t="str">
        <f t="shared" si="308"/>
        <v/>
      </c>
      <c r="EV37" s="104" t="str">
        <f t="shared" si="309"/>
        <v/>
      </c>
      <c r="EW37" s="105" t="str">
        <f t="shared" si="310"/>
        <v/>
      </c>
      <c r="EX37" s="106" t="str">
        <f t="shared" si="311"/>
        <v/>
      </c>
      <c r="EY37" s="107" t="str">
        <f t="shared" si="312"/>
        <v/>
      </c>
      <c r="EZ37" s="108" t="str">
        <f t="shared" si="313"/>
        <v/>
      </c>
      <c r="FA37" s="109" t="str">
        <f t="shared" si="314"/>
        <v/>
      </c>
      <c r="FC37" s="101"/>
      <c r="FD37" s="101"/>
      <c r="FE37" s="102" t="str">
        <f t="shared" si="315"/>
        <v/>
      </c>
      <c r="FF37" s="103" t="str">
        <f t="shared" si="316"/>
        <v/>
      </c>
      <c r="FG37" s="104" t="str">
        <f t="shared" si="317"/>
        <v/>
      </c>
      <c r="FH37" s="104" t="str">
        <f t="shared" si="318"/>
        <v/>
      </c>
      <c r="FI37" s="105" t="str">
        <f t="shared" si="319"/>
        <v/>
      </c>
      <c r="FJ37" s="106" t="str">
        <f t="shared" si="320"/>
        <v/>
      </c>
      <c r="FK37" s="107" t="str">
        <f t="shared" si="321"/>
        <v/>
      </c>
      <c r="FL37" s="108" t="str">
        <f t="shared" si="322"/>
        <v/>
      </c>
      <c r="FM37" s="109" t="str">
        <f t="shared" si="323"/>
        <v/>
      </c>
      <c r="FO37" s="101"/>
      <c r="FP37" s="101"/>
      <c r="FQ37" s="102" t="str">
        <f>IF(FU37="","",#REF!)</f>
        <v/>
      </c>
      <c r="FR37" s="103" t="str">
        <f t="shared" si="324"/>
        <v/>
      </c>
      <c r="FS37" s="104" t="str">
        <f t="shared" si="325"/>
        <v/>
      </c>
      <c r="FT37" s="104" t="str">
        <f t="shared" si="326"/>
        <v/>
      </c>
      <c r="FU37" s="105" t="str">
        <f t="shared" si="327"/>
        <v/>
      </c>
      <c r="FV37" s="106" t="str">
        <f t="shared" si="328"/>
        <v/>
      </c>
      <c r="FW37" s="107" t="str">
        <f t="shared" si="329"/>
        <v/>
      </c>
      <c r="FX37" s="108" t="str">
        <f t="shared" si="330"/>
        <v/>
      </c>
      <c r="FY37" s="109" t="str">
        <f t="shared" si="331"/>
        <v/>
      </c>
      <c r="GA37" s="101"/>
      <c r="GB37" s="101"/>
      <c r="GC37" s="102" t="str">
        <f t="shared" si="332"/>
        <v/>
      </c>
      <c r="GD37" s="103" t="str">
        <f t="shared" si="333"/>
        <v/>
      </c>
      <c r="GE37" s="104" t="str">
        <f t="shared" si="334"/>
        <v/>
      </c>
      <c r="GF37" s="104" t="str">
        <f t="shared" si="335"/>
        <v/>
      </c>
      <c r="GG37" s="105" t="str">
        <f t="shared" si="336"/>
        <v/>
      </c>
      <c r="GH37" s="106" t="str">
        <f t="shared" si="337"/>
        <v/>
      </c>
      <c r="GI37" s="107" t="str">
        <f t="shared" si="338"/>
        <v/>
      </c>
      <c r="GJ37" s="108" t="str">
        <f t="shared" si="339"/>
        <v/>
      </c>
      <c r="GK37" s="109" t="str">
        <f t="shared" si="340"/>
        <v/>
      </c>
      <c r="GM37" s="101"/>
      <c r="GN37" s="101" t="s">
        <v>292</v>
      </c>
      <c r="GO37" s="102" t="str">
        <f t="shared" si="341"/>
        <v/>
      </c>
      <c r="GP37" s="103" t="str">
        <f t="shared" si="342"/>
        <v/>
      </c>
      <c r="GQ37" s="104" t="str">
        <f t="shared" si="343"/>
        <v/>
      </c>
      <c r="GR37" s="104" t="str">
        <f t="shared" si="344"/>
        <v/>
      </c>
      <c r="GS37" s="105" t="str">
        <f t="shared" si="345"/>
        <v/>
      </c>
      <c r="GT37" s="106" t="str">
        <f t="shared" si="346"/>
        <v/>
      </c>
      <c r="GU37" s="107" t="str">
        <f t="shared" si="347"/>
        <v/>
      </c>
      <c r="GV37" s="108" t="str">
        <f t="shared" si="348"/>
        <v/>
      </c>
      <c r="GW37" s="109" t="str">
        <f t="shared" si="349"/>
        <v/>
      </c>
      <c r="GY37" s="101"/>
      <c r="GZ37" s="101"/>
      <c r="HA37" s="102" t="str">
        <f t="shared" si="350"/>
        <v/>
      </c>
      <c r="HB37" s="103" t="str">
        <f t="shared" si="351"/>
        <v/>
      </c>
      <c r="HC37" s="104" t="str">
        <f t="shared" si="352"/>
        <v/>
      </c>
      <c r="HD37" s="104" t="str">
        <f t="shared" si="353"/>
        <v/>
      </c>
      <c r="HE37" s="105" t="str">
        <f t="shared" si="354"/>
        <v/>
      </c>
      <c r="HF37" s="106" t="str">
        <f t="shared" si="355"/>
        <v/>
      </c>
      <c r="HG37" s="107" t="str">
        <f t="shared" si="356"/>
        <v/>
      </c>
      <c r="HH37" s="108" t="str">
        <f t="shared" si="357"/>
        <v/>
      </c>
      <c r="HI37" s="109" t="str">
        <f t="shared" si="358"/>
        <v/>
      </c>
      <c r="HK37" s="101"/>
      <c r="HL37" s="101" t="s">
        <v>292</v>
      </c>
      <c r="HM37" s="102" t="str">
        <f t="shared" si="359"/>
        <v/>
      </c>
      <c r="HN37" s="103" t="str">
        <f t="shared" si="360"/>
        <v/>
      </c>
      <c r="HO37" s="104" t="str">
        <f t="shared" si="361"/>
        <v/>
      </c>
      <c r="HP37" s="104" t="str">
        <f t="shared" si="362"/>
        <v/>
      </c>
      <c r="HQ37" s="105" t="str">
        <f t="shared" si="363"/>
        <v/>
      </c>
      <c r="HR37" s="106" t="str">
        <f t="shared" si="364"/>
        <v/>
      </c>
      <c r="HS37" s="107" t="str">
        <f t="shared" si="365"/>
        <v/>
      </c>
      <c r="HT37" s="108" t="str">
        <f t="shared" si="366"/>
        <v/>
      </c>
      <c r="HU37" s="109" t="str">
        <f t="shared" si="367"/>
        <v/>
      </c>
      <c r="HW37" s="101"/>
      <c r="HX37" s="101"/>
      <c r="HY37" s="102" t="str">
        <f t="shared" si="368"/>
        <v/>
      </c>
      <c r="HZ37" s="103" t="str">
        <f t="shared" si="369"/>
        <v/>
      </c>
      <c r="IA37" s="104" t="str">
        <f t="shared" si="370"/>
        <v/>
      </c>
      <c r="IB37" s="104" t="str">
        <f t="shared" si="371"/>
        <v/>
      </c>
      <c r="IC37" s="105" t="str">
        <f t="shared" si="372"/>
        <v/>
      </c>
      <c r="ID37" s="106" t="str">
        <f t="shared" si="373"/>
        <v/>
      </c>
      <c r="IE37" s="107" t="str">
        <f t="shared" si="374"/>
        <v/>
      </c>
      <c r="IF37" s="108" t="str">
        <f t="shared" si="375"/>
        <v/>
      </c>
      <c r="IG37" s="109" t="str">
        <f t="shared" si="376"/>
        <v/>
      </c>
      <c r="II37" s="101"/>
      <c r="IJ37" s="101"/>
      <c r="IK37" s="102" t="str">
        <f t="shared" si="377"/>
        <v/>
      </c>
      <c r="IL37" s="103" t="str">
        <f t="shared" si="378"/>
        <v/>
      </c>
      <c r="IM37" s="104" t="str">
        <f t="shared" si="379"/>
        <v/>
      </c>
      <c r="IN37" s="104" t="str">
        <f t="shared" si="380"/>
        <v/>
      </c>
      <c r="IO37" s="105" t="str">
        <f t="shared" si="381"/>
        <v/>
      </c>
      <c r="IP37" s="106" t="str">
        <f t="shared" si="382"/>
        <v/>
      </c>
      <c r="IQ37" s="107" t="str">
        <f t="shared" si="383"/>
        <v/>
      </c>
      <c r="IR37" s="108" t="str">
        <f t="shared" si="384"/>
        <v/>
      </c>
      <c r="IS37" s="109" t="str">
        <f t="shared" si="385"/>
        <v/>
      </c>
      <c r="IU37" s="101"/>
      <c r="IV37" s="101"/>
      <c r="IW37" s="102" t="str">
        <f t="shared" si="386"/>
        <v/>
      </c>
      <c r="IX37" s="103" t="str">
        <f t="shared" si="387"/>
        <v/>
      </c>
      <c r="IY37" s="104" t="str">
        <f t="shared" si="388"/>
        <v/>
      </c>
      <c r="IZ37" s="104" t="str">
        <f t="shared" si="389"/>
        <v/>
      </c>
      <c r="JA37" s="105" t="str">
        <f t="shared" si="390"/>
        <v/>
      </c>
      <c r="JB37" s="106" t="str">
        <f t="shared" si="391"/>
        <v/>
      </c>
      <c r="JC37" s="107" t="str">
        <f t="shared" si="392"/>
        <v/>
      </c>
      <c r="JD37" s="108" t="str">
        <f t="shared" si="393"/>
        <v/>
      </c>
      <c r="JE37" s="109" t="str">
        <f t="shared" si="394"/>
        <v/>
      </c>
      <c r="JG37" s="101"/>
      <c r="JH37" s="101"/>
      <c r="JI37" s="102" t="str">
        <f t="shared" si="395"/>
        <v/>
      </c>
      <c r="JJ37" s="103" t="str">
        <f t="shared" si="396"/>
        <v/>
      </c>
      <c r="JK37" s="104" t="str">
        <f t="shared" si="397"/>
        <v/>
      </c>
      <c r="JL37" s="104" t="str">
        <f t="shared" si="398"/>
        <v/>
      </c>
      <c r="JM37" s="105" t="str">
        <f t="shared" si="399"/>
        <v/>
      </c>
      <c r="JN37" s="106" t="str">
        <f t="shared" si="400"/>
        <v/>
      </c>
      <c r="JO37" s="107" t="str">
        <f t="shared" si="401"/>
        <v/>
      </c>
      <c r="JP37" s="108" t="str">
        <f t="shared" si="402"/>
        <v/>
      </c>
      <c r="JQ37" s="109" t="str">
        <f t="shared" si="403"/>
        <v/>
      </c>
      <c r="JS37" s="101"/>
      <c r="JT37" s="101"/>
      <c r="JU37" s="102" t="str">
        <f t="shared" si="404"/>
        <v/>
      </c>
      <c r="JV37" s="103" t="str">
        <f t="shared" si="405"/>
        <v/>
      </c>
      <c r="JW37" s="104" t="str">
        <f t="shared" si="406"/>
        <v/>
      </c>
      <c r="JX37" s="104" t="str">
        <f t="shared" si="407"/>
        <v/>
      </c>
      <c r="JY37" s="105" t="str">
        <f t="shared" si="408"/>
        <v/>
      </c>
      <c r="JZ37" s="106" t="str">
        <f t="shared" si="409"/>
        <v/>
      </c>
      <c r="KA37" s="107" t="str">
        <f t="shared" si="410"/>
        <v/>
      </c>
      <c r="KB37" s="108" t="str">
        <f t="shared" si="411"/>
        <v/>
      </c>
      <c r="KC37" s="109" t="str">
        <f t="shared" si="412"/>
        <v/>
      </c>
      <c r="KE37" s="101"/>
      <c r="KF37" s="101"/>
    </row>
    <row r="38" spans="1:292" ht="13.5" customHeight="1">
      <c r="A38" s="20"/>
      <c r="B38" s="101" t="s">
        <v>500</v>
      </c>
      <c r="C38" s="2" t="s">
        <v>501</v>
      </c>
      <c r="D38" s="154"/>
      <c r="E38" s="102">
        <v>33239</v>
      </c>
      <c r="F38" s="103" t="s">
        <v>421</v>
      </c>
      <c r="G38" s="104">
        <v>32819</v>
      </c>
      <c r="H38" s="104">
        <v>34568</v>
      </c>
      <c r="I38" s="105" t="s">
        <v>502</v>
      </c>
      <c r="J38" s="106">
        <v>1944</v>
      </c>
      <c r="K38" s="107" t="s">
        <v>440</v>
      </c>
      <c r="L38" s="108" t="s">
        <v>299</v>
      </c>
      <c r="M38" s="109" t="s">
        <v>503</v>
      </c>
      <c r="O38" s="101"/>
      <c r="P38" s="154"/>
      <c r="Q38" s="102">
        <v>34699</v>
      </c>
      <c r="R38" s="103" t="s">
        <v>422</v>
      </c>
      <c r="S38" s="104">
        <v>34568</v>
      </c>
      <c r="T38" s="104">
        <v>36010</v>
      </c>
      <c r="U38" s="105" t="s">
        <v>504</v>
      </c>
      <c r="V38" s="106">
        <v>1945</v>
      </c>
      <c r="W38" s="107" t="s">
        <v>440</v>
      </c>
      <c r="X38" s="108" t="s">
        <v>301</v>
      </c>
      <c r="Y38" s="109" t="s">
        <v>505</v>
      </c>
      <c r="AA38" s="101"/>
      <c r="AB38" s="101"/>
      <c r="AC38" s="102">
        <v>36160</v>
      </c>
      <c r="AD38" s="103" t="s">
        <v>423</v>
      </c>
      <c r="AE38" s="104">
        <v>36010</v>
      </c>
      <c r="AF38" s="104">
        <v>37459</v>
      </c>
      <c r="AG38" s="105" t="s">
        <v>506</v>
      </c>
      <c r="AH38" s="106">
        <v>1955</v>
      </c>
      <c r="AI38" s="107" t="s">
        <v>440</v>
      </c>
      <c r="AJ38" s="108" t="s">
        <v>301</v>
      </c>
      <c r="AK38" s="109" t="s">
        <v>507</v>
      </c>
      <c r="AM38" s="101"/>
      <c r="AN38" s="101"/>
      <c r="AO38" s="102">
        <v>37622</v>
      </c>
      <c r="AP38" s="103" t="s">
        <v>424</v>
      </c>
      <c r="AQ38" s="104">
        <v>37459</v>
      </c>
      <c r="AR38" s="104">
        <v>37602</v>
      </c>
      <c r="AS38" s="105" t="s">
        <v>508</v>
      </c>
      <c r="AT38" s="106">
        <v>1944</v>
      </c>
      <c r="AU38" s="107" t="s">
        <v>440</v>
      </c>
      <c r="AV38" s="108" t="s">
        <v>301</v>
      </c>
      <c r="AW38" s="109" t="s">
        <v>509</v>
      </c>
      <c r="AY38" s="101" t="s">
        <v>474</v>
      </c>
      <c r="AZ38" s="101"/>
      <c r="BA38" s="102">
        <v>37987</v>
      </c>
      <c r="BB38" s="103" t="s">
        <v>425</v>
      </c>
      <c r="BC38" s="104">
        <v>37768</v>
      </c>
      <c r="BD38" s="104">
        <v>38905</v>
      </c>
      <c r="BE38" s="105" t="s">
        <v>496</v>
      </c>
      <c r="BF38" s="106">
        <v>1952</v>
      </c>
      <c r="BG38" s="107" t="s">
        <v>440</v>
      </c>
      <c r="BH38" s="108" t="s">
        <v>301</v>
      </c>
      <c r="BI38" s="109" t="s">
        <v>497</v>
      </c>
      <c r="BK38" s="101"/>
      <c r="BL38" s="101"/>
      <c r="BM38" s="102" t="s">
        <v>292</v>
      </c>
      <c r="BN38" s="103" t="s">
        <v>292</v>
      </c>
      <c r="BO38" s="104"/>
      <c r="BP38" s="104" t="s">
        <v>292</v>
      </c>
      <c r="BQ38" s="105"/>
      <c r="BR38" s="106"/>
      <c r="BS38" s="107"/>
      <c r="BT38" s="108"/>
      <c r="BU38" s="109" t="s">
        <v>292</v>
      </c>
      <c r="BW38" s="101"/>
      <c r="BX38" s="101"/>
      <c r="BY38" s="102">
        <v>40465</v>
      </c>
      <c r="BZ38" s="103" t="s">
        <v>427</v>
      </c>
      <c r="CA38" s="104">
        <v>39135</v>
      </c>
      <c r="CB38" s="104">
        <v>40465</v>
      </c>
      <c r="CC38" s="105" t="s">
        <v>510</v>
      </c>
      <c r="CD38" s="106">
        <v>1949</v>
      </c>
      <c r="CE38" s="107" t="s">
        <v>440</v>
      </c>
      <c r="CF38" s="108" t="s">
        <v>309</v>
      </c>
      <c r="CG38" s="109" t="s">
        <v>511</v>
      </c>
      <c r="CI38" s="101"/>
      <c r="CJ38" s="101"/>
      <c r="CK38" s="102">
        <v>41218</v>
      </c>
      <c r="CL38" s="103" t="s">
        <v>435</v>
      </c>
      <c r="CM38" s="104">
        <v>40465</v>
      </c>
      <c r="CN38" s="104">
        <v>41218</v>
      </c>
      <c r="CO38" s="105" t="s">
        <v>512</v>
      </c>
      <c r="CP38" s="106" t="s">
        <v>513</v>
      </c>
      <c r="CQ38" s="107" t="s">
        <v>440</v>
      </c>
      <c r="CR38" s="108" t="s">
        <v>297</v>
      </c>
      <c r="CS38" s="109" t="s">
        <v>514</v>
      </c>
      <c r="CT38" s="2" t="s">
        <v>292</v>
      </c>
      <c r="CU38" s="101"/>
      <c r="CV38" s="101" t="s">
        <v>515</v>
      </c>
      <c r="CW38" s="102">
        <v>41517</v>
      </c>
      <c r="CX38" s="103" t="s">
        <v>436</v>
      </c>
      <c r="CY38" s="104">
        <v>41218</v>
      </c>
      <c r="CZ38" s="104">
        <v>43011</v>
      </c>
      <c r="DA38" s="105" t="str">
        <f>IF(DH38="","",IF(ISNUMBER(SEARCH(":",DH38)),MID(DH38,FIND(":",DH38)+2,FIND("(",DH38)-FIND(":",DH38)-3),LEFT(DH38,FIND("(",DH38)-2)))</f>
        <v>Jeannine Hennis-Plasschaert</v>
      </c>
      <c r="DB38" s="106" t="str">
        <f>IF(DH38="","",MID(DH38,FIND("(",DH38)+1,4))</f>
        <v>1973</v>
      </c>
      <c r="DC38" s="107" t="str">
        <f>IF(ISNUMBER(SEARCH("*female*",DH38)),"female",IF(ISNUMBER(SEARCH("*male*",DH38)),"male",""))</f>
        <v>female</v>
      </c>
      <c r="DD38" s="108" t="s">
        <v>299</v>
      </c>
      <c r="DE38" s="109" t="str">
        <f>IF(DA38="","",(MID(DA38,(SEARCH("^^",SUBSTITUTE(DA38," ","^^",LEN(DA38)-LEN(SUBSTITUTE(DA38," ","")))))+1,99)&amp;"_"&amp;LEFT(DA38,FIND(" ",DA38)-1)&amp;"_"&amp;DB38))</f>
        <v>Hennis-Plasschaert_Jeannine_1973</v>
      </c>
      <c r="DF38" s="2" t="s">
        <v>292</v>
      </c>
      <c r="DG38" s="101" t="s">
        <v>474</v>
      </c>
      <c r="DH38" s="101" t="s">
        <v>516</v>
      </c>
      <c r="DI38" s="102">
        <f t="shared" si="289"/>
        <v>44571</v>
      </c>
      <c r="DJ38" s="103" t="str">
        <f t="shared" si="290"/>
        <v>Rutte III</v>
      </c>
      <c r="DK38" s="104">
        <f>IF(DM38="","",DI$2)</f>
        <v>43034</v>
      </c>
      <c r="DL38" s="104">
        <v>44456</v>
      </c>
      <c r="DM38" s="105" t="str">
        <f t="shared" si="291"/>
        <v>Ank Bijleveld</v>
      </c>
      <c r="DN38" s="106" t="str">
        <f t="shared" si="292"/>
        <v>1962</v>
      </c>
      <c r="DO38" s="107" t="str">
        <f t="shared" si="293"/>
        <v>female</v>
      </c>
      <c r="DP38" s="108" t="str">
        <f t="shared" si="294"/>
        <v>nl_cda01</v>
      </c>
      <c r="DQ38" s="109" t="str">
        <f t="shared" si="295"/>
        <v>Bijleveld_Ank_1962</v>
      </c>
      <c r="DS38" s="101"/>
      <c r="DT38" s="101" t="s">
        <v>1060</v>
      </c>
      <c r="DU38" s="102">
        <f t="shared" si="147"/>
        <v>45291</v>
      </c>
      <c r="DV38" s="103" t="str">
        <f t="shared" si="148"/>
        <v>Rutte IV</v>
      </c>
      <c r="DW38" s="104">
        <f t="shared" si="296"/>
        <v>44571</v>
      </c>
      <c r="DX38" s="104">
        <f t="shared" si="288"/>
        <v>45291</v>
      </c>
      <c r="DY38" s="105" t="str">
        <f t="shared" si="151"/>
        <v>Kajsa Ollongren</v>
      </c>
      <c r="DZ38" s="106" t="str">
        <f t="shared" si="152"/>
        <v>1967</v>
      </c>
      <c r="EA38" s="107" t="str">
        <f t="shared" si="153"/>
        <v>female</v>
      </c>
      <c r="EB38" s="108" t="str">
        <f t="shared" si="154"/>
        <v>nl_d6601</v>
      </c>
      <c r="EC38" s="109" t="str">
        <f t="shared" si="155"/>
        <v>Ollongren_Kajsa_1967</v>
      </c>
      <c r="EE38" s="101"/>
      <c r="EF38" s="101" t="s">
        <v>1054</v>
      </c>
      <c r="EG38" s="102" t="str">
        <f t="shared" si="297"/>
        <v/>
      </c>
      <c r="EH38" s="103" t="str">
        <f t="shared" si="298"/>
        <v/>
      </c>
      <c r="EI38" s="104" t="str">
        <f t="shared" si="299"/>
        <v/>
      </c>
      <c r="EJ38" s="104" t="str">
        <f t="shared" si="300"/>
        <v/>
      </c>
      <c r="EK38" s="105" t="str">
        <f t="shared" si="301"/>
        <v/>
      </c>
      <c r="EL38" s="106" t="str">
        <f t="shared" si="302"/>
        <v/>
      </c>
      <c r="EM38" s="107" t="str">
        <f t="shared" si="303"/>
        <v/>
      </c>
      <c r="EN38" s="108" t="str">
        <f t="shared" si="304"/>
        <v/>
      </c>
      <c r="EO38" s="109" t="str">
        <f t="shared" si="305"/>
        <v/>
      </c>
      <c r="EQ38" s="101"/>
      <c r="ER38" s="101"/>
      <c r="ES38" s="102" t="str">
        <f t="shared" si="306"/>
        <v/>
      </c>
      <c r="ET38" s="103" t="str">
        <f t="shared" si="307"/>
        <v/>
      </c>
      <c r="EU38" s="104" t="str">
        <f t="shared" si="308"/>
        <v/>
      </c>
      <c r="EV38" s="104" t="str">
        <f t="shared" si="309"/>
        <v/>
      </c>
      <c r="EW38" s="105" t="str">
        <f t="shared" si="310"/>
        <v/>
      </c>
      <c r="EX38" s="106" t="str">
        <f t="shared" si="311"/>
        <v/>
      </c>
      <c r="EY38" s="107" t="str">
        <f t="shared" si="312"/>
        <v/>
      </c>
      <c r="EZ38" s="108" t="str">
        <f t="shared" si="313"/>
        <v/>
      </c>
      <c r="FA38" s="109" t="str">
        <f t="shared" si="314"/>
        <v/>
      </c>
      <c r="FC38" s="101"/>
      <c r="FD38" s="101"/>
      <c r="FE38" s="102" t="str">
        <f t="shared" si="315"/>
        <v/>
      </c>
      <c r="FF38" s="103" t="str">
        <f t="shared" si="316"/>
        <v/>
      </c>
      <c r="FG38" s="104" t="str">
        <f t="shared" si="317"/>
        <v/>
      </c>
      <c r="FH38" s="104" t="str">
        <f t="shared" si="318"/>
        <v/>
      </c>
      <c r="FI38" s="105" t="str">
        <f t="shared" si="319"/>
        <v/>
      </c>
      <c r="FJ38" s="106" t="str">
        <f t="shared" si="320"/>
        <v/>
      </c>
      <c r="FK38" s="107" t="str">
        <f t="shared" si="321"/>
        <v/>
      </c>
      <c r="FL38" s="108" t="str">
        <f t="shared" si="322"/>
        <v/>
      </c>
      <c r="FM38" s="109" t="str">
        <f t="shared" si="323"/>
        <v/>
      </c>
      <c r="FO38" s="101"/>
      <c r="FP38" s="101"/>
      <c r="FQ38" s="102" t="str">
        <f>IF(FU38="","",#REF!)</f>
        <v/>
      </c>
      <c r="FR38" s="103" t="str">
        <f t="shared" si="324"/>
        <v/>
      </c>
      <c r="FS38" s="104" t="str">
        <f t="shared" si="325"/>
        <v/>
      </c>
      <c r="FT38" s="104" t="str">
        <f t="shared" si="326"/>
        <v/>
      </c>
      <c r="FU38" s="105" t="str">
        <f t="shared" si="327"/>
        <v/>
      </c>
      <c r="FV38" s="106" t="str">
        <f t="shared" si="328"/>
        <v/>
      </c>
      <c r="FW38" s="107" t="str">
        <f t="shared" si="329"/>
        <v/>
      </c>
      <c r="FX38" s="108" t="str">
        <f t="shared" si="330"/>
        <v/>
      </c>
      <c r="FY38" s="109" t="str">
        <f t="shared" si="331"/>
        <v/>
      </c>
      <c r="GA38" s="101"/>
      <c r="GB38" s="101"/>
      <c r="GC38" s="102" t="str">
        <f t="shared" si="332"/>
        <v/>
      </c>
      <c r="GD38" s="103" t="str">
        <f t="shared" si="333"/>
        <v/>
      </c>
      <c r="GE38" s="104" t="str">
        <f t="shared" si="334"/>
        <v/>
      </c>
      <c r="GF38" s="104" t="str">
        <f t="shared" si="335"/>
        <v/>
      </c>
      <c r="GG38" s="105" t="str">
        <f t="shared" si="336"/>
        <v/>
      </c>
      <c r="GH38" s="106" t="str">
        <f t="shared" si="337"/>
        <v/>
      </c>
      <c r="GI38" s="107" t="str">
        <f t="shared" si="338"/>
        <v/>
      </c>
      <c r="GJ38" s="108" t="str">
        <f t="shared" si="339"/>
        <v/>
      </c>
      <c r="GK38" s="109" t="str">
        <f t="shared" si="340"/>
        <v/>
      </c>
      <c r="GM38" s="101"/>
      <c r="GN38" s="101" t="s">
        <v>292</v>
      </c>
      <c r="GO38" s="102" t="str">
        <f t="shared" si="341"/>
        <v/>
      </c>
      <c r="GP38" s="103" t="str">
        <f t="shared" si="342"/>
        <v/>
      </c>
      <c r="GQ38" s="104" t="str">
        <f t="shared" si="343"/>
        <v/>
      </c>
      <c r="GR38" s="104" t="str">
        <f t="shared" si="344"/>
        <v/>
      </c>
      <c r="GS38" s="105" t="str">
        <f t="shared" si="345"/>
        <v/>
      </c>
      <c r="GT38" s="106" t="str">
        <f t="shared" si="346"/>
        <v/>
      </c>
      <c r="GU38" s="107" t="str">
        <f t="shared" si="347"/>
        <v/>
      </c>
      <c r="GV38" s="108" t="str">
        <f t="shared" si="348"/>
        <v/>
      </c>
      <c r="GW38" s="109" t="str">
        <f t="shared" si="349"/>
        <v/>
      </c>
      <c r="GY38" s="101"/>
      <c r="GZ38" s="101"/>
      <c r="HA38" s="102" t="str">
        <f t="shared" si="350"/>
        <v/>
      </c>
      <c r="HB38" s="103" t="str">
        <f t="shared" si="351"/>
        <v/>
      </c>
      <c r="HC38" s="104" t="str">
        <f t="shared" si="352"/>
        <v/>
      </c>
      <c r="HD38" s="104" t="str">
        <f t="shared" si="353"/>
        <v/>
      </c>
      <c r="HE38" s="105" t="str">
        <f t="shared" si="354"/>
        <v/>
      </c>
      <c r="HF38" s="106" t="str">
        <f t="shared" si="355"/>
        <v/>
      </c>
      <c r="HG38" s="107" t="str">
        <f t="shared" si="356"/>
        <v/>
      </c>
      <c r="HH38" s="108" t="str">
        <f t="shared" si="357"/>
        <v/>
      </c>
      <c r="HI38" s="109" t="str">
        <f t="shared" si="358"/>
        <v/>
      </c>
      <c r="HK38" s="101"/>
      <c r="HL38" s="101" t="s">
        <v>292</v>
      </c>
      <c r="HM38" s="102" t="str">
        <f t="shared" si="359"/>
        <v/>
      </c>
      <c r="HN38" s="103" t="str">
        <f t="shared" si="360"/>
        <v/>
      </c>
      <c r="HO38" s="104" t="str">
        <f t="shared" si="361"/>
        <v/>
      </c>
      <c r="HP38" s="104" t="str">
        <f t="shared" si="362"/>
        <v/>
      </c>
      <c r="HQ38" s="105" t="str">
        <f t="shared" si="363"/>
        <v/>
      </c>
      <c r="HR38" s="106" t="str">
        <f t="shared" si="364"/>
        <v/>
      </c>
      <c r="HS38" s="107" t="str">
        <f t="shared" si="365"/>
        <v/>
      </c>
      <c r="HT38" s="108" t="str">
        <f t="shared" si="366"/>
        <v/>
      </c>
      <c r="HU38" s="109" t="str">
        <f t="shared" si="367"/>
        <v/>
      </c>
      <c r="HW38" s="101"/>
      <c r="HX38" s="101"/>
      <c r="HY38" s="102" t="str">
        <f t="shared" si="368"/>
        <v/>
      </c>
      <c r="HZ38" s="103" t="str">
        <f t="shared" si="369"/>
        <v/>
      </c>
      <c r="IA38" s="104" t="str">
        <f t="shared" si="370"/>
        <v/>
      </c>
      <c r="IB38" s="104" t="str">
        <f t="shared" si="371"/>
        <v/>
      </c>
      <c r="IC38" s="105" t="str">
        <f t="shared" si="372"/>
        <v/>
      </c>
      <c r="ID38" s="106" t="str">
        <f t="shared" si="373"/>
        <v/>
      </c>
      <c r="IE38" s="107" t="str">
        <f t="shared" si="374"/>
        <v/>
      </c>
      <c r="IF38" s="108" t="str">
        <f t="shared" si="375"/>
        <v/>
      </c>
      <c r="IG38" s="109" t="str">
        <f t="shared" si="376"/>
        <v/>
      </c>
      <c r="II38" s="101"/>
      <c r="IJ38" s="101"/>
      <c r="IK38" s="102" t="str">
        <f t="shared" si="377"/>
        <v/>
      </c>
      <c r="IL38" s="103" t="str">
        <f t="shared" si="378"/>
        <v/>
      </c>
      <c r="IM38" s="104" t="str">
        <f t="shared" si="379"/>
        <v/>
      </c>
      <c r="IN38" s="104" t="str">
        <f t="shared" si="380"/>
        <v/>
      </c>
      <c r="IO38" s="105" t="str">
        <f t="shared" si="381"/>
        <v/>
      </c>
      <c r="IP38" s="106" t="str">
        <f t="shared" si="382"/>
        <v/>
      </c>
      <c r="IQ38" s="107" t="str">
        <f t="shared" si="383"/>
        <v/>
      </c>
      <c r="IR38" s="108" t="str">
        <f t="shared" si="384"/>
        <v/>
      </c>
      <c r="IS38" s="109" t="str">
        <f t="shared" si="385"/>
        <v/>
      </c>
      <c r="IU38" s="101"/>
      <c r="IV38" s="101"/>
      <c r="IW38" s="102" t="str">
        <f t="shared" si="386"/>
        <v/>
      </c>
      <c r="IX38" s="103" t="str">
        <f t="shared" si="387"/>
        <v/>
      </c>
      <c r="IY38" s="104" t="str">
        <f t="shared" si="388"/>
        <v/>
      </c>
      <c r="IZ38" s="104" t="str">
        <f t="shared" si="389"/>
        <v/>
      </c>
      <c r="JA38" s="105" t="str">
        <f t="shared" si="390"/>
        <v/>
      </c>
      <c r="JB38" s="106" t="str">
        <f t="shared" si="391"/>
        <v/>
      </c>
      <c r="JC38" s="107" t="str">
        <f t="shared" si="392"/>
        <v/>
      </c>
      <c r="JD38" s="108" t="str">
        <f t="shared" si="393"/>
        <v/>
      </c>
      <c r="JE38" s="109" t="str">
        <f t="shared" si="394"/>
        <v/>
      </c>
      <c r="JG38" s="101"/>
      <c r="JH38" s="101"/>
      <c r="JI38" s="102" t="str">
        <f t="shared" si="395"/>
        <v/>
      </c>
      <c r="JJ38" s="103" t="str">
        <f t="shared" si="396"/>
        <v/>
      </c>
      <c r="JK38" s="104" t="str">
        <f t="shared" si="397"/>
        <v/>
      </c>
      <c r="JL38" s="104" t="str">
        <f t="shared" si="398"/>
        <v/>
      </c>
      <c r="JM38" s="105" t="str">
        <f t="shared" si="399"/>
        <v/>
      </c>
      <c r="JN38" s="106" t="str">
        <f t="shared" si="400"/>
        <v/>
      </c>
      <c r="JO38" s="107" t="str">
        <f t="shared" si="401"/>
        <v/>
      </c>
      <c r="JP38" s="108" t="str">
        <f t="shared" si="402"/>
        <v/>
      </c>
      <c r="JQ38" s="109" t="str">
        <f t="shared" si="403"/>
        <v/>
      </c>
      <c r="JS38" s="101"/>
      <c r="JT38" s="101"/>
      <c r="JU38" s="102" t="str">
        <f t="shared" si="404"/>
        <v/>
      </c>
      <c r="JV38" s="103" t="str">
        <f t="shared" si="405"/>
        <v/>
      </c>
      <c r="JW38" s="104" t="str">
        <f t="shared" si="406"/>
        <v/>
      </c>
      <c r="JX38" s="104" t="str">
        <f t="shared" si="407"/>
        <v/>
      </c>
      <c r="JY38" s="105" t="str">
        <f t="shared" si="408"/>
        <v/>
      </c>
      <c r="JZ38" s="106" t="str">
        <f t="shared" si="409"/>
        <v/>
      </c>
      <c r="KA38" s="107" t="str">
        <f t="shared" si="410"/>
        <v/>
      </c>
      <c r="KB38" s="108" t="str">
        <f t="shared" si="411"/>
        <v/>
      </c>
      <c r="KC38" s="109" t="str">
        <f t="shared" si="412"/>
        <v/>
      </c>
      <c r="KE38" s="101"/>
      <c r="KF38" s="101"/>
    </row>
    <row r="39" spans="1:292" ht="13.5" customHeight="1">
      <c r="A39" s="20"/>
      <c r="B39" s="101" t="s">
        <v>500</v>
      </c>
      <c r="C39" s="2" t="s">
        <v>501</v>
      </c>
      <c r="D39" s="154"/>
      <c r="E39" s="102" t="s">
        <v>292</v>
      </c>
      <c r="F39" s="103" t="s">
        <v>292</v>
      </c>
      <c r="G39" s="104"/>
      <c r="H39" s="104" t="s">
        <v>292</v>
      </c>
      <c r="I39" s="105"/>
      <c r="J39" s="106"/>
      <c r="K39" s="107"/>
      <c r="L39" s="108"/>
      <c r="M39" s="109" t="s">
        <v>292</v>
      </c>
      <c r="O39" s="101"/>
      <c r="P39" s="154"/>
      <c r="Q39" s="102" t="s">
        <v>292</v>
      </c>
      <c r="R39" s="103" t="s">
        <v>292</v>
      </c>
      <c r="S39" s="104"/>
      <c r="T39" s="104" t="s">
        <v>292</v>
      </c>
      <c r="U39" s="105"/>
      <c r="V39" s="106"/>
      <c r="W39" s="107"/>
      <c r="X39" s="108"/>
      <c r="Y39" s="109" t="s">
        <v>292</v>
      </c>
      <c r="AA39" s="101"/>
      <c r="AB39" s="101"/>
      <c r="AC39" s="102" t="s">
        <v>292</v>
      </c>
      <c r="AD39" s="103" t="s">
        <v>292</v>
      </c>
      <c r="AE39" s="104"/>
      <c r="AF39" s="104" t="s">
        <v>292</v>
      </c>
      <c r="AG39" s="105"/>
      <c r="AH39" s="106"/>
      <c r="AI39" s="107"/>
      <c r="AJ39" s="108"/>
      <c r="AK39" s="109" t="s">
        <v>292</v>
      </c>
      <c r="AM39" s="101"/>
      <c r="AN39" s="101"/>
      <c r="AO39" s="102">
        <v>37622</v>
      </c>
      <c r="AP39" s="103" t="s">
        <v>424</v>
      </c>
      <c r="AQ39" s="104">
        <v>37602</v>
      </c>
      <c r="AR39" s="104" t="s">
        <v>428</v>
      </c>
      <c r="AS39" s="105" t="s">
        <v>496</v>
      </c>
      <c r="AT39" s="106">
        <v>1952</v>
      </c>
      <c r="AU39" s="107" t="s">
        <v>440</v>
      </c>
      <c r="AV39" s="108" t="s">
        <v>301</v>
      </c>
      <c r="AW39" s="109" t="s">
        <v>497</v>
      </c>
      <c r="AY39" s="101"/>
      <c r="AZ39" s="101"/>
      <c r="BA39" s="102" t="s">
        <v>292</v>
      </c>
      <c r="BB39" s="103" t="s">
        <v>292</v>
      </c>
      <c r="BC39" s="104"/>
      <c r="BD39" s="104" t="s">
        <v>292</v>
      </c>
      <c r="BE39" s="105"/>
      <c r="BF39" s="106"/>
      <c r="BG39" s="107"/>
      <c r="BH39" s="108"/>
      <c r="BI39" s="109" t="s">
        <v>292</v>
      </c>
      <c r="BK39" s="101"/>
      <c r="BL39" s="101"/>
      <c r="BM39" s="102">
        <v>39083</v>
      </c>
      <c r="BN39" s="103" t="s">
        <v>426</v>
      </c>
      <c r="BO39" s="104">
        <v>38905</v>
      </c>
      <c r="BP39" s="104">
        <v>39135</v>
      </c>
      <c r="BQ39" s="105" t="s">
        <v>517</v>
      </c>
      <c r="BR39" s="106">
        <v>1950</v>
      </c>
      <c r="BS39" s="107" t="s">
        <v>457</v>
      </c>
      <c r="BT39" s="108" t="s">
        <v>297</v>
      </c>
      <c r="BU39" s="109" t="s">
        <v>518</v>
      </c>
      <c r="BW39" s="101"/>
      <c r="BX39" s="101"/>
      <c r="BY39" s="102" t="s">
        <v>292</v>
      </c>
      <c r="BZ39" s="103" t="s">
        <v>292</v>
      </c>
      <c r="CA39" s="104"/>
      <c r="CB39" s="104" t="s">
        <v>292</v>
      </c>
      <c r="CC39" s="105"/>
      <c r="CD39" s="106"/>
      <c r="CE39" s="107"/>
      <c r="CF39" s="108"/>
      <c r="CG39" s="109" t="s">
        <v>292</v>
      </c>
      <c r="CI39" s="101"/>
      <c r="CJ39" s="101"/>
      <c r="CK39" s="102" t="s">
        <v>292</v>
      </c>
      <c r="CL39" s="103" t="s">
        <v>292</v>
      </c>
      <c r="CM39" s="104" t="s">
        <v>292</v>
      </c>
      <c r="CN39" s="104" t="s">
        <v>292</v>
      </c>
      <c r="CO39" s="105" t="s">
        <v>292</v>
      </c>
      <c r="CP39" s="106" t="s">
        <v>292</v>
      </c>
      <c r="CQ39" s="107" t="s">
        <v>292</v>
      </c>
      <c r="CR39" s="108" t="s">
        <v>292</v>
      </c>
      <c r="CS39" s="109" t="s">
        <v>292</v>
      </c>
      <c r="CT39" s="2" t="s">
        <v>292</v>
      </c>
      <c r="CU39" s="101"/>
      <c r="CV39" s="101"/>
      <c r="CW39" s="102" t="s">
        <v>292</v>
      </c>
      <c r="CX39" s="103" t="s">
        <v>292</v>
      </c>
      <c r="CY39" s="104">
        <v>43011</v>
      </c>
      <c r="CZ39" s="104">
        <f>CW$3</f>
        <v>43034</v>
      </c>
      <c r="DA39" s="105" t="str">
        <f>IF(DH39="","",IF(ISNUMBER(SEARCH(":",DH39)),MID(DH39,FIND(":",DH39)+2,FIND("(",DH39)-FIND(":",DH39)-3),LEFT(DH39,FIND("(",DH39)-2)))</f>
        <v>Klaas Dijkhoff</v>
      </c>
      <c r="DB39" s="106" t="str">
        <f>IF(DH39="","",MID(DH39,FIND("(",DH39)+1,4))</f>
        <v>1981</v>
      </c>
      <c r="DC39" s="107" t="str">
        <f>IF(ISNUMBER(SEARCH("*female*",DH39)),"female",IF(ISNUMBER(SEARCH("*male*",DH39)),"male",""))</f>
        <v>male</v>
      </c>
      <c r="DD39" s="108" t="s">
        <v>299</v>
      </c>
      <c r="DE39" s="109" t="str">
        <f>IF(DA39="","",(MID(DA39,(SEARCH("^^",SUBSTITUTE(DA39," ","^^",LEN(DA39)-LEN(SUBSTITUTE(DA39," ","")))))+1,99)&amp;"_"&amp;LEFT(DA39,FIND(" ",DA39)-1)&amp;"_"&amp;DB39))</f>
        <v>Dijkhoff_Klaas_1981</v>
      </c>
      <c r="DF39" s="2" t="s">
        <v>292</v>
      </c>
      <c r="DG39" s="101"/>
      <c r="DH39" s="101" t="s">
        <v>1051</v>
      </c>
      <c r="DI39" s="102">
        <f t="shared" si="289"/>
        <v>44571</v>
      </c>
      <c r="DJ39" s="103" t="str">
        <f t="shared" si="290"/>
        <v>Rutte III</v>
      </c>
      <c r="DK39" s="104">
        <v>44456</v>
      </c>
      <c r="DL39" s="104">
        <f>IF(DM39="","",DI$3)</f>
        <v>44571</v>
      </c>
      <c r="DM39" s="105" t="str">
        <f t="shared" si="291"/>
        <v>Henk Kamp</v>
      </c>
      <c r="DN39" s="106" t="str">
        <f t="shared" si="292"/>
        <v>1952</v>
      </c>
      <c r="DO39" s="107" t="str">
        <f t="shared" si="293"/>
        <v>male</v>
      </c>
      <c r="DP39" s="108" t="str">
        <f t="shared" si="294"/>
        <v>nl_vvd01</v>
      </c>
      <c r="DQ39" s="109" t="str">
        <f t="shared" si="295"/>
        <v>Kamp_Henk_1952</v>
      </c>
      <c r="DS39" s="101"/>
      <c r="DT39" s="101" t="s">
        <v>542</v>
      </c>
      <c r="DU39" s="102" t="str">
        <f t="shared" si="147"/>
        <v/>
      </c>
      <c r="DV39" s="103" t="str">
        <f t="shared" si="148"/>
        <v/>
      </c>
      <c r="DW39" s="104" t="str">
        <f t="shared" si="296"/>
        <v/>
      </c>
      <c r="DX39" s="104" t="str">
        <f t="shared" si="288"/>
        <v/>
      </c>
      <c r="DY39" s="105" t="str">
        <f t="shared" si="151"/>
        <v/>
      </c>
      <c r="DZ39" s="106" t="str">
        <f t="shared" si="152"/>
        <v/>
      </c>
      <c r="EA39" s="107" t="str">
        <f t="shared" si="153"/>
        <v/>
      </c>
      <c r="EB39" s="108" t="str">
        <f t="shared" si="154"/>
        <v/>
      </c>
      <c r="EC39" s="109" t="str">
        <f t="shared" si="155"/>
        <v/>
      </c>
      <c r="EE39" s="101"/>
      <c r="EF39" s="101"/>
      <c r="EG39" s="102" t="str">
        <f t="shared" si="297"/>
        <v/>
      </c>
      <c r="EH39" s="103" t="str">
        <f t="shared" si="298"/>
        <v/>
      </c>
      <c r="EI39" s="104" t="str">
        <f t="shared" si="299"/>
        <v/>
      </c>
      <c r="EJ39" s="104" t="str">
        <f t="shared" si="300"/>
        <v/>
      </c>
      <c r="EK39" s="105" t="str">
        <f t="shared" si="301"/>
        <v/>
      </c>
      <c r="EL39" s="106" t="str">
        <f t="shared" si="302"/>
        <v/>
      </c>
      <c r="EM39" s="107" t="str">
        <f t="shared" si="303"/>
        <v/>
      </c>
      <c r="EN39" s="108" t="str">
        <f t="shared" si="304"/>
        <v/>
      </c>
      <c r="EO39" s="109" t="str">
        <f t="shared" si="305"/>
        <v/>
      </c>
      <c r="EQ39" s="101"/>
      <c r="ER39" s="101"/>
      <c r="ES39" s="102" t="str">
        <f t="shared" si="306"/>
        <v/>
      </c>
      <c r="ET39" s="103" t="str">
        <f t="shared" si="307"/>
        <v/>
      </c>
      <c r="EU39" s="104" t="str">
        <f t="shared" si="308"/>
        <v/>
      </c>
      <c r="EV39" s="104" t="str">
        <f t="shared" si="309"/>
        <v/>
      </c>
      <c r="EW39" s="105" t="str">
        <f t="shared" si="310"/>
        <v/>
      </c>
      <c r="EX39" s="106" t="str">
        <f t="shared" si="311"/>
        <v/>
      </c>
      <c r="EY39" s="107" t="str">
        <f t="shared" si="312"/>
        <v/>
      </c>
      <c r="EZ39" s="108" t="str">
        <f t="shared" si="313"/>
        <v/>
      </c>
      <c r="FA39" s="109" t="str">
        <f t="shared" si="314"/>
        <v/>
      </c>
      <c r="FC39" s="101"/>
      <c r="FD39" s="101"/>
      <c r="FE39" s="102" t="str">
        <f t="shared" si="315"/>
        <v/>
      </c>
      <c r="FF39" s="103" t="str">
        <f t="shared" si="316"/>
        <v/>
      </c>
      <c r="FG39" s="104" t="str">
        <f t="shared" si="317"/>
        <v/>
      </c>
      <c r="FH39" s="104" t="str">
        <f t="shared" si="318"/>
        <v/>
      </c>
      <c r="FI39" s="105" t="str">
        <f t="shared" si="319"/>
        <v/>
      </c>
      <c r="FJ39" s="106" t="str">
        <f t="shared" si="320"/>
        <v/>
      </c>
      <c r="FK39" s="107" t="str">
        <f t="shared" si="321"/>
        <v/>
      </c>
      <c r="FL39" s="108" t="str">
        <f t="shared" si="322"/>
        <v/>
      </c>
      <c r="FM39" s="109" t="str">
        <f t="shared" si="323"/>
        <v/>
      </c>
      <c r="FO39" s="101"/>
      <c r="FP39" s="101"/>
      <c r="FQ39" s="102" t="str">
        <f>IF(FU39="","",#REF!)</f>
        <v/>
      </c>
      <c r="FR39" s="103" t="str">
        <f t="shared" si="324"/>
        <v/>
      </c>
      <c r="FS39" s="104" t="str">
        <f t="shared" si="325"/>
        <v/>
      </c>
      <c r="FT39" s="104" t="str">
        <f t="shared" si="326"/>
        <v/>
      </c>
      <c r="FU39" s="105" t="str">
        <f t="shared" si="327"/>
        <v/>
      </c>
      <c r="FV39" s="106" t="str">
        <f t="shared" si="328"/>
        <v/>
      </c>
      <c r="FW39" s="107" t="str">
        <f t="shared" si="329"/>
        <v/>
      </c>
      <c r="FX39" s="108" t="str">
        <f t="shared" si="330"/>
        <v/>
      </c>
      <c r="FY39" s="109" t="str">
        <f t="shared" si="331"/>
        <v/>
      </c>
      <c r="GA39" s="101"/>
      <c r="GB39" s="101"/>
      <c r="GC39" s="102" t="str">
        <f t="shared" si="332"/>
        <v/>
      </c>
      <c r="GD39" s="103" t="str">
        <f t="shared" si="333"/>
        <v/>
      </c>
      <c r="GE39" s="104" t="str">
        <f t="shared" si="334"/>
        <v/>
      </c>
      <c r="GF39" s="104" t="str">
        <f t="shared" si="335"/>
        <v/>
      </c>
      <c r="GG39" s="105" t="str">
        <f t="shared" si="336"/>
        <v/>
      </c>
      <c r="GH39" s="106" t="str">
        <f t="shared" si="337"/>
        <v/>
      </c>
      <c r="GI39" s="107" t="str">
        <f t="shared" si="338"/>
        <v/>
      </c>
      <c r="GJ39" s="108" t="str">
        <f t="shared" si="339"/>
        <v/>
      </c>
      <c r="GK39" s="109" t="str">
        <f t="shared" si="340"/>
        <v/>
      </c>
      <c r="GM39" s="101"/>
      <c r="GN39" s="101" t="s">
        <v>292</v>
      </c>
      <c r="GO39" s="102" t="str">
        <f t="shared" si="341"/>
        <v/>
      </c>
      <c r="GP39" s="103" t="str">
        <f t="shared" si="342"/>
        <v/>
      </c>
      <c r="GQ39" s="104" t="str">
        <f t="shared" si="343"/>
        <v/>
      </c>
      <c r="GR39" s="104" t="str">
        <f t="shared" si="344"/>
        <v/>
      </c>
      <c r="GS39" s="105" t="str">
        <f t="shared" si="345"/>
        <v/>
      </c>
      <c r="GT39" s="106" t="str">
        <f t="shared" si="346"/>
        <v/>
      </c>
      <c r="GU39" s="107" t="str">
        <f t="shared" si="347"/>
        <v/>
      </c>
      <c r="GV39" s="108" t="str">
        <f t="shared" si="348"/>
        <v/>
      </c>
      <c r="GW39" s="109" t="str">
        <f t="shared" si="349"/>
        <v/>
      </c>
      <c r="GY39" s="101"/>
      <c r="GZ39" s="101"/>
      <c r="HA39" s="102" t="str">
        <f t="shared" si="350"/>
        <v/>
      </c>
      <c r="HB39" s="103" t="str">
        <f t="shared" si="351"/>
        <v/>
      </c>
      <c r="HC39" s="104" t="str">
        <f t="shared" si="352"/>
        <v/>
      </c>
      <c r="HD39" s="104" t="str">
        <f t="shared" si="353"/>
        <v/>
      </c>
      <c r="HE39" s="105" t="str">
        <f t="shared" si="354"/>
        <v/>
      </c>
      <c r="HF39" s="106" t="str">
        <f t="shared" si="355"/>
        <v/>
      </c>
      <c r="HG39" s="107" t="str">
        <f t="shared" si="356"/>
        <v/>
      </c>
      <c r="HH39" s="108" t="str">
        <f t="shared" si="357"/>
        <v/>
      </c>
      <c r="HI39" s="109" t="str">
        <f t="shared" si="358"/>
        <v/>
      </c>
      <c r="HK39" s="101"/>
      <c r="HL39" s="101" t="s">
        <v>292</v>
      </c>
      <c r="HM39" s="102" t="str">
        <f t="shared" si="359"/>
        <v/>
      </c>
      <c r="HN39" s="103" t="str">
        <f t="shared" si="360"/>
        <v/>
      </c>
      <c r="HO39" s="104" t="str">
        <f t="shared" si="361"/>
        <v/>
      </c>
      <c r="HP39" s="104" t="str">
        <f t="shared" si="362"/>
        <v/>
      </c>
      <c r="HQ39" s="105" t="str">
        <f t="shared" si="363"/>
        <v/>
      </c>
      <c r="HR39" s="106" t="str">
        <f t="shared" si="364"/>
        <v/>
      </c>
      <c r="HS39" s="107" t="str">
        <f t="shared" si="365"/>
        <v/>
      </c>
      <c r="HT39" s="108" t="str">
        <f t="shared" si="366"/>
        <v/>
      </c>
      <c r="HU39" s="109" t="str">
        <f t="shared" si="367"/>
        <v/>
      </c>
      <c r="HW39" s="101"/>
      <c r="HX39" s="101"/>
      <c r="HY39" s="102" t="str">
        <f t="shared" si="368"/>
        <v/>
      </c>
      <c r="HZ39" s="103" t="str">
        <f t="shared" si="369"/>
        <v/>
      </c>
      <c r="IA39" s="104" t="str">
        <f t="shared" si="370"/>
        <v/>
      </c>
      <c r="IB39" s="104" t="str">
        <f t="shared" si="371"/>
        <v/>
      </c>
      <c r="IC39" s="105" t="str">
        <f t="shared" si="372"/>
        <v/>
      </c>
      <c r="ID39" s="106" t="str">
        <f t="shared" si="373"/>
        <v/>
      </c>
      <c r="IE39" s="107" t="str">
        <f t="shared" si="374"/>
        <v/>
      </c>
      <c r="IF39" s="108" t="str">
        <f t="shared" si="375"/>
        <v/>
      </c>
      <c r="IG39" s="109" t="str">
        <f t="shared" si="376"/>
        <v/>
      </c>
      <c r="II39" s="101"/>
      <c r="IJ39" s="101"/>
      <c r="IK39" s="102" t="str">
        <f t="shared" si="377"/>
        <v/>
      </c>
      <c r="IL39" s="103" t="str">
        <f t="shared" si="378"/>
        <v/>
      </c>
      <c r="IM39" s="104" t="str">
        <f t="shared" si="379"/>
        <v/>
      </c>
      <c r="IN39" s="104" t="str">
        <f t="shared" si="380"/>
        <v/>
      </c>
      <c r="IO39" s="105" t="str">
        <f t="shared" si="381"/>
        <v/>
      </c>
      <c r="IP39" s="106" t="str">
        <f t="shared" si="382"/>
        <v/>
      </c>
      <c r="IQ39" s="107" t="str">
        <f t="shared" si="383"/>
        <v/>
      </c>
      <c r="IR39" s="108" t="str">
        <f t="shared" si="384"/>
        <v/>
      </c>
      <c r="IS39" s="109" t="str">
        <f t="shared" si="385"/>
        <v/>
      </c>
      <c r="IU39" s="101"/>
      <c r="IV39" s="101"/>
      <c r="IW39" s="102" t="str">
        <f t="shared" si="386"/>
        <v/>
      </c>
      <c r="IX39" s="103" t="str">
        <f t="shared" si="387"/>
        <v/>
      </c>
      <c r="IY39" s="104" t="str">
        <f t="shared" si="388"/>
        <v/>
      </c>
      <c r="IZ39" s="104" t="str">
        <f t="shared" si="389"/>
        <v/>
      </c>
      <c r="JA39" s="105" t="str">
        <f t="shared" si="390"/>
        <v/>
      </c>
      <c r="JB39" s="106" t="str">
        <f t="shared" si="391"/>
        <v/>
      </c>
      <c r="JC39" s="107" t="str">
        <f t="shared" si="392"/>
        <v/>
      </c>
      <c r="JD39" s="108" t="str">
        <f t="shared" si="393"/>
        <v/>
      </c>
      <c r="JE39" s="109" t="str">
        <f t="shared" si="394"/>
        <v/>
      </c>
      <c r="JG39" s="101"/>
      <c r="JH39" s="101"/>
      <c r="JI39" s="102" t="str">
        <f t="shared" si="395"/>
        <v/>
      </c>
      <c r="JJ39" s="103" t="str">
        <f t="shared" si="396"/>
        <v/>
      </c>
      <c r="JK39" s="104" t="str">
        <f t="shared" si="397"/>
        <v/>
      </c>
      <c r="JL39" s="104" t="str">
        <f t="shared" si="398"/>
        <v/>
      </c>
      <c r="JM39" s="105" t="str">
        <f t="shared" si="399"/>
        <v/>
      </c>
      <c r="JN39" s="106" t="str">
        <f t="shared" si="400"/>
        <v/>
      </c>
      <c r="JO39" s="107" t="str">
        <f t="shared" si="401"/>
        <v/>
      </c>
      <c r="JP39" s="108" t="str">
        <f t="shared" si="402"/>
        <v/>
      </c>
      <c r="JQ39" s="109" t="str">
        <f t="shared" si="403"/>
        <v/>
      </c>
      <c r="JS39" s="101"/>
      <c r="JT39" s="101"/>
      <c r="JU39" s="102" t="str">
        <f t="shared" si="404"/>
        <v/>
      </c>
      <c r="JV39" s="103" t="str">
        <f t="shared" si="405"/>
        <v/>
      </c>
      <c r="JW39" s="104" t="str">
        <f t="shared" si="406"/>
        <v/>
      </c>
      <c r="JX39" s="104" t="str">
        <f t="shared" si="407"/>
        <v/>
      </c>
      <c r="JY39" s="105" t="str">
        <f t="shared" si="408"/>
        <v/>
      </c>
      <c r="JZ39" s="106" t="str">
        <f t="shared" si="409"/>
        <v/>
      </c>
      <c r="KA39" s="107" t="str">
        <f t="shared" si="410"/>
        <v/>
      </c>
      <c r="KB39" s="108" t="str">
        <f t="shared" si="411"/>
        <v/>
      </c>
      <c r="KC39" s="109" t="str">
        <f t="shared" si="412"/>
        <v/>
      </c>
      <c r="KE39" s="101"/>
      <c r="KF39" s="101"/>
    </row>
    <row r="40" spans="1:292" ht="13.5" customHeight="1">
      <c r="A40" s="20"/>
      <c r="B40" s="101" t="s">
        <v>531</v>
      </c>
      <c r="C40" s="2" t="s">
        <v>532</v>
      </c>
      <c r="D40" s="154"/>
      <c r="E40" s="102">
        <v>33239</v>
      </c>
      <c r="F40" s="103" t="s">
        <v>421</v>
      </c>
      <c r="G40" s="104">
        <v>32819</v>
      </c>
      <c r="H40" s="104">
        <v>34568</v>
      </c>
      <c r="I40" s="105" t="s">
        <v>533</v>
      </c>
      <c r="J40" s="106">
        <v>1928</v>
      </c>
      <c r="K40" s="107" t="s">
        <v>440</v>
      </c>
      <c r="L40" s="108" t="s">
        <v>297</v>
      </c>
      <c r="M40" s="109" t="s">
        <v>534</v>
      </c>
      <c r="O40" s="101"/>
      <c r="P40" s="154"/>
      <c r="Q40" s="102">
        <v>34699</v>
      </c>
      <c r="R40" s="103" t="s">
        <v>422</v>
      </c>
      <c r="S40" s="104">
        <v>34568</v>
      </c>
      <c r="T40" s="104">
        <v>36010</v>
      </c>
      <c r="U40" s="105" t="s">
        <v>535</v>
      </c>
      <c r="V40" s="106">
        <v>1951</v>
      </c>
      <c r="W40" s="107" t="s">
        <v>440</v>
      </c>
      <c r="X40" s="108" t="s">
        <v>304</v>
      </c>
      <c r="Y40" s="109" t="s">
        <v>536</v>
      </c>
      <c r="AA40" s="101"/>
      <c r="AB40" s="101"/>
      <c r="AC40" s="102">
        <v>36160</v>
      </c>
      <c r="AD40" s="103" t="s">
        <v>423</v>
      </c>
      <c r="AE40" s="104">
        <v>36010</v>
      </c>
      <c r="AF40" s="104">
        <v>37459</v>
      </c>
      <c r="AG40" s="105" t="s">
        <v>456</v>
      </c>
      <c r="AH40" s="106">
        <v>1950</v>
      </c>
      <c r="AI40" s="107" t="s">
        <v>457</v>
      </c>
      <c r="AJ40" s="108" t="s">
        <v>301</v>
      </c>
      <c r="AK40" s="109" t="s">
        <v>458</v>
      </c>
      <c r="AM40" s="101"/>
      <c r="AN40" s="101"/>
      <c r="AO40" s="102">
        <v>37622</v>
      </c>
      <c r="AP40" s="103" t="s">
        <v>424</v>
      </c>
      <c r="AQ40" s="104">
        <v>37459</v>
      </c>
      <c r="AR40" s="104">
        <v>37545</v>
      </c>
      <c r="AS40" s="105" t="s">
        <v>537</v>
      </c>
      <c r="AT40" s="106">
        <v>1951</v>
      </c>
      <c r="AU40" s="107" t="s">
        <v>440</v>
      </c>
      <c r="AV40" s="108" t="s">
        <v>306</v>
      </c>
      <c r="AW40" s="109" t="s">
        <v>538</v>
      </c>
      <c r="AY40" s="101" t="s">
        <v>474</v>
      </c>
      <c r="AZ40" s="101"/>
      <c r="BA40" s="102">
        <v>37987</v>
      </c>
      <c r="BB40" s="103" t="s">
        <v>425</v>
      </c>
      <c r="BC40" s="104">
        <v>37768</v>
      </c>
      <c r="BD40" s="104">
        <v>38901</v>
      </c>
      <c r="BE40" s="105" t="s">
        <v>481</v>
      </c>
      <c r="BF40" s="106">
        <v>1937</v>
      </c>
      <c r="BG40" s="107" t="s">
        <v>440</v>
      </c>
      <c r="BH40" s="108" t="s">
        <v>304</v>
      </c>
      <c r="BI40" s="109" t="s">
        <v>482</v>
      </c>
      <c r="BK40" s="101" t="s">
        <v>474</v>
      </c>
      <c r="BL40" s="101"/>
      <c r="BM40" s="102" t="s">
        <v>292</v>
      </c>
      <c r="BN40" s="103" t="s">
        <v>292</v>
      </c>
      <c r="BO40" s="104"/>
      <c r="BP40" s="104" t="s">
        <v>292</v>
      </c>
      <c r="BQ40" s="105"/>
      <c r="BR40" s="106"/>
      <c r="BS40" s="107"/>
      <c r="BT40" s="108"/>
      <c r="BU40" s="109" t="s">
        <v>292</v>
      </c>
      <c r="BW40" s="101"/>
      <c r="BX40" s="101"/>
      <c r="BY40" s="102">
        <v>40465</v>
      </c>
      <c r="BZ40" s="103" t="s">
        <v>427</v>
      </c>
      <c r="CA40" s="104">
        <v>39135</v>
      </c>
      <c r="CB40" s="104">
        <v>40465</v>
      </c>
      <c r="CC40" s="105" t="s">
        <v>539</v>
      </c>
      <c r="CD40" s="106">
        <v>1949</v>
      </c>
      <c r="CE40" s="107" t="s">
        <v>457</v>
      </c>
      <c r="CF40" s="108" t="s">
        <v>297</v>
      </c>
      <c r="CG40" s="109" t="s">
        <v>540</v>
      </c>
      <c r="CI40" s="101"/>
      <c r="CJ40" s="101"/>
      <c r="CK40" s="102" t="s">
        <v>292</v>
      </c>
      <c r="CL40" s="103" t="s">
        <v>292</v>
      </c>
      <c r="CM40" s="104" t="s">
        <v>292</v>
      </c>
      <c r="CN40" s="104" t="s">
        <v>292</v>
      </c>
      <c r="CO40" s="105" t="s">
        <v>292</v>
      </c>
      <c r="CP40" s="106" t="s">
        <v>292</v>
      </c>
      <c r="CQ40" s="107" t="s">
        <v>292</v>
      </c>
      <c r="CR40" s="108" t="s">
        <v>292</v>
      </c>
      <c r="CS40" s="109" t="s">
        <v>292</v>
      </c>
      <c r="CT40" s="2" t="s">
        <v>292</v>
      </c>
      <c r="CU40" s="101"/>
      <c r="CV40" s="101"/>
      <c r="CW40" s="102" t="s">
        <v>292</v>
      </c>
      <c r="CX40" s="103" t="s">
        <v>292</v>
      </c>
      <c r="CY40" s="104" t="s">
        <v>292</v>
      </c>
      <c r="CZ40" s="104" t="s">
        <v>292</v>
      </c>
      <c r="DA40" s="105" t="s">
        <v>292</v>
      </c>
      <c r="DB40" s="106" t="s">
        <v>292</v>
      </c>
      <c r="DC40" s="107" t="s">
        <v>292</v>
      </c>
      <c r="DD40" s="108" t="s">
        <v>292</v>
      </c>
      <c r="DE40" s="109" t="s">
        <v>292</v>
      </c>
      <c r="DF40" s="2" t="s">
        <v>292</v>
      </c>
      <c r="DG40" s="101"/>
      <c r="DH40" s="101"/>
      <c r="DI40" s="102" t="str">
        <f t="shared" si="289"/>
        <v/>
      </c>
      <c r="DJ40" s="103" t="str">
        <f t="shared" si="290"/>
        <v/>
      </c>
      <c r="DK40" s="104" t="str">
        <f>IF(DM40="","",DI$2)</f>
        <v/>
      </c>
      <c r="DL40" s="104" t="str">
        <f>IF(DM40="","",DI$3)</f>
        <v/>
      </c>
      <c r="DM40" s="105" t="str">
        <f t="shared" si="291"/>
        <v/>
      </c>
      <c r="DN40" s="106" t="str">
        <f t="shared" si="292"/>
        <v/>
      </c>
      <c r="DO40" s="107" t="str">
        <f t="shared" si="293"/>
        <v/>
      </c>
      <c r="DP40" s="108" t="str">
        <f t="shared" si="294"/>
        <v/>
      </c>
      <c r="DQ40" s="109" t="str">
        <f t="shared" si="295"/>
        <v/>
      </c>
      <c r="DS40" s="101"/>
      <c r="DT40" s="101"/>
      <c r="DU40" s="102" t="str">
        <f t="shared" si="147"/>
        <v/>
      </c>
      <c r="DV40" s="103" t="str">
        <f t="shared" si="148"/>
        <v/>
      </c>
      <c r="DW40" s="104" t="str">
        <f t="shared" si="296"/>
        <v/>
      </c>
      <c r="DX40" s="104" t="str">
        <f t="shared" si="288"/>
        <v/>
      </c>
      <c r="DY40" s="105" t="str">
        <f t="shared" si="151"/>
        <v/>
      </c>
      <c r="DZ40" s="106" t="str">
        <f t="shared" si="152"/>
        <v/>
      </c>
      <c r="EA40" s="107" t="str">
        <f t="shared" si="153"/>
        <v/>
      </c>
      <c r="EB40" s="108" t="str">
        <f t="shared" si="154"/>
        <v/>
      </c>
      <c r="EC40" s="109" t="str">
        <f t="shared" si="155"/>
        <v/>
      </c>
      <c r="EE40" s="101"/>
      <c r="EF40" s="101"/>
      <c r="EG40" s="102" t="str">
        <f t="shared" si="297"/>
        <v/>
      </c>
      <c r="EH40" s="103" t="str">
        <f t="shared" si="298"/>
        <v/>
      </c>
      <c r="EI40" s="104" t="str">
        <f t="shared" si="299"/>
        <v/>
      </c>
      <c r="EJ40" s="104" t="str">
        <f t="shared" si="300"/>
        <v/>
      </c>
      <c r="EK40" s="105" t="str">
        <f t="shared" si="301"/>
        <v/>
      </c>
      <c r="EL40" s="106" t="str">
        <f t="shared" si="302"/>
        <v/>
      </c>
      <c r="EM40" s="107" t="str">
        <f t="shared" si="303"/>
        <v/>
      </c>
      <c r="EN40" s="108" t="str">
        <f t="shared" si="304"/>
        <v/>
      </c>
      <c r="EO40" s="109" t="str">
        <f t="shared" si="305"/>
        <v/>
      </c>
      <c r="EQ40" s="101"/>
      <c r="ER40" s="101"/>
      <c r="ES40" s="102" t="str">
        <f t="shared" si="306"/>
        <v/>
      </c>
      <c r="ET40" s="103" t="str">
        <f t="shared" si="307"/>
        <v/>
      </c>
      <c r="EU40" s="104" t="str">
        <f t="shared" si="308"/>
        <v/>
      </c>
      <c r="EV40" s="104" t="str">
        <f t="shared" si="309"/>
        <v/>
      </c>
      <c r="EW40" s="105" t="str">
        <f t="shared" si="310"/>
        <v/>
      </c>
      <c r="EX40" s="106" t="str">
        <f t="shared" si="311"/>
        <v/>
      </c>
      <c r="EY40" s="107" t="str">
        <f t="shared" si="312"/>
        <v/>
      </c>
      <c r="EZ40" s="108" t="str">
        <f t="shared" si="313"/>
        <v/>
      </c>
      <c r="FA40" s="109" t="str">
        <f t="shared" si="314"/>
        <v/>
      </c>
      <c r="FC40" s="101"/>
      <c r="FD40" s="101"/>
      <c r="FE40" s="102" t="str">
        <f t="shared" si="315"/>
        <v/>
      </c>
      <c r="FF40" s="103" t="str">
        <f t="shared" si="316"/>
        <v/>
      </c>
      <c r="FG40" s="104" t="str">
        <f t="shared" si="317"/>
        <v/>
      </c>
      <c r="FH40" s="104" t="str">
        <f t="shared" si="318"/>
        <v/>
      </c>
      <c r="FI40" s="105" t="str">
        <f t="shared" si="319"/>
        <v/>
      </c>
      <c r="FJ40" s="106" t="str">
        <f t="shared" si="320"/>
        <v/>
      </c>
      <c r="FK40" s="107" t="str">
        <f t="shared" si="321"/>
        <v/>
      </c>
      <c r="FL40" s="108" t="str">
        <f t="shared" si="322"/>
        <v/>
      </c>
      <c r="FM40" s="109" t="str">
        <f t="shared" si="323"/>
        <v/>
      </c>
      <c r="FO40" s="101"/>
      <c r="FP40" s="101"/>
      <c r="FQ40" s="102" t="str">
        <f>IF(FU40="","",#REF!)</f>
        <v/>
      </c>
      <c r="FR40" s="103" t="str">
        <f t="shared" si="324"/>
        <v/>
      </c>
      <c r="FS40" s="104" t="str">
        <f t="shared" si="325"/>
        <v/>
      </c>
      <c r="FT40" s="104" t="str">
        <f t="shared" si="326"/>
        <v/>
      </c>
      <c r="FU40" s="105" t="str">
        <f t="shared" si="327"/>
        <v/>
      </c>
      <c r="FV40" s="106" t="str">
        <f t="shared" si="328"/>
        <v/>
      </c>
      <c r="FW40" s="107" t="str">
        <f t="shared" si="329"/>
        <v/>
      </c>
      <c r="FX40" s="108" t="str">
        <f t="shared" si="330"/>
        <v/>
      </c>
      <c r="FY40" s="109" t="str">
        <f t="shared" si="331"/>
        <v/>
      </c>
      <c r="GA40" s="101"/>
      <c r="GB40" s="101"/>
      <c r="GC40" s="102" t="str">
        <f t="shared" si="332"/>
        <v/>
      </c>
      <c r="GD40" s="103" t="str">
        <f t="shared" si="333"/>
        <v/>
      </c>
      <c r="GE40" s="104" t="str">
        <f t="shared" si="334"/>
        <v/>
      </c>
      <c r="GF40" s="104" t="str">
        <f t="shared" si="335"/>
        <v/>
      </c>
      <c r="GG40" s="105" t="str">
        <f t="shared" si="336"/>
        <v/>
      </c>
      <c r="GH40" s="106" t="str">
        <f t="shared" si="337"/>
        <v/>
      </c>
      <c r="GI40" s="107" t="str">
        <f t="shared" si="338"/>
        <v/>
      </c>
      <c r="GJ40" s="108" t="str">
        <f t="shared" si="339"/>
        <v/>
      </c>
      <c r="GK40" s="109" t="str">
        <f t="shared" si="340"/>
        <v/>
      </c>
      <c r="GM40" s="101"/>
      <c r="GN40" s="101" t="s">
        <v>292</v>
      </c>
      <c r="GO40" s="102" t="str">
        <f t="shared" si="341"/>
        <v/>
      </c>
      <c r="GP40" s="103" t="str">
        <f t="shared" si="342"/>
        <v/>
      </c>
      <c r="GQ40" s="104" t="str">
        <f t="shared" si="343"/>
        <v/>
      </c>
      <c r="GR40" s="104" t="str">
        <f t="shared" si="344"/>
        <v/>
      </c>
      <c r="GS40" s="105" t="str">
        <f t="shared" si="345"/>
        <v/>
      </c>
      <c r="GT40" s="106" t="str">
        <f t="shared" si="346"/>
        <v/>
      </c>
      <c r="GU40" s="107" t="str">
        <f t="shared" si="347"/>
        <v/>
      </c>
      <c r="GV40" s="108" t="str">
        <f t="shared" si="348"/>
        <v/>
      </c>
      <c r="GW40" s="109" t="str">
        <f t="shared" si="349"/>
        <v/>
      </c>
      <c r="GY40" s="101"/>
      <c r="GZ40" s="101"/>
      <c r="HA40" s="102" t="str">
        <f t="shared" si="350"/>
        <v/>
      </c>
      <c r="HB40" s="103" t="str">
        <f t="shared" si="351"/>
        <v/>
      </c>
      <c r="HC40" s="104" t="str">
        <f t="shared" si="352"/>
        <v/>
      </c>
      <c r="HD40" s="104" t="str">
        <f t="shared" si="353"/>
        <v/>
      </c>
      <c r="HE40" s="105" t="str">
        <f t="shared" si="354"/>
        <v/>
      </c>
      <c r="HF40" s="106" t="str">
        <f t="shared" si="355"/>
        <v/>
      </c>
      <c r="HG40" s="107" t="str">
        <f t="shared" si="356"/>
        <v/>
      </c>
      <c r="HH40" s="108" t="str">
        <f t="shared" si="357"/>
        <v/>
      </c>
      <c r="HI40" s="109" t="str">
        <f t="shared" si="358"/>
        <v/>
      </c>
      <c r="HK40" s="101"/>
      <c r="HL40" s="101" t="s">
        <v>292</v>
      </c>
      <c r="HM40" s="102" t="str">
        <f t="shared" si="359"/>
        <v/>
      </c>
      <c r="HN40" s="103" t="str">
        <f t="shared" si="360"/>
        <v/>
      </c>
      <c r="HO40" s="104" t="str">
        <f t="shared" si="361"/>
        <v/>
      </c>
      <c r="HP40" s="104" t="str">
        <f t="shared" si="362"/>
        <v/>
      </c>
      <c r="HQ40" s="105" t="str">
        <f t="shared" si="363"/>
        <v/>
      </c>
      <c r="HR40" s="106" t="str">
        <f t="shared" si="364"/>
        <v/>
      </c>
      <c r="HS40" s="107" t="str">
        <f t="shared" si="365"/>
        <v/>
      </c>
      <c r="HT40" s="108" t="str">
        <f t="shared" si="366"/>
        <v/>
      </c>
      <c r="HU40" s="109" t="str">
        <f t="shared" si="367"/>
        <v/>
      </c>
      <c r="HW40" s="101"/>
      <c r="HX40" s="101"/>
      <c r="HY40" s="102" t="str">
        <f t="shared" si="368"/>
        <v/>
      </c>
      <c r="HZ40" s="103" t="str">
        <f t="shared" si="369"/>
        <v/>
      </c>
      <c r="IA40" s="104" t="str">
        <f t="shared" si="370"/>
        <v/>
      </c>
      <c r="IB40" s="104" t="str">
        <f t="shared" si="371"/>
        <v/>
      </c>
      <c r="IC40" s="105" t="str">
        <f t="shared" si="372"/>
        <v/>
      </c>
      <c r="ID40" s="106" t="str">
        <f t="shared" si="373"/>
        <v/>
      </c>
      <c r="IE40" s="107" t="str">
        <f t="shared" si="374"/>
        <v/>
      </c>
      <c r="IF40" s="108" t="str">
        <f t="shared" si="375"/>
        <v/>
      </c>
      <c r="IG40" s="109" t="str">
        <f t="shared" si="376"/>
        <v/>
      </c>
      <c r="II40" s="101"/>
      <c r="IJ40" s="101"/>
      <c r="IK40" s="102" t="str">
        <f t="shared" si="377"/>
        <v/>
      </c>
      <c r="IL40" s="103" t="str">
        <f t="shared" si="378"/>
        <v/>
      </c>
      <c r="IM40" s="104" t="str">
        <f t="shared" si="379"/>
        <v/>
      </c>
      <c r="IN40" s="104" t="str">
        <f t="shared" si="380"/>
        <v/>
      </c>
      <c r="IO40" s="105" t="str">
        <f t="shared" si="381"/>
        <v/>
      </c>
      <c r="IP40" s="106" t="str">
        <f t="shared" si="382"/>
        <v/>
      </c>
      <c r="IQ40" s="107" t="str">
        <f t="shared" si="383"/>
        <v/>
      </c>
      <c r="IR40" s="108" t="str">
        <f t="shared" si="384"/>
        <v/>
      </c>
      <c r="IS40" s="109" t="str">
        <f t="shared" si="385"/>
        <v/>
      </c>
      <c r="IU40" s="101"/>
      <c r="IV40" s="101"/>
      <c r="IW40" s="102" t="str">
        <f t="shared" si="386"/>
        <v/>
      </c>
      <c r="IX40" s="103" t="str">
        <f t="shared" si="387"/>
        <v/>
      </c>
      <c r="IY40" s="104" t="str">
        <f t="shared" si="388"/>
        <v/>
      </c>
      <c r="IZ40" s="104" t="str">
        <f t="shared" si="389"/>
        <v/>
      </c>
      <c r="JA40" s="105" t="str">
        <f t="shared" si="390"/>
        <v/>
      </c>
      <c r="JB40" s="106" t="str">
        <f t="shared" si="391"/>
        <v/>
      </c>
      <c r="JC40" s="107" t="str">
        <f t="shared" si="392"/>
        <v/>
      </c>
      <c r="JD40" s="108" t="str">
        <f t="shared" si="393"/>
        <v/>
      </c>
      <c r="JE40" s="109" t="str">
        <f t="shared" si="394"/>
        <v/>
      </c>
      <c r="JG40" s="101"/>
      <c r="JH40" s="101"/>
      <c r="JI40" s="102" t="str">
        <f t="shared" si="395"/>
        <v/>
      </c>
      <c r="JJ40" s="103" t="str">
        <f t="shared" si="396"/>
        <v/>
      </c>
      <c r="JK40" s="104" t="str">
        <f t="shared" si="397"/>
        <v/>
      </c>
      <c r="JL40" s="104" t="str">
        <f t="shared" si="398"/>
        <v/>
      </c>
      <c r="JM40" s="105" t="str">
        <f t="shared" si="399"/>
        <v/>
      </c>
      <c r="JN40" s="106" t="str">
        <f t="shared" si="400"/>
        <v/>
      </c>
      <c r="JO40" s="107" t="str">
        <f t="shared" si="401"/>
        <v/>
      </c>
      <c r="JP40" s="108" t="str">
        <f t="shared" si="402"/>
        <v/>
      </c>
      <c r="JQ40" s="109" t="str">
        <f t="shared" si="403"/>
        <v/>
      </c>
      <c r="JS40" s="101"/>
      <c r="JT40" s="101"/>
      <c r="JU40" s="102" t="str">
        <f t="shared" si="404"/>
        <v/>
      </c>
      <c r="JV40" s="103" t="str">
        <f t="shared" si="405"/>
        <v/>
      </c>
      <c r="JW40" s="104" t="str">
        <f t="shared" si="406"/>
        <v/>
      </c>
      <c r="JX40" s="104" t="str">
        <f t="shared" si="407"/>
        <v/>
      </c>
      <c r="JY40" s="105" t="str">
        <f t="shared" si="408"/>
        <v/>
      </c>
      <c r="JZ40" s="106" t="str">
        <f t="shared" si="409"/>
        <v/>
      </c>
      <c r="KA40" s="107" t="str">
        <f t="shared" si="410"/>
        <v/>
      </c>
      <c r="KB40" s="108" t="str">
        <f t="shared" si="411"/>
        <v/>
      </c>
      <c r="KC40" s="109" t="str">
        <f t="shared" si="412"/>
        <v/>
      </c>
      <c r="KE40" s="101"/>
      <c r="KF40" s="101"/>
    </row>
    <row r="41" spans="1:292" ht="13.5" customHeight="1">
      <c r="A41" s="20"/>
      <c r="B41" s="101" t="s">
        <v>531</v>
      </c>
      <c r="C41" s="2" t="s">
        <v>532</v>
      </c>
      <c r="D41" s="154"/>
      <c r="E41" s="102" t="s">
        <v>292</v>
      </c>
      <c r="F41" s="103" t="s">
        <v>292</v>
      </c>
      <c r="G41" s="104"/>
      <c r="H41" s="104" t="s">
        <v>292</v>
      </c>
      <c r="I41" s="105"/>
      <c r="J41" s="106"/>
      <c r="K41" s="107"/>
      <c r="L41" s="108"/>
      <c r="M41" s="109" t="s">
        <v>292</v>
      </c>
      <c r="O41" s="101"/>
      <c r="P41" s="154"/>
      <c r="Q41" s="102" t="s">
        <v>292</v>
      </c>
      <c r="R41" s="103" t="s">
        <v>292</v>
      </c>
      <c r="S41" s="104"/>
      <c r="T41" s="104" t="s">
        <v>292</v>
      </c>
      <c r="U41" s="105"/>
      <c r="V41" s="106"/>
      <c r="W41" s="107"/>
      <c r="X41" s="108"/>
      <c r="Y41" s="109" t="s">
        <v>292</v>
      </c>
      <c r="AA41" s="101"/>
      <c r="AB41" s="101"/>
      <c r="AC41" s="102" t="s">
        <v>292</v>
      </c>
      <c r="AD41" s="103" t="s">
        <v>292</v>
      </c>
      <c r="AE41" s="104"/>
      <c r="AF41" s="104" t="s">
        <v>292</v>
      </c>
      <c r="AG41" s="105"/>
      <c r="AH41" s="106"/>
      <c r="AI41" s="107"/>
      <c r="AJ41" s="108"/>
      <c r="AK41" s="109" t="s">
        <v>292</v>
      </c>
      <c r="AM41" s="101"/>
      <c r="AN41" s="101"/>
      <c r="AO41" s="102">
        <v>37622</v>
      </c>
      <c r="AP41" s="103" t="s">
        <v>424</v>
      </c>
      <c r="AQ41" s="104">
        <v>37545</v>
      </c>
      <c r="AR41" s="104" t="s">
        <v>428</v>
      </c>
      <c r="AS41" s="105" t="s">
        <v>475</v>
      </c>
      <c r="AT41" s="106">
        <v>1956</v>
      </c>
      <c r="AU41" s="107" t="s">
        <v>440</v>
      </c>
      <c r="AV41" s="108" t="s">
        <v>301</v>
      </c>
      <c r="AW41" s="109" t="s">
        <v>476</v>
      </c>
      <c r="AY41" s="101"/>
      <c r="AZ41" s="101"/>
      <c r="BA41" s="102">
        <v>37987</v>
      </c>
      <c r="BB41" s="103" t="s">
        <v>425</v>
      </c>
      <c r="BC41" s="104">
        <v>38901</v>
      </c>
      <c r="BD41" s="104">
        <v>38905</v>
      </c>
      <c r="BE41" s="105" t="s">
        <v>527</v>
      </c>
      <c r="BF41" s="106">
        <v>1969</v>
      </c>
      <c r="BG41" s="107" t="s">
        <v>440</v>
      </c>
      <c r="BH41" s="108" t="s">
        <v>297</v>
      </c>
      <c r="BI41" s="109" t="s">
        <v>528</v>
      </c>
      <c r="BK41" s="101"/>
      <c r="BL41" s="101"/>
      <c r="BM41" s="102">
        <v>39083</v>
      </c>
      <c r="BN41" s="103" t="s">
        <v>426</v>
      </c>
      <c r="BO41" s="104">
        <v>38905</v>
      </c>
      <c r="BP41" s="104">
        <v>39135</v>
      </c>
      <c r="BQ41" s="105" t="s">
        <v>539</v>
      </c>
      <c r="BR41" s="106">
        <v>1949</v>
      </c>
      <c r="BS41" s="107" t="s">
        <v>457</v>
      </c>
      <c r="BT41" s="108" t="s">
        <v>297</v>
      </c>
      <c r="BU41" s="109" t="s">
        <v>540</v>
      </c>
      <c r="BW41" s="101"/>
      <c r="BX41" s="101"/>
      <c r="BY41" s="102" t="s">
        <v>292</v>
      </c>
      <c r="BZ41" s="103" t="s">
        <v>292</v>
      </c>
      <c r="CA41" s="104"/>
      <c r="CB41" s="104" t="s">
        <v>292</v>
      </c>
      <c r="CC41" s="105"/>
      <c r="CD41" s="106"/>
      <c r="CE41" s="107"/>
      <c r="CF41" s="108"/>
      <c r="CG41" s="109" t="s">
        <v>292</v>
      </c>
      <c r="CI41" s="101"/>
      <c r="CJ41" s="101"/>
      <c r="CK41" s="102" t="s">
        <v>292</v>
      </c>
      <c r="CL41" s="103" t="s">
        <v>292</v>
      </c>
      <c r="CM41" s="104" t="s">
        <v>292</v>
      </c>
      <c r="CN41" s="104" t="s">
        <v>292</v>
      </c>
      <c r="CO41" s="105" t="s">
        <v>292</v>
      </c>
      <c r="CP41" s="106" t="s">
        <v>292</v>
      </c>
      <c r="CQ41" s="107" t="s">
        <v>292</v>
      </c>
      <c r="CR41" s="108" t="s">
        <v>292</v>
      </c>
      <c r="CS41" s="109" t="s">
        <v>292</v>
      </c>
      <c r="CT41" s="2" t="s">
        <v>292</v>
      </c>
      <c r="CU41" s="101"/>
      <c r="CV41" s="101"/>
      <c r="CW41" s="102">
        <v>41517</v>
      </c>
      <c r="CX41" s="103" t="s">
        <v>436</v>
      </c>
      <c r="CY41" s="104">
        <v>41218</v>
      </c>
      <c r="CZ41" s="104">
        <f>CW$3</f>
        <v>43034</v>
      </c>
      <c r="DA41" s="105" t="str">
        <f>IF(DH41="","",IF(ISNUMBER(SEARCH(":",DH41)),MID(DH41,FIND(":",DH41)+2,FIND("(",DH41)-FIND(":",DH41)-3),LEFT(DH41,FIND("(",DH41)-2)))</f>
        <v>Henk Kamp</v>
      </c>
      <c r="DB41" s="106" t="str">
        <f>IF(DH41="","",MID(DH41,FIND("(",DH41)+1,4))</f>
        <v>1952</v>
      </c>
      <c r="DC41" s="107" t="str">
        <f>IF(ISNUMBER(SEARCH("*female*",DH41)),"female",IF(ISNUMBER(SEARCH("*male*",DH41)),"male",""))</f>
        <v>male</v>
      </c>
      <c r="DD41" s="108" t="s">
        <v>299</v>
      </c>
      <c r="DE41" s="109" t="str">
        <f>IF(DA41="","",(MID(DA41,(SEARCH("^^",SUBSTITUTE(DA41," ","^^",LEN(DA41)-LEN(SUBSTITUTE(DA41," ","")))))+1,99)&amp;"_"&amp;LEFT(DA41,FIND(" ",DA41)-1)&amp;"_"&amp;DB41))</f>
        <v>Kamp_Henk_1952</v>
      </c>
      <c r="DF41" s="2" t="s">
        <v>292</v>
      </c>
      <c r="DG41" s="101"/>
      <c r="DH41" s="101" t="s">
        <v>542</v>
      </c>
      <c r="DI41" s="102" t="str">
        <f t="shared" si="289"/>
        <v/>
      </c>
      <c r="DJ41" s="103" t="str">
        <f t="shared" si="290"/>
        <v/>
      </c>
      <c r="DK41" s="104" t="str">
        <f>IF(DM41="","",DI$2)</f>
        <v/>
      </c>
      <c r="DL41" s="104" t="str">
        <f>IF(DM41="","",DI$3)</f>
        <v/>
      </c>
      <c r="DM41" s="105" t="str">
        <f t="shared" si="291"/>
        <v/>
      </c>
      <c r="DN41" s="106" t="str">
        <f t="shared" si="292"/>
        <v/>
      </c>
      <c r="DO41" s="107" t="str">
        <f t="shared" si="293"/>
        <v/>
      </c>
      <c r="DP41" s="108" t="str">
        <f t="shared" si="294"/>
        <v/>
      </c>
      <c r="DQ41" s="109" t="str">
        <f t="shared" si="295"/>
        <v/>
      </c>
      <c r="DS41" s="101"/>
      <c r="DT41" s="101"/>
      <c r="DU41" s="102" t="str">
        <f t="shared" si="147"/>
        <v/>
      </c>
      <c r="DV41" s="103" t="str">
        <f t="shared" si="148"/>
        <v/>
      </c>
      <c r="DW41" s="104" t="str">
        <f t="shared" si="296"/>
        <v/>
      </c>
      <c r="DX41" s="104" t="str">
        <f t="shared" si="288"/>
        <v/>
      </c>
      <c r="DY41" s="105" t="str">
        <f t="shared" si="151"/>
        <v/>
      </c>
      <c r="DZ41" s="106" t="str">
        <f t="shared" si="152"/>
        <v/>
      </c>
      <c r="EA41" s="107" t="str">
        <f t="shared" si="153"/>
        <v/>
      </c>
      <c r="EB41" s="108" t="str">
        <f t="shared" si="154"/>
        <v/>
      </c>
      <c r="EC41" s="109" t="str">
        <f t="shared" si="155"/>
        <v/>
      </c>
      <c r="EE41" s="101"/>
      <c r="EF41" s="101"/>
      <c r="EG41" s="102" t="str">
        <f t="shared" si="297"/>
        <v/>
      </c>
      <c r="EH41" s="103" t="str">
        <f t="shared" si="298"/>
        <v/>
      </c>
      <c r="EI41" s="104" t="str">
        <f t="shared" si="299"/>
        <v/>
      </c>
      <c r="EJ41" s="104" t="str">
        <f t="shared" si="300"/>
        <v/>
      </c>
      <c r="EK41" s="105" t="str">
        <f t="shared" si="301"/>
        <v/>
      </c>
      <c r="EL41" s="106" t="str">
        <f t="shared" si="302"/>
        <v/>
      </c>
      <c r="EM41" s="107" t="str">
        <f t="shared" si="303"/>
        <v/>
      </c>
      <c r="EN41" s="108" t="str">
        <f t="shared" si="304"/>
        <v/>
      </c>
      <c r="EO41" s="109" t="str">
        <f t="shared" si="305"/>
        <v/>
      </c>
      <c r="EQ41" s="101"/>
      <c r="ER41" s="101"/>
      <c r="ES41" s="102" t="str">
        <f t="shared" si="306"/>
        <v/>
      </c>
      <c r="ET41" s="103" t="str">
        <f t="shared" si="307"/>
        <v/>
      </c>
      <c r="EU41" s="104" t="str">
        <f t="shared" si="308"/>
        <v/>
      </c>
      <c r="EV41" s="104" t="str">
        <f t="shared" si="309"/>
        <v/>
      </c>
      <c r="EW41" s="105" t="str">
        <f t="shared" si="310"/>
        <v/>
      </c>
      <c r="EX41" s="106" t="str">
        <f t="shared" si="311"/>
        <v/>
      </c>
      <c r="EY41" s="107" t="str">
        <f t="shared" si="312"/>
        <v/>
      </c>
      <c r="EZ41" s="108" t="str">
        <f t="shared" si="313"/>
        <v/>
      </c>
      <c r="FA41" s="109" t="str">
        <f t="shared" si="314"/>
        <v/>
      </c>
      <c r="FC41" s="101"/>
      <c r="FD41" s="101"/>
      <c r="FE41" s="102" t="str">
        <f t="shared" si="315"/>
        <v/>
      </c>
      <c r="FF41" s="103" t="str">
        <f t="shared" si="316"/>
        <v/>
      </c>
      <c r="FG41" s="104" t="str">
        <f t="shared" si="317"/>
        <v/>
      </c>
      <c r="FH41" s="104" t="str">
        <f t="shared" si="318"/>
        <v/>
      </c>
      <c r="FI41" s="105" t="str">
        <f t="shared" si="319"/>
        <v/>
      </c>
      <c r="FJ41" s="106" t="str">
        <f t="shared" si="320"/>
        <v/>
      </c>
      <c r="FK41" s="107" t="str">
        <f t="shared" si="321"/>
        <v/>
      </c>
      <c r="FL41" s="108" t="str">
        <f t="shared" si="322"/>
        <v/>
      </c>
      <c r="FM41" s="109" t="str">
        <f t="shared" si="323"/>
        <v/>
      </c>
      <c r="FO41" s="101"/>
      <c r="FP41" s="101"/>
      <c r="FQ41" s="102" t="str">
        <f>IF(FU41="","",#REF!)</f>
        <v/>
      </c>
      <c r="FR41" s="103" t="str">
        <f t="shared" si="324"/>
        <v/>
      </c>
      <c r="FS41" s="104" t="str">
        <f t="shared" si="325"/>
        <v/>
      </c>
      <c r="FT41" s="104" t="str">
        <f t="shared" si="326"/>
        <v/>
      </c>
      <c r="FU41" s="105" t="str">
        <f t="shared" si="327"/>
        <v/>
      </c>
      <c r="FV41" s="106" t="str">
        <f t="shared" si="328"/>
        <v/>
      </c>
      <c r="FW41" s="107" t="str">
        <f t="shared" si="329"/>
        <v/>
      </c>
      <c r="FX41" s="108" t="str">
        <f t="shared" si="330"/>
        <v/>
      </c>
      <c r="FY41" s="109" t="str">
        <f t="shared" si="331"/>
        <v/>
      </c>
      <c r="GA41" s="101"/>
      <c r="GB41" s="101"/>
      <c r="GC41" s="102" t="str">
        <f t="shared" si="332"/>
        <v/>
      </c>
      <c r="GD41" s="103" t="str">
        <f t="shared" si="333"/>
        <v/>
      </c>
      <c r="GE41" s="104" t="str">
        <f t="shared" si="334"/>
        <v/>
      </c>
      <c r="GF41" s="104" t="str">
        <f t="shared" si="335"/>
        <v/>
      </c>
      <c r="GG41" s="105" t="str">
        <f t="shared" si="336"/>
        <v/>
      </c>
      <c r="GH41" s="106" t="str">
        <f t="shared" si="337"/>
        <v/>
      </c>
      <c r="GI41" s="107" t="str">
        <f t="shared" si="338"/>
        <v/>
      </c>
      <c r="GJ41" s="108" t="str">
        <f t="shared" si="339"/>
        <v/>
      </c>
      <c r="GK41" s="109" t="str">
        <f t="shared" si="340"/>
        <v/>
      </c>
      <c r="GM41" s="101"/>
      <c r="GN41" s="101" t="s">
        <v>292</v>
      </c>
      <c r="GO41" s="102" t="str">
        <f t="shared" si="341"/>
        <v/>
      </c>
      <c r="GP41" s="103" t="str">
        <f t="shared" si="342"/>
        <v/>
      </c>
      <c r="GQ41" s="104" t="str">
        <f t="shared" si="343"/>
        <v/>
      </c>
      <c r="GR41" s="104" t="str">
        <f t="shared" si="344"/>
        <v/>
      </c>
      <c r="GS41" s="105" t="str">
        <f t="shared" si="345"/>
        <v/>
      </c>
      <c r="GT41" s="106" t="str">
        <f t="shared" si="346"/>
        <v/>
      </c>
      <c r="GU41" s="107" t="str">
        <f t="shared" si="347"/>
        <v/>
      </c>
      <c r="GV41" s="108" t="str">
        <f t="shared" si="348"/>
        <v/>
      </c>
      <c r="GW41" s="109" t="str">
        <f t="shared" si="349"/>
        <v/>
      </c>
      <c r="GY41" s="101"/>
      <c r="GZ41" s="101"/>
      <c r="HA41" s="102" t="str">
        <f t="shared" si="350"/>
        <v/>
      </c>
      <c r="HB41" s="103" t="str">
        <f t="shared" si="351"/>
        <v/>
      </c>
      <c r="HC41" s="104" t="str">
        <f t="shared" si="352"/>
        <v/>
      </c>
      <c r="HD41" s="104" t="str">
        <f t="shared" si="353"/>
        <v/>
      </c>
      <c r="HE41" s="105" t="str">
        <f t="shared" si="354"/>
        <v/>
      </c>
      <c r="HF41" s="106" t="str">
        <f t="shared" si="355"/>
        <v/>
      </c>
      <c r="HG41" s="107" t="str">
        <f t="shared" si="356"/>
        <v/>
      </c>
      <c r="HH41" s="108" t="str">
        <f t="shared" si="357"/>
        <v/>
      </c>
      <c r="HI41" s="109" t="str">
        <f t="shared" si="358"/>
        <v/>
      </c>
      <c r="HK41" s="101"/>
      <c r="HL41" s="101" t="s">
        <v>292</v>
      </c>
      <c r="HM41" s="102" t="str">
        <f t="shared" si="359"/>
        <v/>
      </c>
      <c r="HN41" s="103" t="str">
        <f t="shared" si="360"/>
        <v/>
      </c>
      <c r="HO41" s="104" t="str">
        <f t="shared" si="361"/>
        <v/>
      </c>
      <c r="HP41" s="104" t="str">
        <f t="shared" si="362"/>
        <v/>
      </c>
      <c r="HQ41" s="105" t="str">
        <f t="shared" si="363"/>
        <v/>
      </c>
      <c r="HR41" s="106" t="str">
        <f t="shared" si="364"/>
        <v/>
      </c>
      <c r="HS41" s="107" t="str">
        <f t="shared" si="365"/>
        <v/>
      </c>
      <c r="HT41" s="108" t="str">
        <f t="shared" si="366"/>
        <v/>
      </c>
      <c r="HU41" s="109" t="str">
        <f t="shared" si="367"/>
        <v/>
      </c>
      <c r="HW41" s="101"/>
      <c r="HX41" s="101"/>
      <c r="HY41" s="102" t="str">
        <f t="shared" si="368"/>
        <v/>
      </c>
      <c r="HZ41" s="103" t="str">
        <f t="shared" si="369"/>
        <v/>
      </c>
      <c r="IA41" s="104" t="str">
        <f t="shared" si="370"/>
        <v/>
      </c>
      <c r="IB41" s="104" t="str">
        <f t="shared" si="371"/>
        <v/>
      </c>
      <c r="IC41" s="105" t="str">
        <f t="shared" si="372"/>
        <v/>
      </c>
      <c r="ID41" s="106" t="str">
        <f t="shared" si="373"/>
        <v/>
      </c>
      <c r="IE41" s="107" t="str">
        <f t="shared" si="374"/>
        <v/>
      </c>
      <c r="IF41" s="108" t="str">
        <f t="shared" si="375"/>
        <v/>
      </c>
      <c r="IG41" s="109" t="str">
        <f t="shared" si="376"/>
        <v/>
      </c>
      <c r="II41" s="101"/>
      <c r="IJ41" s="101"/>
      <c r="IK41" s="102" t="str">
        <f t="shared" si="377"/>
        <v/>
      </c>
      <c r="IL41" s="103" t="str">
        <f t="shared" si="378"/>
        <v/>
      </c>
      <c r="IM41" s="104" t="str">
        <f t="shared" si="379"/>
        <v/>
      </c>
      <c r="IN41" s="104" t="str">
        <f t="shared" si="380"/>
        <v/>
      </c>
      <c r="IO41" s="105" t="str">
        <f t="shared" si="381"/>
        <v/>
      </c>
      <c r="IP41" s="106" t="str">
        <f t="shared" si="382"/>
        <v/>
      </c>
      <c r="IQ41" s="107" t="str">
        <f t="shared" si="383"/>
        <v/>
      </c>
      <c r="IR41" s="108" t="str">
        <f t="shared" si="384"/>
        <v/>
      </c>
      <c r="IS41" s="109" t="str">
        <f t="shared" si="385"/>
        <v/>
      </c>
      <c r="IU41" s="101"/>
      <c r="IV41" s="101"/>
      <c r="IW41" s="102" t="str">
        <f t="shared" si="386"/>
        <v/>
      </c>
      <c r="IX41" s="103" t="str">
        <f t="shared" si="387"/>
        <v/>
      </c>
      <c r="IY41" s="104" t="str">
        <f t="shared" si="388"/>
        <v/>
      </c>
      <c r="IZ41" s="104" t="str">
        <f t="shared" si="389"/>
        <v/>
      </c>
      <c r="JA41" s="105" t="str">
        <f t="shared" si="390"/>
        <v/>
      </c>
      <c r="JB41" s="106" t="str">
        <f t="shared" si="391"/>
        <v/>
      </c>
      <c r="JC41" s="107" t="str">
        <f t="shared" si="392"/>
        <v/>
      </c>
      <c r="JD41" s="108" t="str">
        <f t="shared" si="393"/>
        <v/>
      </c>
      <c r="JE41" s="109" t="str">
        <f t="shared" si="394"/>
        <v/>
      </c>
      <c r="JG41" s="101"/>
      <c r="JH41" s="101"/>
      <c r="JI41" s="102" t="str">
        <f t="shared" si="395"/>
        <v/>
      </c>
      <c r="JJ41" s="103" t="str">
        <f t="shared" si="396"/>
        <v/>
      </c>
      <c r="JK41" s="104" t="str">
        <f t="shared" si="397"/>
        <v/>
      </c>
      <c r="JL41" s="104" t="str">
        <f t="shared" si="398"/>
        <v/>
      </c>
      <c r="JM41" s="105" t="str">
        <f t="shared" si="399"/>
        <v/>
      </c>
      <c r="JN41" s="106" t="str">
        <f t="shared" si="400"/>
        <v/>
      </c>
      <c r="JO41" s="107" t="str">
        <f t="shared" si="401"/>
        <v/>
      </c>
      <c r="JP41" s="108" t="str">
        <f t="shared" si="402"/>
        <v/>
      </c>
      <c r="JQ41" s="109" t="str">
        <f t="shared" si="403"/>
        <v/>
      </c>
      <c r="JS41" s="101"/>
      <c r="JT41" s="101"/>
      <c r="JU41" s="102" t="str">
        <f t="shared" si="404"/>
        <v/>
      </c>
      <c r="JV41" s="103" t="str">
        <f t="shared" si="405"/>
        <v/>
      </c>
      <c r="JW41" s="104" t="str">
        <f t="shared" si="406"/>
        <v/>
      </c>
      <c r="JX41" s="104" t="str">
        <f t="shared" si="407"/>
        <v/>
      </c>
      <c r="JY41" s="105" t="str">
        <f t="shared" si="408"/>
        <v/>
      </c>
      <c r="JZ41" s="106" t="str">
        <f t="shared" si="409"/>
        <v/>
      </c>
      <c r="KA41" s="107" t="str">
        <f t="shared" si="410"/>
        <v/>
      </c>
      <c r="KB41" s="108" t="str">
        <f t="shared" si="411"/>
        <v/>
      </c>
      <c r="KC41" s="109" t="str">
        <f t="shared" si="412"/>
        <v/>
      </c>
      <c r="KE41" s="101"/>
      <c r="KF41" s="101"/>
    </row>
    <row r="42" spans="1:292" ht="13.5" customHeight="1">
      <c r="A42" s="20"/>
      <c r="B42" s="101" t="s">
        <v>1063</v>
      </c>
      <c r="D42" s="154"/>
      <c r="E42" s="102"/>
      <c r="F42" s="103"/>
      <c r="G42" s="104"/>
      <c r="H42" s="104"/>
      <c r="I42" s="105"/>
      <c r="J42" s="106"/>
      <c r="K42" s="107"/>
      <c r="L42" s="108"/>
      <c r="M42" s="109"/>
      <c r="O42" s="101"/>
      <c r="P42" s="154"/>
      <c r="Q42" s="102"/>
      <c r="R42" s="103"/>
      <c r="S42" s="104"/>
      <c r="T42" s="104"/>
      <c r="U42" s="105"/>
      <c r="V42" s="106"/>
      <c r="W42" s="107"/>
      <c r="X42" s="108"/>
      <c r="Y42" s="109"/>
      <c r="AA42" s="101"/>
      <c r="AB42" s="101"/>
      <c r="AC42" s="102"/>
      <c r="AD42" s="103"/>
      <c r="AE42" s="104"/>
      <c r="AF42" s="104"/>
      <c r="AG42" s="105"/>
      <c r="AH42" s="106"/>
      <c r="AI42" s="107"/>
      <c r="AJ42" s="108"/>
      <c r="AK42" s="109"/>
      <c r="AM42" s="101"/>
      <c r="AN42" s="101"/>
      <c r="AO42" s="102"/>
      <c r="AP42" s="103"/>
      <c r="AQ42" s="104"/>
      <c r="AR42" s="104"/>
      <c r="AS42" s="105"/>
      <c r="AT42" s="106"/>
      <c r="AU42" s="107"/>
      <c r="AV42" s="108"/>
      <c r="AW42" s="109"/>
      <c r="AY42" s="101"/>
      <c r="AZ42" s="101"/>
      <c r="BA42" s="102"/>
      <c r="BB42" s="103"/>
      <c r="BC42" s="104"/>
      <c r="BD42" s="104"/>
      <c r="BE42" s="105"/>
      <c r="BF42" s="106"/>
      <c r="BG42" s="107"/>
      <c r="BH42" s="108"/>
      <c r="BI42" s="109"/>
      <c r="BK42" s="101"/>
      <c r="BL42" s="101"/>
      <c r="BM42" s="102"/>
      <c r="BN42" s="103"/>
      <c r="BO42" s="104"/>
      <c r="BP42" s="104"/>
      <c r="BQ42" s="105"/>
      <c r="BR42" s="106"/>
      <c r="BS42" s="107"/>
      <c r="BT42" s="108"/>
      <c r="BU42" s="109"/>
      <c r="BW42" s="101"/>
      <c r="BX42" s="101"/>
      <c r="BY42" s="102"/>
      <c r="BZ42" s="103"/>
      <c r="CA42" s="104"/>
      <c r="CB42" s="104"/>
      <c r="CC42" s="105"/>
      <c r="CD42" s="106"/>
      <c r="CE42" s="107"/>
      <c r="CF42" s="108"/>
      <c r="CG42" s="109"/>
      <c r="CI42" s="101"/>
      <c r="CJ42" s="101"/>
      <c r="CK42" s="102"/>
      <c r="CL42" s="103"/>
      <c r="CM42" s="104"/>
      <c r="CN42" s="104"/>
      <c r="CO42" s="105"/>
      <c r="CP42" s="106"/>
      <c r="CQ42" s="107"/>
      <c r="CR42" s="108"/>
      <c r="CS42" s="109"/>
      <c r="CU42" s="101"/>
      <c r="CV42" s="101"/>
      <c r="CW42" s="102"/>
      <c r="CX42" s="103"/>
      <c r="CY42" s="104"/>
      <c r="CZ42" s="104"/>
      <c r="DA42" s="105"/>
      <c r="DB42" s="106"/>
      <c r="DC42" s="107"/>
      <c r="DD42" s="108"/>
      <c r="DE42" s="109"/>
      <c r="DG42" s="101"/>
      <c r="DH42" s="101"/>
      <c r="DI42" s="102">
        <f t="shared" si="289"/>
        <v>44571</v>
      </c>
      <c r="DJ42" s="103" t="str">
        <f t="shared" si="290"/>
        <v>Rutte III</v>
      </c>
      <c r="DK42" s="104">
        <f>IF(DM42="","",DI$2)</f>
        <v>43034</v>
      </c>
      <c r="DL42" s="104">
        <v>44211</v>
      </c>
      <c r="DM42" s="105" t="str">
        <f t="shared" si="291"/>
        <v>Eric Wiebes</v>
      </c>
      <c r="DN42" s="106" t="str">
        <f t="shared" si="292"/>
        <v>1963</v>
      </c>
      <c r="DO42" s="107" t="str">
        <f t="shared" si="293"/>
        <v>male</v>
      </c>
      <c r="DP42" s="108" t="str">
        <f t="shared" si="294"/>
        <v>nl_vvd01</v>
      </c>
      <c r="DQ42" s="109" t="str">
        <f t="shared" si="295"/>
        <v>Wiebes_Eric_1963</v>
      </c>
      <c r="DS42" s="101"/>
      <c r="DT42" s="101" t="s">
        <v>1064</v>
      </c>
      <c r="DU42" s="102">
        <f t="shared" si="147"/>
        <v>45291</v>
      </c>
      <c r="DV42" s="103" t="str">
        <f t="shared" si="148"/>
        <v>Rutte IV</v>
      </c>
      <c r="DW42" s="104">
        <f t="shared" si="296"/>
        <v>44571</v>
      </c>
      <c r="DX42" s="104">
        <f t="shared" si="288"/>
        <v>45291</v>
      </c>
      <c r="DY42" s="105" t="str">
        <f t="shared" si="151"/>
        <v>Micky Adriaansens</v>
      </c>
      <c r="DZ42" s="106" t="str">
        <f t="shared" si="152"/>
        <v>1964</v>
      </c>
      <c r="EA42" s="107" t="str">
        <f t="shared" si="153"/>
        <v>female</v>
      </c>
      <c r="EB42" s="108" t="str">
        <f t="shared" si="154"/>
        <v>nl_vvd01</v>
      </c>
      <c r="EC42" s="109" t="str">
        <f t="shared" si="155"/>
        <v>Adriaansens_Micky_1964</v>
      </c>
      <c r="EE42" s="101"/>
      <c r="EF42" s="101" t="s">
        <v>1159</v>
      </c>
      <c r="EG42" s="102"/>
      <c r="EH42" s="103"/>
      <c r="EI42" s="104"/>
      <c r="EJ42" s="104"/>
      <c r="EK42" s="105"/>
      <c r="EL42" s="106"/>
      <c r="EM42" s="107"/>
      <c r="EN42" s="108"/>
      <c r="EO42" s="109"/>
      <c r="EQ42" s="101"/>
      <c r="ER42" s="101"/>
      <c r="ES42" s="102"/>
      <c r="ET42" s="103"/>
      <c r="EU42" s="104"/>
      <c r="EV42" s="104"/>
      <c r="EW42" s="105"/>
      <c r="EX42" s="106"/>
      <c r="EY42" s="107"/>
      <c r="EZ42" s="108"/>
      <c r="FA42" s="109"/>
      <c r="FC42" s="101"/>
      <c r="FD42" s="101"/>
      <c r="FE42" s="102"/>
      <c r="FF42" s="103"/>
      <c r="FG42" s="104"/>
      <c r="FH42" s="104"/>
      <c r="FI42" s="105"/>
      <c r="FJ42" s="106"/>
      <c r="FK42" s="107"/>
      <c r="FL42" s="108"/>
      <c r="FM42" s="109"/>
      <c r="FO42" s="101"/>
      <c r="FP42" s="101"/>
      <c r="FQ42" s="102"/>
      <c r="FR42" s="103"/>
      <c r="FS42" s="104"/>
      <c r="FT42" s="104"/>
      <c r="FU42" s="105"/>
      <c r="FV42" s="106"/>
      <c r="FW42" s="107"/>
      <c r="FX42" s="108"/>
      <c r="FY42" s="109"/>
      <c r="GA42" s="101"/>
      <c r="GB42" s="101"/>
      <c r="GC42" s="102"/>
      <c r="GD42" s="103"/>
      <c r="GE42" s="104"/>
      <c r="GF42" s="104"/>
      <c r="GG42" s="105"/>
      <c r="GH42" s="106"/>
      <c r="GI42" s="107"/>
      <c r="GJ42" s="108"/>
      <c r="GK42" s="109"/>
      <c r="GM42" s="101"/>
      <c r="GN42" s="101"/>
      <c r="GO42" s="102"/>
      <c r="GP42" s="103"/>
      <c r="GQ42" s="104"/>
      <c r="GR42" s="104"/>
      <c r="GS42" s="105"/>
      <c r="GT42" s="106"/>
      <c r="GU42" s="107"/>
      <c r="GV42" s="108"/>
      <c r="GW42" s="109"/>
      <c r="GY42" s="101"/>
      <c r="GZ42" s="101"/>
      <c r="HA42" s="102"/>
      <c r="HB42" s="103"/>
      <c r="HC42" s="104"/>
      <c r="HD42" s="104"/>
      <c r="HE42" s="105"/>
      <c r="HF42" s="106"/>
      <c r="HG42" s="107"/>
      <c r="HH42" s="108"/>
      <c r="HI42" s="109"/>
      <c r="HK42" s="101"/>
      <c r="HL42" s="101"/>
      <c r="HM42" s="102"/>
      <c r="HN42" s="103"/>
      <c r="HO42" s="104"/>
      <c r="HP42" s="104"/>
      <c r="HQ42" s="105"/>
      <c r="HR42" s="106"/>
      <c r="HS42" s="107"/>
      <c r="HT42" s="108"/>
      <c r="HU42" s="109"/>
      <c r="HW42" s="101"/>
      <c r="HX42" s="101"/>
      <c r="HY42" s="102"/>
      <c r="HZ42" s="103"/>
      <c r="IA42" s="104"/>
      <c r="IB42" s="104"/>
      <c r="IC42" s="105"/>
      <c r="ID42" s="106"/>
      <c r="IE42" s="107"/>
      <c r="IF42" s="108"/>
      <c r="IG42" s="109"/>
      <c r="II42" s="101"/>
      <c r="IJ42" s="101"/>
      <c r="IK42" s="102"/>
      <c r="IL42" s="103"/>
      <c r="IM42" s="104"/>
      <c r="IN42" s="104"/>
      <c r="IO42" s="105"/>
      <c r="IP42" s="106"/>
      <c r="IQ42" s="107"/>
      <c r="IR42" s="108"/>
      <c r="IS42" s="109"/>
      <c r="IU42" s="101"/>
      <c r="IV42" s="101"/>
      <c r="IW42" s="102"/>
      <c r="IX42" s="103"/>
      <c r="IY42" s="104"/>
      <c r="IZ42" s="104"/>
      <c r="JA42" s="105"/>
      <c r="JB42" s="106"/>
      <c r="JC42" s="107"/>
      <c r="JD42" s="108"/>
      <c r="JE42" s="109"/>
      <c r="JG42" s="101"/>
      <c r="JH42" s="101"/>
      <c r="JI42" s="102"/>
      <c r="JJ42" s="103"/>
      <c r="JK42" s="104"/>
      <c r="JL42" s="104"/>
      <c r="JM42" s="105"/>
      <c r="JN42" s="106"/>
      <c r="JO42" s="107"/>
      <c r="JP42" s="108"/>
      <c r="JQ42" s="109"/>
      <c r="JS42" s="101"/>
      <c r="JT42" s="101"/>
      <c r="JU42" s="102"/>
      <c r="JV42" s="103"/>
      <c r="JW42" s="104"/>
      <c r="JX42" s="104"/>
      <c r="JY42" s="105"/>
      <c r="JZ42" s="106"/>
      <c r="KA42" s="107"/>
      <c r="KB42" s="108"/>
      <c r="KC42" s="109"/>
      <c r="KE42" s="101"/>
      <c r="KF42" s="101"/>
    </row>
    <row r="43" spans="1:292" ht="13.5" customHeight="1">
      <c r="A43" s="20"/>
      <c r="B43" s="101" t="s">
        <v>1063</v>
      </c>
      <c r="D43" s="154"/>
      <c r="E43" s="102"/>
      <c r="F43" s="103"/>
      <c r="G43" s="104"/>
      <c r="H43" s="104"/>
      <c r="I43" s="105"/>
      <c r="J43" s="106"/>
      <c r="K43" s="107"/>
      <c r="L43" s="108"/>
      <c r="M43" s="109"/>
      <c r="O43" s="101"/>
      <c r="P43" s="154"/>
      <c r="Q43" s="102"/>
      <c r="R43" s="103"/>
      <c r="S43" s="104"/>
      <c r="T43" s="104"/>
      <c r="U43" s="105"/>
      <c r="V43" s="106"/>
      <c r="W43" s="107"/>
      <c r="X43" s="108"/>
      <c r="Y43" s="109"/>
      <c r="AA43" s="101"/>
      <c r="AB43" s="101"/>
      <c r="AC43" s="102"/>
      <c r="AD43" s="103"/>
      <c r="AE43" s="104"/>
      <c r="AF43" s="104"/>
      <c r="AG43" s="105"/>
      <c r="AH43" s="106"/>
      <c r="AI43" s="107"/>
      <c r="AJ43" s="108"/>
      <c r="AK43" s="109"/>
      <c r="AM43" s="101"/>
      <c r="AN43" s="101"/>
      <c r="AO43" s="102"/>
      <c r="AP43" s="103"/>
      <c r="AQ43" s="104"/>
      <c r="AR43" s="104"/>
      <c r="AS43" s="105"/>
      <c r="AT43" s="106"/>
      <c r="AU43" s="107"/>
      <c r="AV43" s="108"/>
      <c r="AW43" s="109"/>
      <c r="AY43" s="101"/>
      <c r="AZ43" s="101"/>
      <c r="BA43" s="102"/>
      <c r="BB43" s="103"/>
      <c r="BC43" s="104"/>
      <c r="BD43" s="104"/>
      <c r="BE43" s="105"/>
      <c r="BF43" s="106"/>
      <c r="BG43" s="107"/>
      <c r="BH43" s="108"/>
      <c r="BI43" s="109"/>
      <c r="BK43" s="101"/>
      <c r="BL43" s="101"/>
      <c r="BM43" s="102"/>
      <c r="BN43" s="103"/>
      <c r="BO43" s="104"/>
      <c r="BP43" s="104"/>
      <c r="BQ43" s="105"/>
      <c r="BR43" s="106"/>
      <c r="BS43" s="107"/>
      <c r="BT43" s="108"/>
      <c r="BU43" s="109"/>
      <c r="BW43" s="101"/>
      <c r="BX43" s="101"/>
      <c r="BY43" s="102"/>
      <c r="BZ43" s="103"/>
      <c r="CA43" s="104"/>
      <c r="CB43" s="104"/>
      <c r="CC43" s="105"/>
      <c r="CD43" s="106"/>
      <c r="CE43" s="107"/>
      <c r="CF43" s="108"/>
      <c r="CG43" s="109"/>
      <c r="CI43" s="101"/>
      <c r="CJ43" s="101"/>
      <c r="CK43" s="102"/>
      <c r="CL43" s="103"/>
      <c r="CM43" s="104"/>
      <c r="CN43" s="104"/>
      <c r="CO43" s="105"/>
      <c r="CP43" s="106"/>
      <c r="CQ43" s="107"/>
      <c r="CR43" s="108"/>
      <c r="CS43" s="109"/>
      <c r="CU43" s="101"/>
      <c r="CV43" s="101"/>
      <c r="CW43" s="102"/>
      <c r="CX43" s="103"/>
      <c r="CY43" s="104"/>
      <c r="CZ43" s="104"/>
      <c r="DA43" s="105"/>
      <c r="DB43" s="106"/>
      <c r="DC43" s="107"/>
      <c r="DD43" s="108"/>
      <c r="DE43" s="109"/>
      <c r="DG43" s="101"/>
      <c r="DH43" s="101"/>
      <c r="DI43" s="102">
        <f t="shared" si="289"/>
        <v>44571</v>
      </c>
      <c r="DJ43" s="103" t="str">
        <f t="shared" si="290"/>
        <v>Rutte III</v>
      </c>
      <c r="DK43" s="104">
        <v>44211</v>
      </c>
      <c r="DL43" s="104">
        <v>44341</v>
      </c>
      <c r="DM43" s="105" t="str">
        <f t="shared" si="291"/>
        <v>Bas Van‘t Wout</v>
      </c>
      <c r="DN43" s="106" t="str">
        <f t="shared" si="292"/>
        <v>1979</v>
      </c>
      <c r="DO43" s="107" t="str">
        <f t="shared" si="293"/>
        <v>male</v>
      </c>
      <c r="DP43" s="108" t="str">
        <f t="shared" si="294"/>
        <v>nl_vvd01</v>
      </c>
      <c r="DQ43" s="109" t="str">
        <f t="shared" si="295"/>
        <v>Wout_Bas_1979</v>
      </c>
      <c r="DS43" s="101"/>
      <c r="DT43" s="101" t="s">
        <v>1095</v>
      </c>
      <c r="DU43" s="102" t="str">
        <f t="shared" si="147"/>
        <v/>
      </c>
      <c r="DV43" s="103" t="str">
        <f t="shared" si="148"/>
        <v/>
      </c>
      <c r="DW43" s="104" t="str">
        <f t="shared" si="296"/>
        <v/>
      </c>
      <c r="DX43" s="104" t="str">
        <f t="shared" si="288"/>
        <v/>
      </c>
      <c r="DY43" s="105" t="str">
        <f t="shared" si="151"/>
        <v/>
      </c>
      <c r="DZ43" s="106" t="str">
        <f t="shared" si="152"/>
        <v/>
      </c>
      <c r="EA43" s="107" t="str">
        <f t="shared" si="153"/>
        <v/>
      </c>
      <c r="EB43" s="108" t="str">
        <f t="shared" si="154"/>
        <v/>
      </c>
      <c r="EC43" s="109" t="str">
        <f t="shared" si="155"/>
        <v/>
      </c>
      <c r="EE43" s="101"/>
      <c r="EF43" s="101"/>
      <c r="EG43" s="102"/>
      <c r="EH43" s="103"/>
      <c r="EI43" s="104"/>
      <c r="EJ43" s="104"/>
      <c r="EK43" s="105"/>
      <c r="EL43" s="106"/>
      <c r="EM43" s="107"/>
      <c r="EN43" s="108"/>
      <c r="EO43" s="109"/>
      <c r="EQ43" s="101"/>
      <c r="ER43" s="101"/>
      <c r="ES43" s="102"/>
      <c r="ET43" s="103"/>
      <c r="EU43" s="104"/>
      <c r="EV43" s="104"/>
      <c r="EW43" s="105"/>
      <c r="EX43" s="106"/>
      <c r="EY43" s="107"/>
      <c r="EZ43" s="108"/>
      <c r="FA43" s="109"/>
      <c r="FC43" s="101"/>
      <c r="FD43" s="101"/>
      <c r="FE43" s="102"/>
      <c r="FF43" s="103"/>
      <c r="FG43" s="104"/>
      <c r="FH43" s="104"/>
      <c r="FI43" s="105"/>
      <c r="FJ43" s="106"/>
      <c r="FK43" s="107"/>
      <c r="FL43" s="108"/>
      <c r="FM43" s="109"/>
      <c r="FO43" s="101"/>
      <c r="FP43" s="101"/>
      <c r="FQ43" s="102"/>
      <c r="FR43" s="103"/>
      <c r="FS43" s="104"/>
      <c r="FT43" s="104"/>
      <c r="FU43" s="105"/>
      <c r="FV43" s="106"/>
      <c r="FW43" s="107"/>
      <c r="FX43" s="108"/>
      <c r="FY43" s="109"/>
      <c r="GA43" s="101"/>
      <c r="GB43" s="101"/>
      <c r="GC43" s="102"/>
      <c r="GD43" s="103"/>
      <c r="GE43" s="104"/>
      <c r="GF43" s="104"/>
      <c r="GG43" s="105"/>
      <c r="GH43" s="106"/>
      <c r="GI43" s="107"/>
      <c r="GJ43" s="108"/>
      <c r="GK43" s="109"/>
      <c r="GM43" s="101"/>
      <c r="GN43" s="101"/>
      <c r="GO43" s="102"/>
      <c r="GP43" s="103"/>
      <c r="GQ43" s="104"/>
      <c r="GR43" s="104"/>
      <c r="GS43" s="105"/>
      <c r="GT43" s="106"/>
      <c r="GU43" s="107"/>
      <c r="GV43" s="108"/>
      <c r="GW43" s="109"/>
      <c r="GY43" s="101"/>
      <c r="GZ43" s="101"/>
      <c r="HA43" s="102"/>
      <c r="HB43" s="103"/>
      <c r="HC43" s="104"/>
      <c r="HD43" s="104"/>
      <c r="HE43" s="105"/>
      <c r="HF43" s="106"/>
      <c r="HG43" s="107"/>
      <c r="HH43" s="108"/>
      <c r="HI43" s="109"/>
      <c r="HK43" s="101"/>
      <c r="HL43" s="101"/>
      <c r="HM43" s="102"/>
      <c r="HN43" s="103"/>
      <c r="HO43" s="104"/>
      <c r="HP43" s="104"/>
      <c r="HQ43" s="105"/>
      <c r="HR43" s="106"/>
      <c r="HS43" s="107"/>
      <c r="HT43" s="108"/>
      <c r="HU43" s="109"/>
      <c r="HW43" s="101"/>
      <c r="HX43" s="101"/>
      <c r="HY43" s="102"/>
      <c r="HZ43" s="103"/>
      <c r="IA43" s="104"/>
      <c r="IB43" s="104"/>
      <c r="IC43" s="105"/>
      <c r="ID43" s="106"/>
      <c r="IE43" s="107"/>
      <c r="IF43" s="108"/>
      <c r="IG43" s="109"/>
      <c r="II43" s="101"/>
      <c r="IJ43" s="101"/>
      <c r="IK43" s="102"/>
      <c r="IL43" s="103"/>
      <c r="IM43" s="104"/>
      <c r="IN43" s="104"/>
      <c r="IO43" s="105"/>
      <c r="IP43" s="106"/>
      <c r="IQ43" s="107"/>
      <c r="IR43" s="108"/>
      <c r="IS43" s="109"/>
      <c r="IU43" s="101"/>
      <c r="IV43" s="101"/>
      <c r="IW43" s="102"/>
      <c r="IX43" s="103"/>
      <c r="IY43" s="104"/>
      <c r="IZ43" s="104"/>
      <c r="JA43" s="105"/>
      <c r="JB43" s="106"/>
      <c r="JC43" s="107"/>
      <c r="JD43" s="108"/>
      <c r="JE43" s="109"/>
      <c r="JG43" s="101"/>
      <c r="JH43" s="101"/>
      <c r="JI43" s="102"/>
      <c r="JJ43" s="103"/>
      <c r="JK43" s="104"/>
      <c r="JL43" s="104"/>
      <c r="JM43" s="105"/>
      <c r="JN43" s="106"/>
      <c r="JO43" s="107"/>
      <c r="JP43" s="108"/>
      <c r="JQ43" s="109"/>
      <c r="JS43" s="101"/>
      <c r="JT43" s="101"/>
      <c r="JU43" s="102"/>
      <c r="JV43" s="103"/>
      <c r="JW43" s="104"/>
      <c r="JX43" s="104"/>
      <c r="JY43" s="105"/>
      <c r="JZ43" s="106"/>
      <c r="KA43" s="107"/>
      <c r="KB43" s="108"/>
      <c r="KC43" s="109"/>
      <c r="KE43" s="101"/>
      <c r="KF43" s="101"/>
    </row>
    <row r="44" spans="1:292" ht="13.5" customHeight="1">
      <c r="A44" s="20"/>
      <c r="B44" s="101" t="s">
        <v>1063</v>
      </c>
      <c r="D44" s="154"/>
      <c r="E44" s="102"/>
      <c r="F44" s="103"/>
      <c r="G44" s="104"/>
      <c r="H44" s="104"/>
      <c r="I44" s="105"/>
      <c r="J44" s="106"/>
      <c r="K44" s="107"/>
      <c r="L44" s="108"/>
      <c r="M44" s="109"/>
      <c r="O44" s="101"/>
      <c r="P44" s="154"/>
      <c r="Q44" s="102"/>
      <c r="R44" s="103"/>
      <c r="S44" s="104"/>
      <c r="T44" s="104"/>
      <c r="U44" s="105"/>
      <c r="V44" s="106"/>
      <c r="W44" s="107"/>
      <c r="X44" s="108"/>
      <c r="Y44" s="109"/>
      <c r="AA44" s="101"/>
      <c r="AB44" s="101"/>
      <c r="AC44" s="102"/>
      <c r="AD44" s="103"/>
      <c r="AE44" s="104"/>
      <c r="AF44" s="104"/>
      <c r="AG44" s="105"/>
      <c r="AH44" s="106"/>
      <c r="AI44" s="107"/>
      <c r="AJ44" s="108"/>
      <c r="AK44" s="109"/>
      <c r="AM44" s="101"/>
      <c r="AN44" s="101"/>
      <c r="AO44" s="102"/>
      <c r="AP44" s="103"/>
      <c r="AQ44" s="104"/>
      <c r="AR44" s="104"/>
      <c r="AS44" s="105"/>
      <c r="AT44" s="106"/>
      <c r="AU44" s="107"/>
      <c r="AV44" s="108"/>
      <c r="AW44" s="109"/>
      <c r="AY44" s="101"/>
      <c r="AZ44" s="101"/>
      <c r="BA44" s="102"/>
      <c r="BB44" s="103"/>
      <c r="BC44" s="104"/>
      <c r="BD44" s="104"/>
      <c r="BE44" s="105"/>
      <c r="BF44" s="106"/>
      <c r="BG44" s="107"/>
      <c r="BH44" s="108"/>
      <c r="BI44" s="109"/>
      <c r="BK44" s="101"/>
      <c r="BL44" s="101"/>
      <c r="BM44" s="102"/>
      <c r="BN44" s="103"/>
      <c r="BO44" s="104"/>
      <c r="BP44" s="104"/>
      <c r="BQ44" s="105"/>
      <c r="BR44" s="106"/>
      <c r="BS44" s="107"/>
      <c r="BT44" s="108"/>
      <c r="BU44" s="109"/>
      <c r="BW44" s="101"/>
      <c r="BX44" s="101"/>
      <c r="BY44" s="102"/>
      <c r="BZ44" s="103"/>
      <c r="CA44" s="104"/>
      <c r="CB44" s="104"/>
      <c r="CC44" s="105"/>
      <c r="CD44" s="106"/>
      <c r="CE44" s="107"/>
      <c r="CF44" s="108"/>
      <c r="CG44" s="109"/>
      <c r="CI44" s="101"/>
      <c r="CJ44" s="101"/>
      <c r="CK44" s="102"/>
      <c r="CL44" s="103"/>
      <c r="CM44" s="104"/>
      <c r="CN44" s="104"/>
      <c r="CO44" s="105"/>
      <c r="CP44" s="106"/>
      <c r="CQ44" s="107"/>
      <c r="CR44" s="108"/>
      <c r="CS44" s="109"/>
      <c r="CU44" s="101"/>
      <c r="CV44" s="101"/>
      <c r="CW44" s="102"/>
      <c r="CX44" s="103"/>
      <c r="CY44" s="104"/>
      <c r="CZ44" s="104"/>
      <c r="DA44" s="105"/>
      <c r="DB44" s="106"/>
      <c r="DC44" s="107"/>
      <c r="DD44" s="108"/>
      <c r="DE44" s="109"/>
      <c r="DG44" s="101"/>
      <c r="DH44" s="101"/>
      <c r="DI44" s="102">
        <f t="shared" si="289"/>
        <v>44571</v>
      </c>
      <c r="DJ44" s="103" t="str">
        <f t="shared" si="290"/>
        <v>Rutte III</v>
      </c>
      <c r="DK44" s="104">
        <v>44341</v>
      </c>
      <c r="DL44" s="104">
        <f>IF(DM44="","",DI$3)</f>
        <v>44571</v>
      </c>
      <c r="DM44" s="105" t="str">
        <f t="shared" si="291"/>
        <v>Stef Blok</v>
      </c>
      <c r="DN44" s="106" t="str">
        <f t="shared" si="292"/>
        <v>1964</v>
      </c>
      <c r="DO44" s="107" t="str">
        <f t="shared" si="293"/>
        <v>male</v>
      </c>
      <c r="DP44" s="108" t="str">
        <f t="shared" si="294"/>
        <v>nl_vvd01</v>
      </c>
      <c r="DQ44" s="109" t="str">
        <f t="shared" si="295"/>
        <v>Blok_Stef_1964</v>
      </c>
      <c r="DS44" s="101"/>
      <c r="DT44" s="101" t="s">
        <v>655</v>
      </c>
      <c r="DU44" s="102" t="str">
        <f t="shared" si="147"/>
        <v/>
      </c>
      <c r="DV44" s="103" t="str">
        <f t="shared" si="148"/>
        <v/>
      </c>
      <c r="DW44" s="104" t="str">
        <f t="shared" si="296"/>
        <v/>
      </c>
      <c r="DX44" s="104" t="str">
        <f t="shared" si="288"/>
        <v/>
      </c>
      <c r="DY44" s="105" t="str">
        <f t="shared" si="151"/>
        <v/>
      </c>
      <c r="DZ44" s="106" t="str">
        <f t="shared" si="152"/>
        <v/>
      </c>
      <c r="EA44" s="107" t="str">
        <f t="shared" si="153"/>
        <v/>
      </c>
      <c r="EB44" s="108" t="str">
        <f t="shared" si="154"/>
        <v/>
      </c>
      <c r="EC44" s="109" t="str">
        <f t="shared" si="155"/>
        <v/>
      </c>
      <c r="EE44" s="101"/>
      <c r="EF44" s="101"/>
      <c r="EG44" s="102"/>
      <c r="EH44" s="103"/>
      <c r="EI44" s="104"/>
      <c r="EJ44" s="104"/>
      <c r="EK44" s="105"/>
      <c r="EL44" s="106"/>
      <c r="EM44" s="107"/>
      <c r="EN44" s="108"/>
      <c r="EO44" s="109"/>
      <c r="EQ44" s="101"/>
      <c r="ER44" s="101"/>
      <c r="ES44" s="102"/>
      <c r="ET44" s="103"/>
      <c r="EU44" s="104"/>
      <c r="EV44" s="104"/>
      <c r="EW44" s="105"/>
      <c r="EX44" s="106"/>
      <c r="EY44" s="107"/>
      <c r="EZ44" s="108"/>
      <c r="FA44" s="109"/>
      <c r="FC44" s="101"/>
      <c r="FD44" s="101"/>
      <c r="FE44" s="102"/>
      <c r="FF44" s="103"/>
      <c r="FG44" s="104"/>
      <c r="FH44" s="104"/>
      <c r="FI44" s="105"/>
      <c r="FJ44" s="106"/>
      <c r="FK44" s="107"/>
      <c r="FL44" s="108"/>
      <c r="FM44" s="109"/>
      <c r="FO44" s="101"/>
      <c r="FP44" s="101"/>
      <c r="FQ44" s="102"/>
      <c r="FR44" s="103"/>
      <c r="FS44" s="104"/>
      <c r="FT44" s="104"/>
      <c r="FU44" s="105"/>
      <c r="FV44" s="106"/>
      <c r="FW44" s="107"/>
      <c r="FX44" s="108"/>
      <c r="FY44" s="109"/>
      <c r="GA44" s="101"/>
      <c r="GB44" s="101"/>
      <c r="GC44" s="102"/>
      <c r="GD44" s="103"/>
      <c r="GE44" s="104"/>
      <c r="GF44" s="104"/>
      <c r="GG44" s="105"/>
      <c r="GH44" s="106"/>
      <c r="GI44" s="107"/>
      <c r="GJ44" s="108"/>
      <c r="GK44" s="109"/>
      <c r="GM44" s="101"/>
      <c r="GN44" s="101"/>
      <c r="GO44" s="102"/>
      <c r="GP44" s="103"/>
      <c r="GQ44" s="104"/>
      <c r="GR44" s="104"/>
      <c r="GS44" s="105"/>
      <c r="GT44" s="106"/>
      <c r="GU44" s="107"/>
      <c r="GV44" s="108"/>
      <c r="GW44" s="109"/>
      <c r="GY44" s="101"/>
      <c r="GZ44" s="101"/>
      <c r="HA44" s="102"/>
      <c r="HB44" s="103"/>
      <c r="HC44" s="104"/>
      <c r="HD44" s="104"/>
      <c r="HE44" s="105"/>
      <c r="HF44" s="106"/>
      <c r="HG44" s="107"/>
      <c r="HH44" s="108"/>
      <c r="HI44" s="109"/>
      <c r="HK44" s="101"/>
      <c r="HL44" s="101"/>
      <c r="HM44" s="102"/>
      <c r="HN44" s="103"/>
      <c r="HO44" s="104"/>
      <c r="HP44" s="104"/>
      <c r="HQ44" s="105"/>
      <c r="HR44" s="106"/>
      <c r="HS44" s="107"/>
      <c r="HT44" s="108"/>
      <c r="HU44" s="109"/>
      <c r="HW44" s="101"/>
      <c r="HX44" s="101"/>
      <c r="HY44" s="102"/>
      <c r="HZ44" s="103"/>
      <c r="IA44" s="104"/>
      <c r="IB44" s="104"/>
      <c r="IC44" s="105"/>
      <c r="ID44" s="106"/>
      <c r="IE44" s="107"/>
      <c r="IF44" s="108"/>
      <c r="IG44" s="109"/>
      <c r="II44" s="101"/>
      <c r="IJ44" s="101"/>
      <c r="IK44" s="102"/>
      <c r="IL44" s="103"/>
      <c r="IM44" s="104"/>
      <c r="IN44" s="104"/>
      <c r="IO44" s="105"/>
      <c r="IP44" s="106"/>
      <c r="IQ44" s="107"/>
      <c r="IR44" s="108"/>
      <c r="IS44" s="109"/>
      <c r="IU44" s="101"/>
      <c r="IV44" s="101"/>
      <c r="IW44" s="102"/>
      <c r="IX44" s="103"/>
      <c r="IY44" s="104"/>
      <c r="IZ44" s="104"/>
      <c r="JA44" s="105"/>
      <c r="JB44" s="106"/>
      <c r="JC44" s="107"/>
      <c r="JD44" s="108"/>
      <c r="JE44" s="109"/>
      <c r="JG44" s="101"/>
      <c r="JH44" s="101"/>
      <c r="JI44" s="102"/>
      <c r="JJ44" s="103"/>
      <c r="JK44" s="104"/>
      <c r="JL44" s="104"/>
      <c r="JM44" s="105"/>
      <c r="JN44" s="106"/>
      <c r="JO44" s="107"/>
      <c r="JP44" s="108"/>
      <c r="JQ44" s="109"/>
      <c r="JS44" s="101"/>
      <c r="JT44" s="101"/>
      <c r="JU44" s="102"/>
      <c r="JV44" s="103"/>
      <c r="JW44" s="104"/>
      <c r="JX44" s="104"/>
      <c r="JY44" s="105"/>
      <c r="JZ44" s="106"/>
      <c r="KA44" s="107"/>
      <c r="KB44" s="108"/>
      <c r="KC44" s="109"/>
      <c r="KE44" s="101"/>
      <c r="KF44" s="101"/>
    </row>
    <row r="45" spans="1:292" ht="13.5" customHeight="1">
      <c r="A45" s="20"/>
      <c r="B45" s="101" t="s">
        <v>543</v>
      </c>
      <c r="C45" s="2" t="s">
        <v>544</v>
      </c>
      <c r="D45" s="154"/>
      <c r="E45" s="102"/>
      <c r="F45" s="103"/>
      <c r="G45" s="104"/>
      <c r="H45" s="104"/>
      <c r="I45" s="105"/>
      <c r="J45" s="106"/>
      <c r="K45" s="107"/>
      <c r="L45" s="108"/>
      <c r="M45" s="109"/>
      <c r="O45" s="101"/>
      <c r="P45" s="154"/>
      <c r="Q45" s="102"/>
      <c r="R45" s="103"/>
      <c r="S45" s="104"/>
      <c r="T45" s="104"/>
      <c r="U45" s="105"/>
      <c r="V45" s="106"/>
      <c r="W45" s="107"/>
      <c r="X45" s="108"/>
      <c r="Y45" s="109"/>
      <c r="AA45" s="101"/>
      <c r="AB45" s="101"/>
      <c r="AC45" s="102"/>
      <c r="AD45" s="103"/>
      <c r="AE45" s="104"/>
      <c r="AF45" s="104"/>
      <c r="AG45" s="105"/>
      <c r="AH45" s="106"/>
      <c r="AI45" s="107"/>
      <c r="AJ45" s="108"/>
      <c r="AK45" s="109"/>
      <c r="AM45" s="101"/>
      <c r="AN45" s="101"/>
      <c r="AO45" s="102"/>
      <c r="AP45" s="103"/>
      <c r="AQ45" s="104"/>
      <c r="AR45" s="104"/>
      <c r="AS45" s="105"/>
      <c r="AT45" s="106"/>
      <c r="AU45" s="107"/>
      <c r="AV45" s="108"/>
      <c r="AW45" s="109"/>
      <c r="AY45" s="101"/>
      <c r="AZ45" s="101"/>
      <c r="BA45" s="102"/>
      <c r="BB45" s="103"/>
      <c r="BC45" s="104"/>
      <c r="BD45" s="104"/>
      <c r="BE45" s="105"/>
      <c r="BF45" s="106"/>
      <c r="BG45" s="107"/>
      <c r="BH45" s="108"/>
      <c r="BI45" s="109"/>
      <c r="BK45" s="101"/>
      <c r="BL45" s="101"/>
      <c r="BM45" s="102"/>
      <c r="BN45" s="103"/>
      <c r="BO45" s="104"/>
      <c r="BP45" s="104"/>
      <c r="BQ45" s="105"/>
      <c r="BR45" s="106"/>
      <c r="BS45" s="107"/>
      <c r="BT45" s="108"/>
      <c r="BU45" s="109"/>
      <c r="BW45" s="101"/>
      <c r="BX45" s="101"/>
      <c r="BY45" s="102"/>
      <c r="BZ45" s="103"/>
      <c r="CA45" s="104"/>
      <c r="CB45" s="104"/>
      <c r="CC45" s="105"/>
      <c r="CD45" s="106"/>
      <c r="CE45" s="107"/>
      <c r="CF45" s="108"/>
      <c r="CG45" s="109"/>
      <c r="CI45" s="101"/>
      <c r="CJ45" s="101"/>
      <c r="CK45" s="102">
        <v>41218</v>
      </c>
      <c r="CL45" s="103" t="s">
        <v>435</v>
      </c>
      <c r="CM45" s="104">
        <v>40465</v>
      </c>
      <c r="CN45" s="104">
        <v>41218</v>
      </c>
      <c r="CO45" s="105" t="s">
        <v>463</v>
      </c>
      <c r="CP45" s="106" t="s">
        <v>464</v>
      </c>
      <c r="CQ45" s="107" t="s">
        <v>440</v>
      </c>
      <c r="CR45" s="108" t="s">
        <v>297</v>
      </c>
      <c r="CS45" s="109" t="s">
        <v>465</v>
      </c>
      <c r="CT45" s="2" t="s">
        <v>292</v>
      </c>
      <c r="CU45" s="101"/>
      <c r="CV45" s="101" t="s">
        <v>466</v>
      </c>
      <c r="CW45" s="102" t="s">
        <v>292</v>
      </c>
      <c r="CX45" s="103" t="s">
        <v>292</v>
      </c>
      <c r="CY45" s="104" t="s">
        <v>292</v>
      </c>
      <c r="CZ45" s="104" t="s">
        <v>292</v>
      </c>
      <c r="DA45" s="105" t="s">
        <v>292</v>
      </c>
      <c r="DB45" s="106" t="s">
        <v>292</v>
      </c>
      <c r="DC45" s="107" t="s">
        <v>292</v>
      </c>
      <c r="DD45" s="108" t="s">
        <v>292</v>
      </c>
      <c r="DE45" s="109" t="s">
        <v>292</v>
      </c>
      <c r="DF45" s="2" t="s">
        <v>292</v>
      </c>
      <c r="DG45" s="101"/>
      <c r="DH45" s="101"/>
      <c r="DI45" s="102" t="str">
        <f t="shared" si="289"/>
        <v/>
      </c>
      <c r="DJ45" s="103" t="str">
        <f t="shared" si="290"/>
        <v/>
      </c>
      <c r="DK45" s="104" t="str">
        <f>IF(DM45="","",DI$2)</f>
        <v/>
      </c>
      <c r="DL45" s="104" t="str">
        <f>IF(DM45="","",DI$3)</f>
        <v/>
      </c>
      <c r="DM45" s="105" t="str">
        <f t="shared" si="291"/>
        <v/>
      </c>
      <c r="DN45" s="106" t="str">
        <f t="shared" si="292"/>
        <v/>
      </c>
      <c r="DO45" s="107" t="str">
        <f t="shared" si="293"/>
        <v/>
      </c>
      <c r="DP45" s="108" t="str">
        <f t="shared" si="294"/>
        <v/>
      </c>
      <c r="DQ45" s="109" t="str">
        <f t="shared" si="295"/>
        <v/>
      </c>
      <c r="DS45" s="101"/>
      <c r="DT45" s="101"/>
      <c r="DU45" s="102" t="str">
        <f t="shared" si="147"/>
        <v/>
      </c>
      <c r="DV45" s="103" t="str">
        <f t="shared" si="148"/>
        <v/>
      </c>
      <c r="DW45" s="104" t="str">
        <f t="shared" si="296"/>
        <v/>
      </c>
      <c r="DX45" s="104" t="str">
        <f t="shared" si="288"/>
        <v/>
      </c>
      <c r="DY45" s="105" t="str">
        <f t="shared" si="151"/>
        <v/>
      </c>
      <c r="DZ45" s="106" t="str">
        <f t="shared" si="152"/>
        <v/>
      </c>
      <c r="EA45" s="107" t="str">
        <f t="shared" si="153"/>
        <v/>
      </c>
      <c r="EB45" s="108" t="str">
        <f t="shared" si="154"/>
        <v/>
      </c>
      <c r="EC45" s="109" t="str">
        <f t="shared" si="155"/>
        <v/>
      </c>
      <c r="EE45" s="101"/>
      <c r="EF45" s="101"/>
      <c r="EG45" s="102" t="str">
        <f t="shared" ref="EG45:EG50" si="413">IF(EK45="","",EG$3)</f>
        <v/>
      </c>
      <c r="EH45" s="103" t="str">
        <f t="shared" ref="EH45:EH50" si="414">IF(EK45="","",EG$1)</f>
        <v/>
      </c>
      <c r="EI45" s="104" t="str">
        <f t="shared" ref="EI45:EI50" si="415">IF(EK45="","",EG$2)</f>
        <v/>
      </c>
      <c r="EJ45" s="104" t="str">
        <f t="shared" ref="EJ45:EJ50" si="416">IF(EK45="","",EG$3)</f>
        <v/>
      </c>
      <c r="EK45" s="105" t="str">
        <f t="shared" ref="EK45:EK50" si="417">IF(ER45="","",IF(ISNUMBER(SEARCH(":",ER45)),MID(ER45,FIND(":",ER45)+2,FIND("(",ER45)-FIND(":",ER45)-3),LEFT(ER45,FIND("(",ER45)-2)))</f>
        <v/>
      </c>
      <c r="EL45" s="106" t="str">
        <f t="shared" ref="EL45:EL50" si="418">IF(ER45="","",MID(ER45,FIND("(",ER45)+1,4))</f>
        <v/>
      </c>
      <c r="EM45" s="107" t="str">
        <f t="shared" ref="EM45:EM50" si="419">IF(ISNUMBER(SEARCH("*female*",ER45)),"female",IF(ISNUMBER(SEARCH("*male*",ER45)),"male",""))</f>
        <v/>
      </c>
      <c r="EN45" s="108" t="str">
        <f t="shared" ref="EN45:EN50" si="420">IF(ER45="","",IF(ISERROR(MID(ER45,FIND("male,",ER45)+6,(FIND(")",ER45)-(FIND("male,",ER45)+6))))=TRUE,"missing/error",MID(ER45,FIND("male,",ER45)+6,(FIND(")",ER45)-(FIND("male,",ER45)+6)))))</f>
        <v/>
      </c>
      <c r="EO45" s="109" t="str">
        <f t="shared" ref="EO45:EO50" si="421">IF(EK45="","",(MID(EK45,(SEARCH("^^",SUBSTITUTE(EK45," ","^^",LEN(EK45)-LEN(SUBSTITUTE(EK45," ","")))))+1,99)&amp;"_"&amp;LEFT(EK45,FIND(" ",EK45)-1)&amp;"_"&amp;EL45))</f>
        <v/>
      </c>
      <c r="EQ45" s="101"/>
      <c r="ER45" s="101"/>
      <c r="ES45" s="102" t="str">
        <f t="shared" ref="ES45:ES50" si="422">IF(EW45="","",ES$3)</f>
        <v/>
      </c>
      <c r="ET45" s="103" t="str">
        <f t="shared" ref="ET45:ET50" si="423">IF(EW45="","",ES$1)</f>
        <v/>
      </c>
      <c r="EU45" s="104" t="str">
        <f t="shared" ref="EU45:EU50" si="424">IF(EW45="","",ES$2)</f>
        <v/>
      </c>
      <c r="EV45" s="104" t="str">
        <f t="shared" ref="EV45:EV50" si="425">IF(EW45="","",ES$3)</f>
        <v/>
      </c>
      <c r="EW45" s="105" t="str">
        <f t="shared" ref="EW45:EW50" si="426">IF(FD45="","",IF(ISNUMBER(SEARCH(":",FD45)),MID(FD45,FIND(":",FD45)+2,FIND("(",FD45)-FIND(":",FD45)-3),LEFT(FD45,FIND("(",FD45)-2)))</f>
        <v/>
      </c>
      <c r="EX45" s="106" t="str">
        <f t="shared" ref="EX45:EX50" si="427">IF(FD45="","",MID(FD45,FIND("(",FD45)+1,4))</f>
        <v/>
      </c>
      <c r="EY45" s="107" t="str">
        <f t="shared" ref="EY45:EY50" si="428">IF(ISNUMBER(SEARCH("*female*",FD45)),"female",IF(ISNUMBER(SEARCH("*male*",FD45)),"male",""))</f>
        <v/>
      </c>
      <c r="EZ45" s="108" t="str">
        <f t="shared" ref="EZ45:EZ50" si="429">IF(FD45="","",IF(ISERROR(MID(FD45,FIND("male,",FD45)+6,(FIND(")",FD45)-(FIND("male,",FD45)+6))))=TRUE,"missing/error",MID(FD45,FIND("male,",FD45)+6,(FIND(")",FD45)-(FIND("male,",FD45)+6)))))</f>
        <v/>
      </c>
      <c r="FA45" s="109" t="str">
        <f t="shared" ref="FA45:FA50" si="430">IF(EW45="","",(MID(EW45,(SEARCH("^^",SUBSTITUTE(EW45," ","^^",LEN(EW45)-LEN(SUBSTITUTE(EW45," ","")))))+1,99)&amp;"_"&amp;LEFT(EW45,FIND(" ",EW45)-1)&amp;"_"&amp;EX45))</f>
        <v/>
      </c>
      <c r="FC45" s="101"/>
      <c r="FD45" s="101"/>
      <c r="FE45" s="102" t="str">
        <f t="shared" ref="FE45:FE50" si="431">IF(FI45="","",FE$3)</f>
        <v/>
      </c>
      <c r="FF45" s="103" t="str">
        <f t="shared" ref="FF45:FF50" si="432">IF(FI45="","",FE$1)</f>
        <v/>
      </c>
      <c r="FG45" s="104" t="str">
        <f t="shared" ref="FG45:FG50" si="433">IF(FI45="","",FE$2)</f>
        <v/>
      </c>
      <c r="FH45" s="104" t="str">
        <f t="shared" ref="FH45:FH50" si="434">IF(FI45="","",FE$3)</f>
        <v/>
      </c>
      <c r="FI45" s="105" t="str">
        <f t="shared" ref="FI45:FI50" si="435">IF(FP45="","",IF(ISNUMBER(SEARCH(":",FP45)),MID(FP45,FIND(":",FP45)+2,FIND("(",FP45)-FIND(":",FP45)-3),LEFT(FP45,FIND("(",FP45)-2)))</f>
        <v/>
      </c>
      <c r="FJ45" s="106" t="str">
        <f t="shared" ref="FJ45:FJ50" si="436">IF(FP45="","",MID(FP45,FIND("(",FP45)+1,4))</f>
        <v/>
      </c>
      <c r="FK45" s="107" t="str">
        <f t="shared" ref="FK45:FK50" si="437">IF(ISNUMBER(SEARCH("*female*",FP45)),"female",IF(ISNUMBER(SEARCH("*male*",FP45)),"male",""))</f>
        <v/>
      </c>
      <c r="FL45" s="108" t="str">
        <f t="shared" ref="FL45:FL50" si="438">IF(FP45="","",IF(ISERROR(MID(FP45,FIND("male,",FP45)+6,(FIND(")",FP45)-(FIND("male,",FP45)+6))))=TRUE,"missing/error",MID(FP45,FIND("male,",FP45)+6,(FIND(")",FP45)-(FIND("male,",FP45)+6)))))</f>
        <v/>
      </c>
      <c r="FM45" s="109" t="str">
        <f t="shared" ref="FM45:FM50" si="439">IF(FI45="","",(MID(FI45,(SEARCH("^^",SUBSTITUTE(FI45," ","^^",LEN(FI45)-LEN(SUBSTITUTE(FI45," ","")))))+1,99)&amp;"_"&amp;LEFT(FI45,FIND(" ",FI45)-1)&amp;"_"&amp;FJ45))</f>
        <v/>
      </c>
      <c r="FO45" s="101"/>
      <c r="FP45" s="101"/>
      <c r="FQ45" s="102" t="str">
        <f>IF(FU45="","",#REF!)</f>
        <v/>
      </c>
      <c r="FR45" s="103" t="str">
        <f t="shared" ref="FR45:FR50" si="440">IF(FU45="","",FQ$1)</f>
        <v/>
      </c>
      <c r="FS45" s="104" t="str">
        <f t="shared" ref="FS45:FS50" si="441">IF(FU45="","",FQ$2)</f>
        <v/>
      </c>
      <c r="FT45" s="104" t="str">
        <f t="shared" ref="FT45:FT50" si="442">IF(FU45="","",FQ$3)</f>
        <v/>
      </c>
      <c r="FU45" s="105" t="str">
        <f t="shared" ref="FU45:FU50" si="443">IF(GB45="","",IF(ISNUMBER(SEARCH(":",GB45)),MID(GB45,FIND(":",GB45)+2,FIND("(",GB45)-FIND(":",GB45)-3),LEFT(GB45,FIND("(",GB45)-2)))</f>
        <v/>
      </c>
      <c r="FV45" s="106" t="str">
        <f t="shared" ref="FV45:FV50" si="444">IF(GB45="","",MID(GB45,FIND("(",GB45)+1,4))</f>
        <v/>
      </c>
      <c r="FW45" s="107" t="str">
        <f t="shared" ref="FW45:FW50" si="445">IF(ISNUMBER(SEARCH("*female*",GB45)),"female",IF(ISNUMBER(SEARCH("*male*",GB45)),"male",""))</f>
        <v/>
      </c>
      <c r="FX45" s="108" t="str">
        <f t="shared" ref="FX45:FX50" si="446">IF(GB45="","",IF(ISERROR(MID(GB45,FIND("male,",GB45)+6,(FIND(")",GB45)-(FIND("male,",GB45)+6))))=TRUE,"missing/error",MID(GB45,FIND("male,",GB45)+6,(FIND(")",GB45)-(FIND("male,",GB45)+6)))))</f>
        <v/>
      </c>
      <c r="FY45" s="109" t="str">
        <f t="shared" ref="FY45:FY50" si="447">IF(FU45="","",(MID(FU45,(SEARCH("^^",SUBSTITUTE(FU45," ","^^",LEN(FU45)-LEN(SUBSTITUTE(FU45," ","")))))+1,99)&amp;"_"&amp;LEFT(FU45,FIND(" ",FU45)-1)&amp;"_"&amp;FV45))</f>
        <v/>
      </c>
      <c r="GA45" s="101"/>
      <c r="GB45" s="101"/>
      <c r="GC45" s="102" t="str">
        <f t="shared" ref="GC45:GC50" si="448">IF(GG45="","",GC$3)</f>
        <v/>
      </c>
      <c r="GD45" s="103" t="str">
        <f t="shared" ref="GD45:GD50" si="449">IF(GG45="","",GC$1)</f>
        <v/>
      </c>
      <c r="GE45" s="104" t="str">
        <f t="shared" ref="GE45:GE50" si="450">IF(GG45="","",GC$2)</f>
        <v/>
      </c>
      <c r="GF45" s="104" t="str">
        <f t="shared" ref="GF45:GF50" si="451">IF(GG45="","",GC$3)</f>
        <v/>
      </c>
      <c r="GG45" s="105" t="str">
        <f t="shared" ref="GG45:GG50" si="452">IF(GN45="","",IF(ISNUMBER(SEARCH(":",GN45)),MID(GN45,FIND(":",GN45)+2,FIND("(",GN45)-FIND(":",GN45)-3),LEFT(GN45,FIND("(",GN45)-2)))</f>
        <v/>
      </c>
      <c r="GH45" s="106" t="str">
        <f t="shared" ref="GH45:GH50" si="453">IF(GN45="","",MID(GN45,FIND("(",GN45)+1,4))</f>
        <v/>
      </c>
      <c r="GI45" s="107" t="str">
        <f t="shared" ref="GI45:GI50" si="454">IF(ISNUMBER(SEARCH("*female*",GN45)),"female",IF(ISNUMBER(SEARCH("*male*",GN45)),"male",""))</f>
        <v/>
      </c>
      <c r="GJ45" s="108" t="str">
        <f t="shared" ref="GJ45:GJ50" si="455">IF(GN45="","",IF(ISERROR(MID(GN45,FIND("male,",GN45)+6,(FIND(")",GN45)-(FIND("male,",GN45)+6))))=TRUE,"missing/error",MID(GN45,FIND("male,",GN45)+6,(FIND(")",GN45)-(FIND("male,",GN45)+6)))))</f>
        <v/>
      </c>
      <c r="GK45" s="109" t="str">
        <f t="shared" ref="GK45:GK50" si="456">IF(GG45="","",(MID(GG45,(SEARCH("^^",SUBSTITUTE(GG45," ","^^",LEN(GG45)-LEN(SUBSTITUTE(GG45," ","")))))+1,99)&amp;"_"&amp;LEFT(GG45,FIND(" ",GG45)-1)&amp;"_"&amp;GH45))</f>
        <v/>
      </c>
      <c r="GM45" s="101"/>
      <c r="GN45" s="101" t="s">
        <v>292</v>
      </c>
      <c r="GO45" s="102" t="str">
        <f t="shared" ref="GO45:GO50" si="457">IF(GS45="","",GO$3)</f>
        <v/>
      </c>
      <c r="GP45" s="103" t="str">
        <f t="shared" ref="GP45:GP50" si="458">IF(GS45="","",GO$1)</f>
        <v/>
      </c>
      <c r="GQ45" s="104" t="str">
        <f t="shared" ref="GQ45:GQ50" si="459">IF(GS45="","",GO$2)</f>
        <v/>
      </c>
      <c r="GR45" s="104" t="str">
        <f t="shared" ref="GR45:GR50" si="460">IF(GS45="","",GO$3)</f>
        <v/>
      </c>
      <c r="GS45" s="105" t="str">
        <f t="shared" ref="GS45:GS50" si="461">IF(GZ45="","",IF(ISNUMBER(SEARCH(":",GZ45)),MID(GZ45,FIND(":",GZ45)+2,FIND("(",GZ45)-FIND(":",GZ45)-3),LEFT(GZ45,FIND("(",GZ45)-2)))</f>
        <v/>
      </c>
      <c r="GT45" s="106" t="str">
        <f t="shared" ref="GT45:GT50" si="462">IF(GZ45="","",MID(GZ45,FIND("(",GZ45)+1,4))</f>
        <v/>
      </c>
      <c r="GU45" s="107" t="str">
        <f t="shared" ref="GU45:GU50" si="463">IF(ISNUMBER(SEARCH("*female*",GZ45)),"female",IF(ISNUMBER(SEARCH("*male*",GZ45)),"male",""))</f>
        <v/>
      </c>
      <c r="GV45" s="108" t="str">
        <f t="shared" ref="GV45:GV50" si="464">IF(GZ45="","",IF(ISERROR(MID(GZ45,FIND("male,",GZ45)+6,(FIND(")",GZ45)-(FIND("male,",GZ45)+6))))=TRUE,"missing/error",MID(GZ45,FIND("male,",GZ45)+6,(FIND(")",GZ45)-(FIND("male,",GZ45)+6)))))</f>
        <v/>
      </c>
      <c r="GW45" s="109" t="str">
        <f t="shared" ref="GW45:GW50" si="465">IF(GS45="","",(MID(GS45,(SEARCH("^^",SUBSTITUTE(GS45," ","^^",LEN(GS45)-LEN(SUBSTITUTE(GS45," ","")))))+1,99)&amp;"_"&amp;LEFT(GS45,FIND(" ",GS45)-1)&amp;"_"&amp;GT45))</f>
        <v/>
      </c>
      <c r="GY45" s="101"/>
      <c r="GZ45" s="101"/>
      <c r="HA45" s="102" t="str">
        <f t="shared" ref="HA45:HA50" si="466">IF(HE45="","",HA$3)</f>
        <v/>
      </c>
      <c r="HB45" s="103" t="str">
        <f t="shared" ref="HB45:HB50" si="467">IF(HE45="","",HA$1)</f>
        <v/>
      </c>
      <c r="HC45" s="104" t="str">
        <f t="shared" ref="HC45:HC50" si="468">IF(HE45="","",HA$2)</f>
        <v/>
      </c>
      <c r="HD45" s="104" t="str">
        <f t="shared" ref="HD45:HD50" si="469">IF(HE45="","",HA$3)</f>
        <v/>
      </c>
      <c r="HE45" s="105" t="str">
        <f t="shared" ref="HE45:HE50" si="470">IF(HL45="","",IF(ISNUMBER(SEARCH(":",HL45)),MID(HL45,FIND(":",HL45)+2,FIND("(",HL45)-FIND(":",HL45)-3),LEFT(HL45,FIND("(",HL45)-2)))</f>
        <v/>
      </c>
      <c r="HF45" s="106" t="str">
        <f t="shared" ref="HF45:HF50" si="471">IF(HL45="","",MID(HL45,FIND("(",HL45)+1,4))</f>
        <v/>
      </c>
      <c r="HG45" s="107" t="str">
        <f t="shared" ref="HG45:HG50" si="472">IF(ISNUMBER(SEARCH("*female*",HL45)),"female",IF(ISNUMBER(SEARCH("*male*",HL45)),"male",""))</f>
        <v/>
      </c>
      <c r="HH45" s="108" t="str">
        <f t="shared" ref="HH45:HH50" si="473">IF(HL45="","",IF(ISERROR(MID(HL45,FIND("male,",HL45)+6,(FIND(")",HL45)-(FIND("male,",HL45)+6))))=TRUE,"missing/error",MID(HL45,FIND("male,",HL45)+6,(FIND(")",HL45)-(FIND("male,",HL45)+6)))))</f>
        <v/>
      </c>
      <c r="HI45" s="109" t="str">
        <f t="shared" ref="HI45:HI50" si="474">IF(HE45="","",(MID(HE45,(SEARCH("^^",SUBSTITUTE(HE45," ","^^",LEN(HE45)-LEN(SUBSTITUTE(HE45," ","")))))+1,99)&amp;"_"&amp;LEFT(HE45,FIND(" ",HE45)-1)&amp;"_"&amp;HF45))</f>
        <v/>
      </c>
      <c r="HK45" s="101"/>
      <c r="HL45" s="101" t="s">
        <v>292</v>
      </c>
      <c r="HM45" s="102" t="str">
        <f t="shared" ref="HM45:HM50" si="475">IF(HQ45="","",HM$3)</f>
        <v/>
      </c>
      <c r="HN45" s="103" t="str">
        <f t="shared" ref="HN45:HN50" si="476">IF(HQ45="","",HM$1)</f>
        <v/>
      </c>
      <c r="HO45" s="104" t="str">
        <f t="shared" ref="HO45:HO50" si="477">IF(HQ45="","",HM$2)</f>
        <v/>
      </c>
      <c r="HP45" s="104" t="str">
        <f t="shared" ref="HP45:HP50" si="478">IF(HQ45="","",HM$3)</f>
        <v/>
      </c>
      <c r="HQ45" s="105" t="str">
        <f t="shared" ref="HQ45:HQ50" si="479">IF(HX45="","",IF(ISNUMBER(SEARCH(":",HX45)),MID(HX45,FIND(":",HX45)+2,FIND("(",HX45)-FIND(":",HX45)-3),LEFT(HX45,FIND("(",HX45)-2)))</f>
        <v/>
      </c>
      <c r="HR45" s="106" t="str">
        <f t="shared" ref="HR45:HR50" si="480">IF(HX45="","",MID(HX45,FIND("(",HX45)+1,4))</f>
        <v/>
      </c>
      <c r="HS45" s="107" t="str">
        <f t="shared" ref="HS45:HS50" si="481">IF(ISNUMBER(SEARCH("*female*",HX45)),"female",IF(ISNUMBER(SEARCH("*male*",HX45)),"male",""))</f>
        <v/>
      </c>
      <c r="HT45" s="108" t="str">
        <f t="shared" ref="HT45:HT50" si="482">IF(HX45="","",IF(ISERROR(MID(HX45,FIND("male,",HX45)+6,(FIND(")",HX45)-(FIND("male,",HX45)+6))))=TRUE,"missing/error",MID(HX45,FIND("male,",HX45)+6,(FIND(")",HX45)-(FIND("male,",HX45)+6)))))</f>
        <v/>
      </c>
      <c r="HU45" s="109" t="str">
        <f t="shared" ref="HU45:HU50" si="483">IF(HQ45="","",(MID(HQ45,(SEARCH("^^",SUBSTITUTE(HQ45," ","^^",LEN(HQ45)-LEN(SUBSTITUTE(HQ45," ","")))))+1,99)&amp;"_"&amp;LEFT(HQ45,FIND(" ",HQ45)-1)&amp;"_"&amp;HR45))</f>
        <v/>
      </c>
      <c r="HW45" s="101"/>
      <c r="HX45" s="101"/>
      <c r="HY45" s="102" t="str">
        <f t="shared" ref="HY45:HY50" si="484">IF(IC45="","",HY$3)</f>
        <v/>
      </c>
      <c r="HZ45" s="103" t="str">
        <f t="shared" ref="HZ45:HZ50" si="485">IF(IC45="","",HY$1)</f>
        <v/>
      </c>
      <c r="IA45" s="104" t="str">
        <f t="shared" ref="IA45:IA50" si="486">IF(IC45="","",HY$2)</f>
        <v/>
      </c>
      <c r="IB45" s="104" t="str">
        <f t="shared" ref="IB45:IB50" si="487">IF(IC45="","",HY$3)</f>
        <v/>
      </c>
      <c r="IC45" s="105" t="str">
        <f t="shared" ref="IC45:IC50" si="488">IF(IJ45="","",IF(ISNUMBER(SEARCH(":",IJ45)),MID(IJ45,FIND(":",IJ45)+2,FIND("(",IJ45)-FIND(":",IJ45)-3),LEFT(IJ45,FIND("(",IJ45)-2)))</f>
        <v/>
      </c>
      <c r="ID45" s="106" t="str">
        <f t="shared" ref="ID45:ID50" si="489">IF(IJ45="","",MID(IJ45,FIND("(",IJ45)+1,4))</f>
        <v/>
      </c>
      <c r="IE45" s="107" t="str">
        <f t="shared" ref="IE45:IE50" si="490">IF(ISNUMBER(SEARCH("*female*",IJ45)),"female",IF(ISNUMBER(SEARCH("*male*",IJ45)),"male",""))</f>
        <v/>
      </c>
      <c r="IF45" s="108" t="str">
        <f t="shared" ref="IF45:IF50" si="491">IF(IJ45="","",IF(ISERROR(MID(IJ45,FIND("male,",IJ45)+6,(FIND(")",IJ45)-(FIND("male,",IJ45)+6))))=TRUE,"missing/error",MID(IJ45,FIND("male,",IJ45)+6,(FIND(")",IJ45)-(FIND("male,",IJ45)+6)))))</f>
        <v/>
      </c>
      <c r="IG45" s="109" t="str">
        <f t="shared" ref="IG45:IG50" si="492">IF(IC45="","",(MID(IC45,(SEARCH("^^",SUBSTITUTE(IC45," ","^^",LEN(IC45)-LEN(SUBSTITUTE(IC45," ","")))))+1,99)&amp;"_"&amp;LEFT(IC45,FIND(" ",IC45)-1)&amp;"_"&amp;ID45))</f>
        <v/>
      </c>
      <c r="II45" s="101"/>
      <c r="IJ45" s="101"/>
      <c r="IK45" s="102" t="str">
        <f t="shared" ref="IK45:IK50" si="493">IF(IO45="","",IK$3)</f>
        <v/>
      </c>
      <c r="IL45" s="103" t="str">
        <f t="shared" ref="IL45:IL50" si="494">IF(IO45="","",IK$1)</f>
        <v/>
      </c>
      <c r="IM45" s="104" t="str">
        <f t="shared" ref="IM45:IM50" si="495">IF(IO45="","",IK$2)</f>
        <v/>
      </c>
      <c r="IN45" s="104" t="str">
        <f t="shared" ref="IN45:IN50" si="496">IF(IO45="","",IK$3)</f>
        <v/>
      </c>
      <c r="IO45" s="105" t="str">
        <f t="shared" ref="IO45:IO50" si="497">IF(IV45="","",IF(ISNUMBER(SEARCH(":",IV45)),MID(IV45,FIND(":",IV45)+2,FIND("(",IV45)-FIND(":",IV45)-3),LEFT(IV45,FIND("(",IV45)-2)))</f>
        <v/>
      </c>
      <c r="IP45" s="106" t="str">
        <f t="shared" ref="IP45:IP50" si="498">IF(IV45="","",MID(IV45,FIND("(",IV45)+1,4))</f>
        <v/>
      </c>
      <c r="IQ45" s="107" t="str">
        <f t="shared" ref="IQ45:IQ50" si="499">IF(ISNUMBER(SEARCH("*female*",IV45)),"female",IF(ISNUMBER(SEARCH("*male*",IV45)),"male",""))</f>
        <v/>
      </c>
      <c r="IR45" s="108" t="str">
        <f t="shared" ref="IR45:IR50" si="500">IF(IV45="","",IF(ISERROR(MID(IV45,FIND("male,",IV45)+6,(FIND(")",IV45)-(FIND("male,",IV45)+6))))=TRUE,"missing/error",MID(IV45,FIND("male,",IV45)+6,(FIND(")",IV45)-(FIND("male,",IV45)+6)))))</f>
        <v/>
      </c>
      <c r="IS45" s="109" t="str">
        <f t="shared" ref="IS45:IS50" si="501">IF(IO45="","",(MID(IO45,(SEARCH("^^",SUBSTITUTE(IO45," ","^^",LEN(IO45)-LEN(SUBSTITUTE(IO45," ","")))))+1,99)&amp;"_"&amp;LEFT(IO45,FIND(" ",IO45)-1)&amp;"_"&amp;IP45))</f>
        <v/>
      </c>
      <c r="IU45" s="101"/>
      <c r="IV45" s="101"/>
      <c r="IW45" s="102" t="str">
        <f t="shared" ref="IW45:IW50" si="502">IF(JA45="","",IW$3)</f>
        <v/>
      </c>
      <c r="IX45" s="103" t="str">
        <f t="shared" ref="IX45:IX50" si="503">IF(JA45="","",IW$1)</f>
        <v/>
      </c>
      <c r="IY45" s="104" t="str">
        <f t="shared" ref="IY45:IY50" si="504">IF(JA45="","",IW$2)</f>
        <v/>
      </c>
      <c r="IZ45" s="104" t="str">
        <f t="shared" ref="IZ45:IZ50" si="505">IF(JA45="","",IW$3)</f>
        <v/>
      </c>
      <c r="JA45" s="105" t="str">
        <f t="shared" ref="JA45:JA50" si="506">IF(JH45="","",IF(ISNUMBER(SEARCH(":",JH45)),MID(JH45,FIND(":",JH45)+2,FIND("(",JH45)-FIND(":",JH45)-3),LEFT(JH45,FIND("(",JH45)-2)))</f>
        <v/>
      </c>
      <c r="JB45" s="106" t="str">
        <f t="shared" ref="JB45:JB50" si="507">IF(JH45="","",MID(JH45,FIND("(",JH45)+1,4))</f>
        <v/>
      </c>
      <c r="JC45" s="107" t="str">
        <f t="shared" ref="JC45:JC50" si="508">IF(ISNUMBER(SEARCH("*female*",JH45)),"female",IF(ISNUMBER(SEARCH("*male*",JH45)),"male",""))</f>
        <v/>
      </c>
      <c r="JD45" s="108" t="str">
        <f t="shared" ref="JD45:JD50" si="509">IF(JH45="","",IF(ISERROR(MID(JH45,FIND("male,",JH45)+6,(FIND(")",JH45)-(FIND("male,",JH45)+6))))=TRUE,"missing/error",MID(JH45,FIND("male,",JH45)+6,(FIND(")",JH45)-(FIND("male,",JH45)+6)))))</f>
        <v/>
      </c>
      <c r="JE45" s="109" t="str">
        <f t="shared" ref="JE45:JE50" si="510">IF(JA45="","",(MID(JA45,(SEARCH("^^",SUBSTITUTE(JA45," ","^^",LEN(JA45)-LEN(SUBSTITUTE(JA45," ","")))))+1,99)&amp;"_"&amp;LEFT(JA45,FIND(" ",JA45)-1)&amp;"_"&amp;JB45))</f>
        <v/>
      </c>
      <c r="JG45" s="101"/>
      <c r="JH45" s="101"/>
      <c r="JI45" s="102" t="str">
        <f t="shared" ref="JI45:JI50" si="511">IF(JM45="","",JI$3)</f>
        <v/>
      </c>
      <c r="JJ45" s="103" t="str">
        <f t="shared" ref="JJ45:JJ50" si="512">IF(JM45="","",JI$1)</f>
        <v/>
      </c>
      <c r="JK45" s="104" t="str">
        <f t="shared" ref="JK45:JK50" si="513">IF(JM45="","",JI$2)</f>
        <v/>
      </c>
      <c r="JL45" s="104" t="str">
        <f t="shared" ref="JL45:JL50" si="514">IF(JM45="","",JI$3)</f>
        <v/>
      </c>
      <c r="JM45" s="105" t="str">
        <f t="shared" ref="JM45:JM50" si="515">IF(JT45="","",IF(ISNUMBER(SEARCH(":",JT45)),MID(JT45,FIND(":",JT45)+2,FIND("(",JT45)-FIND(":",JT45)-3),LEFT(JT45,FIND("(",JT45)-2)))</f>
        <v/>
      </c>
      <c r="JN45" s="106" t="str">
        <f t="shared" ref="JN45:JN50" si="516">IF(JT45="","",MID(JT45,FIND("(",JT45)+1,4))</f>
        <v/>
      </c>
      <c r="JO45" s="107" t="str">
        <f t="shared" ref="JO45:JO50" si="517">IF(ISNUMBER(SEARCH("*female*",JT45)),"female",IF(ISNUMBER(SEARCH("*male*",JT45)),"male",""))</f>
        <v/>
      </c>
      <c r="JP45" s="108" t="str">
        <f t="shared" ref="JP45:JP50" si="518">IF(JT45="","",IF(ISERROR(MID(JT45,FIND("male,",JT45)+6,(FIND(")",JT45)-(FIND("male,",JT45)+6))))=TRUE,"missing/error",MID(JT45,FIND("male,",JT45)+6,(FIND(")",JT45)-(FIND("male,",JT45)+6)))))</f>
        <v/>
      </c>
      <c r="JQ45" s="109" t="str">
        <f t="shared" ref="JQ45:JQ50" si="519">IF(JM45="","",(MID(JM45,(SEARCH("^^",SUBSTITUTE(JM45," ","^^",LEN(JM45)-LEN(SUBSTITUTE(JM45," ","")))))+1,99)&amp;"_"&amp;LEFT(JM45,FIND(" ",JM45)-1)&amp;"_"&amp;JN45))</f>
        <v/>
      </c>
      <c r="JS45" s="101"/>
      <c r="JT45" s="101"/>
      <c r="JU45" s="102" t="str">
        <f t="shared" ref="JU45:JU50" si="520">IF(JY45="","",JU$3)</f>
        <v/>
      </c>
      <c r="JV45" s="103" t="str">
        <f t="shared" ref="JV45:JV50" si="521">IF(JY45="","",JU$1)</f>
        <v/>
      </c>
      <c r="JW45" s="104" t="str">
        <f t="shared" ref="JW45:JW50" si="522">IF(JY45="","",JU$2)</f>
        <v/>
      </c>
      <c r="JX45" s="104" t="str">
        <f t="shared" ref="JX45:JX50" si="523">IF(JY45="","",JU$3)</f>
        <v/>
      </c>
      <c r="JY45" s="105" t="str">
        <f t="shared" ref="JY45:JY50" si="524">IF(KF45="","",IF(ISNUMBER(SEARCH(":",KF45)),MID(KF45,FIND(":",KF45)+2,FIND("(",KF45)-FIND(":",KF45)-3),LEFT(KF45,FIND("(",KF45)-2)))</f>
        <v/>
      </c>
      <c r="JZ45" s="106" t="str">
        <f t="shared" ref="JZ45:JZ50" si="525">IF(KF45="","",MID(KF45,FIND("(",KF45)+1,4))</f>
        <v/>
      </c>
      <c r="KA45" s="107" t="str">
        <f t="shared" ref="KA45:KA50" si="526">IF(ISNUMBER(SEARCH("*female*",KF45)),"female",IF(ISNUMBER(SEARCH("*male*",KF45)),"male",""))</f>
        <v/>
      </c>
      <c r="KB45" s="108" t="str">
        <f t="shared" ref="KB45:KB50" si="527">IF(KF45="","",IF(ISERROR(MID(KF45,FIND("male,",KF45)+6,(FIND(")",KF45)-(FIND("male,",KF45)+6))))=TRUE,"missing/error",MID(KF45,FIND("male,",KF45)+6,(FIND(")",KF45)-(FIND("male,",KF45)+6)))))</f>
        <v/>
      </c>
      <c r="KC45" s="109" t="str">
        <f t="shared" ref="KC45:KC50" si="528">IF(JY45="","",(MID(JY45,(SEARCH("^^",SUBSTITUTE(JY45," ","^^",LEN(JY45)-LEN(SUBSTITUTE(JY45," ","")))))+1,99)&amp;"_"&amp;LEFT(JY45,FIND(" ",JY45)-1)&amp;"_"&amp;JZ45))</f>
        <v/>
      </c>
      <c r="KE45" s="101"/>
      <c r="KF45" s="101"/>
    </row>
    <row r="46" spans="1:292" ht="13.5" customHeight="1">
      <c r="A46" s="20"/>
      <c r="B46" s="101" t="s">
        <v>558</v>
      </c>
      <c r="C46" s="2" t="s">
        <v>559</v>
      </c>
      <c r="D46" s="154"/>
      <c r="E46" s="102">
        <v>33239</v>
      </c>
      <c r="F46" s="103" t="s">
        <v>421</v>
      </c>
      <c r="G46" s="104">
        <v>32819</v>
      </c>
      <c r="H46" s="104">
        <v>34568</v>
      </c>
      <c r="I46" s="105" t="s">
        <v>560</v>
      </c>
      <c r="J46" s="106">
        <v>1945</v>
      </c>
      <c r="K46" s="107" t="s">
        <v>440</v>
      </c>
      <c r="L46" s="108" t="s">
        <v>299</v>
      </c>
      <c r="M46" s="109" t="s">
        <v>561</v>
      </c>
      <c r="O46" s="101"/>
      <c r="P46" s="154"/>
      <c r="Q46" s="102" t="s">
        <v>292</v>
      </c>
      <c r="R46" s="103" t="s">
        <v>292</v>
      </c>
      <c r="S46" s="104"/>
      <c r="T46" s="104" t="s">
        <v>292</v>
      </c>
      <c r="U46" s="105"/>
      <c r="V46" s="106"/>
      <c r="W46" s="107"/>
      <c r="X46" s="108"/>
      <c r="Y46" s="109" t="s">
        <v>292</v>
      </c>
      <c r="AA46" s="101"/>
      <c r="AB46" s="101"/>
      <c r="AC46" s="102" t="s">
        <v>292</v>
      </c>
      <c r="AD46" s="103" t="s">
        <v>292</v>
      </c>
      <c r="AE46" s="104"/>
      <c r="AF46" s="104" t="s">
        <v>292</v>
      </c>
      <c r="AG46" s="105"/>
      <c r="AH46" s="106"/>
      <c r="AI46" s="107"/>
      <c r="AJ46" s="108"/>
      <c r="AK46" s="109" t="s">
        <v>292</v>
      </c>
      <c r="AM46" s="101"/>
      <c r="AN46" s="101"/>
      <c r="AO46" s="102" t="s">
        <v>292</v>
      </c>
      <c r="AP46" s="103" t="s">
        <v>292</v>
      </c>
      <c r="AQ46" s="104"/>
      <c r="AR46" s="104" t="s">
        <v>292</v>
      </c>
      <c r="AS46" s="105"/>
      <c r="AT46" s="106"/>
      <c r="AU46" s="107"/>
      <c r="AV46" s="108"/>
      <c r="AW46" s="109" t="s">
        <v>292</v>
      </c>
      <c r="AY46" s="101"/>
      <c r="AZ46" s="101"/>
      <c r="BA46" s="102" t="s">
        <v>292</v>
      </c>
      <c r="BB46" s="103" t="s">
        <v>292</v>
      </c>
      <c r="BC46" s="104"/>
      <c r="BD46" s="104" t="s">
        <v>292</v>
      </c>
      <c r="BE46" s="105"/>
      <c r="BF46" s="106"/>
      <c r="BG46" s="107"/>
      <c r="BH46" s="108"/>
      <c r="BI46" s="109" t="s">
        <v>292</v>
      </c>
      <c r="BK46" s="101"/>
      <c r="BL46" s="101"/>
      <c r="BM46" s="102">
        <v>39083</v>
      </c>
      <c r="BN46" s="103" t="s">
        <v>426</v>
      </c>
      <c r="BO46" s="104">
        <v>38905</v>
      </c>
      <c r="BP46" s="104">
        <v>39135</v>
      </c>
      <c r="BQ46" s="105" t="s">
        <v>446</v>
      </c>
      <c r="BR46" s="106">
        <v>1952</v>
      </c>
      <c r="BS46" s="107" t="s">
        <v>440</v>
      </c>
      <c r="BT46" s="108" t="s">
        <v>301</v>
      </c>
      <c r="BU46" s="109" t="s">
        <v>447</v>
      </c>
      <c r="BW46" s="101"/>
      <c r="BX46" s="101"/>
      <c r="BY46" s="102" t="s">
        <v>292</v>
      </c>
      <c r="BZ46" s="103" t="s">
        <v>292</v>
      </c>
      <c r="CA46" s="104"/>
      <c r="CB46" s="104" t="s">
        <v>292</v>
      </c>
      <c r="CC46" s="105"/>
      <c r="CD46" s="106"/>
      <c r="CE46" s="107"/>
      <c r="CF46" s="108"/>
      <c r="CG46" s="109" t="s">
        <v>292</v>
      </c>
      <c r="CI46" s="101"/>
      <c r="CJ46" s="101"/>
      <c r="CK46" s="102" t="s">
        <v>292</v>
      </c>
      <c r="CL46" s="103" t="s">
        <v>292</v>
      </c>
      <c r="CM46" s="104" t="s">
        <v>292</v>
      </c>
      <c r="CN46" s="104" t="s">
        <v>292</v>
      </c>
      <c r="CO46" s="105" t="s">
        <v>292</v>
      </c>
      <c r="CP46" s="106" t="s">
        <v>292</v>
      </c>
      <c r="CQ46" s="107" t="s">
        <v>292</v>
      </c>
      <c r="CR46" s="108" t="s">
        <v>292</v>
      </c>
      <c r="CS46" s="109" t="s">
        <v>292</v>
      </c>
      <c r="CT46" s="2" t="s">
        <v>292</v>
      </c>
      <c r="CU46" s="101"/>
      <c r="CV46" s="101"/>
      <c r="CW46" s="102" t="s">
        <v>292</v>
      </c>
      <c r="CX46" s="103" t="s">
        <v>292</v>
      </c>
      <c r="CY46" s="104" t="s">
        <v>292</v>
      </c>
      <c r="CZ46" s="104" t="s">
        <v>292</v>
      </c>
      <c r="DA46" s="105" t="s">
        <v>292</v>
      </c>
      <c r="DB46" s="106" t="s">
        <v>292</v>
      </c>
      <c r="DC46" s="107" t="s">
        <v>292</v>
      </c>
      <c r="DD46" s="108" t="s">
        <v>292</v>
      </c>
      <c r="DE46" s="109" t="s">
        <v>292</v>
      </c>
      <c r="DF46" s="2" t="s">
        <v>292</v>
      </c>
      <c r="DG46" s="101"/>
      <c r="DH46" s="101"/>
      <c r="DI46" s="102" t="str">
        <f t="shared" si="289"/>
        <v/>
      </c>
      <c r="DJ46" s="103" t="str">
        <f t="shared" si="290"/>
        <v/>
      </c>
      <c r="DK46" s="104" t="str">
        <f>IF(DM46="","",DI$2)</f>
        <v/>
      </c>
      <c r="DL46" s="104" t="str">
        <f>IF(DM46="","",DI$3)</f>
        <v/>
      </c>
      <c r="DM46" s="105" t="str">
        <f t="shared" si="291"/>
        <v/>
      </c>
      <c r="DN46" s="106" t="str">
        <f t="shared" si="292"/>
        <v/>
      </c>
      <c r="DO46" s="107" t="str">
        <f t="shared" si="293"/>
        <v/>
      </c>
      <c r="DP46" s="108" t="str">
        <f t="shared" si="294"/>
        <v/>
      </c>
      <c r="DQ46" s="109" t="str">
        <f t="shared" si="295"/>
        <v/>
      </c>
      <c r="DS46" s="101"/>
      <c r="DT46" s="101"/>
      <c r="DU46" s="102" t="str">
        <f t="shared" si="147"/>
        <v/>
      </c>
      <c r="DV46" s="103" t="str">
        <f t="shared" si="148"/>
        <v/>
      </c>
      <c r="DW46" s="104" t="str">
        <f t="shared" si="296"/>
        <v/>
      </c>
      <c r="DX46" s="104" t="str">
        <f t="shared" si="288"/>
        <v/>
      </c>
      <c r="DY46" s="105" t="str">
        <f t="shared" si="151"/>
        <v/>
      </c>
      <c r="DZ46" s="106" t="str">
        <f t="shared" si="152"/>
        <v/>
      </c>
      <c r="EA46" s="107" t="str">
        <f t="shared" si="153"/>
        <v/>
      </c>
      <c r="EB46" s="108" t="str">
        <f t="shared" si="154"/>
        <v/>
      </c>
      <c r="EC46" s="109" t="str">
        <f t="shared" si="155"/>
        <v/>
      </c>
      <c r="EE46" s="101"/>
      <c r="EF46" s="101"/>
      <c r="EG46" s="102" t="str">
        <f t="shared" si="413"/>
        <v/>
      </c>
      <c r="EH46" s="103" t="str">
        <f t="shared" si="414"/>
        <v/>
      </c>
      <c r="EI46" s="104" t="str">
        <f t="shared" si="415"/>
        <v/>
      </c>
      <c r="EJ46" s="104" t="str">
        <f t="shared" si="416"/>
        <v/>
      </c>
      <c r="EK46" s="105" t="str">
        <f t="shared" si="417"/>
        <v/>
      </c>
      <c r="EL46" s="106" t="str">
        <f t="shared" si="418"/>
        <v/>
      </c>
      <c r="EM46" s="107" t="str">
        <f t="shared" si="419"/>
        <v/>
      </c>
      <c r="EN46" s="108" t="str">
        <f t="shared" si="420"/>
        <v/>
      </c>
      <c r="EO46" s="109" t="str">
        <f t="shared" si="421"/>
        <v/>
      </c>
      <c r="EQ46" s="101"/>
      <c r="ER46" s="101"/>
      <c r="ES46" s="102" t="str">
        <f t="shared" si="422"/>
        <v/>
      </c>
      <c r="ET46" s="103" t="str">
        <f t="shared" si="423"/>
        <v/>
      </c>
      <c r="EU46" s="104" t="str">
        <f t="shared" si="424"/>
        <v/>
      </c>
      <c r="EV46" s="104" t="str">
        <f t="shared" si="425"/>
        <v/>
      </c>
      <c r="EW46" s="105" t="str">
        <f t="shared" si="426"/>
        <v/>
      </c>
      <c r="EX46" s="106" t="str">
        <f t="shared" si="427"/>
        <v/>
      </c>
      <c r="EY46" s="107" t="str">
        <f t="shared" si="428"/>
        <v/>
      </c>
      <c r="EZ46" s="108" t="str">
        <f t="shared" si="429"/>
        <v/>
      </c>
      <c r="FA46" s="109" t="str">
        <f t="shared" si="430"/>
        <v/>
      </c>
      <c r="FC46" s="101"/>
      <c r="FD46" s="101"/>
      <c r="FE46" s="102" t="str">
        <f t="shared" si="431"/>
        <v/>
      </c>
      <c r="FF46" s="103" t="str">
        <f t="shared" si="432"/>
        <v/>
      </c>
      <c r="FG46" s="104" t="str">
        <f t="shared" si="433"/>
        <v/>
      </c>
      <c r="FH46" s="104" t="str">
        <f t="shared" si="434"/>
        <v/>
      </c>
      <c r="FI46" s="105" t="str">
        <f t="shared" si="435"/>
        <v/>
      </c>
      <c r="FJ46" s="106" t="str">
        <f t="shared" si="436"/>
        <v/>
      </c>
      <c r="FK46" s="107" t="str">
        <f t="shared" si="437"/>
        <v/>
      </c>
      <c r="FL46" s="108" t="str">
        <f t="shared" si="438"/>
        <v/>
      </c>
      <c r="FM46" s="109" t="str">
        <f t="shared" si="439"/>
        <v/>
      </c>
      <c r="FO46" s="101"/>
      <c r="FP46" s="101"/>
      <c r="FQ46" s="102" t="str">
        <f>IF(FU46="","",#REF!)</f>
        <v/>
      </c>
      <c r="FR46" s="103" t="str">
        <f t="shared" si="440"/>
        <v/>
      </c>
      <c r="FS46" s="104" t="str">
        <f t="shared" si="441"/>
        <v/>
      </c>
      <c r="FT46" s="104" t="str">
        <f t="shared" si="442"/>
        <v/>
      </c>
      <c r="FU46" s="105" t="str">
        <f t="shared" si="443"/>
        <v/>
      </c>
      <c r="FV46" s="106" t="str">
        <f t="shared" si="444"/>
        <v/>
      </c>
      <c r="FW46" s="107" t="str">
        <f t="shared" si="445"/>
        <v/>
      </c>
      <c r="FX46" s="108" t="str">
        <f t="shared" si="446"/>
        <v/>
      </c>
      <c r="FY46" s="109" t="str">
        <f t="shared" si="447"/>
        <v/>
      </c>
      <c r="GA46" s="101"/>
      <c r="GB46" s="101"/>
      <c r="GC46" s="102" t="str">
        <f t="shared" si="448"/>
        <v/>
      </c>
      <c r="GD46" s="103" t="str">
        <f t="shared" si="449"/>
        <v/>
      </c>
      <c r="GE46" s="104" t="str">
        <f t="shared" si="450"/>
        <v/>
      </c>
      <c r="GF46" s="104" t="str">
        <f t="shared" si="451"/>
        <v/>
      </c>
      <c r="GG46" s="105" t="str">
        <f t="shared" si="452"/>
        <v/>
      </c>
      <c r="GH46" s="106" t="str">
        <f t="shared" si="453"/>
        <v/>
      </c>
      <c r="GI46" s="107" t="str">
        <f t="shared" si="454"/>
        <v/>
      </c>
      <c r="GJ46" s="108" t="str">
        <f t="shared" si="455"/>
        <v/>
      </c>
      <c r="GK46" s="109" t="str">
        <f t="shared" si="456"/>
        <v/>
      </c>
      <c r="GM46" s="101"/>
      <c r="GN46" s="101" t="s">
        <v>292</v>
      </c>
      <c r="GO46" s="102" t="str">
        <f t="shared" si="457"/>
        <v/>
      </c>
      <c r="GP46" s="103" t="str">
        <f t="shared" si="458"/>
        <v/>
      </c>
      <c r="GQ46" s="104" t="str">
        <f t="shared" si="459"/>
        <v/>
      </c>
      <c r="GR46" s="104" t="str">
        <f t="shared" si="460"/>
        <v/>
      </c>
      <c r="GS46" s="105" t="str">
        <f t="shared" si="461"/>
        <v/>
      </c>
      <c r="GT46" s="106" t="str">
        <f t="shared" si="462"/>
        <v/>
      </c>
      <c r="GU46" s="107" t="str">
        <f t="shared" si="463"/>
        <v/>
      </c>
      <c r="GV46" s="108" t="str">
        <f t="shared" si="464"/>
        <v/>
      </c>
      <c r="GW46" s="109" t="str">
        <f t="shared" si="465"/>
        <v/>
      </c>
      <c r="GY46" s="101"/>
      <c r="GZ46" s="101"/>
      <c r="HA46" s="102" t="str">
        <f t="shared" si="466"/>
        <v/>
      </c>
      <c r="HB46" s="103" t="str">
        <f t="shared" si="467"/>
        <v/>
      </c>
      <c r="HC46" s="104" t="str">
        <f t="shared" si="468"/>
        <v/>
      </c>
      <c r="HD46" s="104" t="str">
        <f t="shared" si="469"/>
        <v/>
      </c>
      <c r="HE46" s="105" t="str">
        <f t="shared" si="470"/>
        <v/>
      </c>
      <c r="HF46" s="106" t="str">
        <f t="shared" si="471"/>
        <v/>
      </c>
      <c r="HG46" s="107" t="str">
        <f t="shared" si="472"/>
        <v/>
      </c>
      <c r="HH46" s="108" t="str">
        <f t="shared" si="473"/>
        <v/>
      </c>
      <c r="HI46" s="109" t="str">
        <f t="shared" si="474"/>
        <v/>
      </c>
      <c r="HK46" s="101"/>
      <c r="HL46" s="101" t="s">
        <v>292</v>
      </c>
      <c r="HM46" s="102" t="str">
        <f t="shared" si="475"/>
        <v/>
      </c>
      <c r="HN46" s="103" t="str">
        <f t="shared" si="476"/>
        <v/>
      </c>
      <c r="HO46" s="104" t="str">
        <f t="shared" si="477"/>
        <v/>
      </c>
      <c r="HP46" s="104" t="str">
        <f t="shared" si="478"/>
        <v/>
      </c>
      <c r="HQ46" s="105" t="str">
        <f t="shared" si="479"/>
        <v/>
      </c>
      <c r="HR46" s="106" t="str">
        <f t="shared" si="480"/>
        <v/>
      </c>
      <c r="HS46" s="107" t="str">
        <f t="shared" si="481"/>
        <v/>
      </c>
      <c r="HT46" s="108" t="str">
        <f t="shared" si="482"/>
        <v/>
      </c>
      <c r="HU46" s="109" t="str">
        <f t="shared" si="483"/>
        <v/>
      </c>
      <c r="HW46" s="101"/>
      <c r="HX46" s="101"/>
      <c r="HY46" s="102" t="str">
        <f t="shared" si="484"/>
        <v/>
      </c>
      <c r="HZ46" s="103" t="str">
        <f t="shared" si="485"/>
        <v/>
      </c>
      <c r="IA46" s="104" t="str">
        <f t="shared" si="486"/>
        <v/>
      </c>
      <c r="IB46" s="104" t="str">
        <f t="shared" si="487"/>
        <v/>
      </c>
      <c r="IC46" s="105" t="str">
        <f t="shared" si="488"/>
        <v/>
      </c>
      <c r="ID46" s="106" t="str">
        <f t="shared" si="489"/>
        <v/>
      </c>
      <c r="IE46" s="107" t="str">
        <f t="shared" si="490"/>
        <v/>
      </c>
      <c r="IF46" s="108" t="str">
        <f t="shared" si="491"/>
        <v/>
      </c>
      <c r="IG46" s="109" t="str">
        <f t="shared" si="492"/>
        <v/>
      </c>
      <c r="II46" s="101"/>
      <c r="IJ46" s="101"/>
      <c r="IK46" s="102" t="str">
        <f t="shared" si="493"/>
        <v/>
      </c>
      <c r="IL46" s="103" t="str">
        <f t="shared" si="494"/>
        <v/>
      </c>
      <c r="IM46" s="104" t="str">
        <f t="shared" si="495"/>
        <v/>
      </c>
      <c r="IN46" s="104" t="str">
        <f t="shared" si="496"/>
        <v/>
      </c>
      <c r="IO46" s="105" t="str">
        <f t="shared" si="497"/>
        <v/>
      </c>
      <c r="IP46" s="106" t="str">
        <f t="shared" si="498"/>
        <v/>
      </c>
      <c r="IQ46" s="107" t="str">
        <f t="shared" si="499"/>
        <v/>
      </c>
      <c r="IR46" s="108" t="str">
        <f t="shared" si="500"/>
        <v/>
      </c>
      <c r="IS46" s="109" t="str">
        <f t="shared" si="501"/>
        <v/>
      </c>
      <c r="IU46" s="101"/>
      <c r="IV46" s="101"/>
      <c r="IW46" s="102" t="str">
        <f t="shared" si="502"/>
        <v/>
      </c>
      <c r="IX46" s="103" t="str">
        <f t="shared" si="503"/>
        <v/>
      </c>
      <c r="IY46" s="104" t="str">
        <f t="shared" si="504"/>
        <v/>
      </c>
      <c r="IZ46" s="104" t="str">
        <f t="shared" si="505"/>
        <v/>
      </c>
      <c r="JA46" s="105" t="str">
        <f t="shared" si="506"/>
        <v/>
      </c>
      <c r="JB46" s="106" t="str">
        <f t="shared" si="507"/>
        <v/>
      </c>
      <c r="JC46" s="107" t="str">
        <f t="shared" si="508"/>
        <v/>
      </c>
      <c r="JD46" s="108" t="str">
        <f t="shared" si="509"/>
        <v/>
      </c>
      <c r="JE46" s="109" t="str">
        <f t="shared" si="510"/>
        <v/>
      </c>
      <c r="JG46" s="101"/>
      <c r="JH46" s="101"/>
      <c r="JI46" s="102" t="str">
        <f t="shared" si="511"/>
        <v/>
      </c>
      <c r="JJ46" s="103" t="str">
        <f t="shared" si="512"/>
        <v/>
      </c>
      <c r="JK46" s="104" t="str">
        <f t="shared" si="513"/>
        <v/>
      </c>
      <c r="JL46" s="104" t="str">
        <f t="shared" si="514"/>
        <v/>
      </c>
      <c r="JM46" s="105" t="str">
        <f t="shared" si="515"/>
        <v/>
      </c>
      <c r="JN46" s="106" t="str">
        <f t="shared" si="516"/>
        <v/>
      </c>
      <c r="JO46" s="107" t="str">
        <f t="shared" si="517"/>
        <v/>
      </c>
      <c r="JP46" s="108" t="str">
        <f t="shared" si="518"/>
        <v/>
      </c>
      <c r="JQ46" s="109" t="str">
        <f t="shared" si="519"/>
        <v/>
      </c>
      <c r="JS46" s="101"/>
      <c r="JT46" s="101"/>
      <c r="JU46" s="102" t="str">
        <f t="shared" si="520"/>
        <v/>
      </c>
      <c r="JV46" s="103" t="str">
        <f t="shared" si="521"/>
        <v/>
      </c>
      <c r="JW46" s="104" t="str">
        <f t="shared" si="522"/>
        <v/>
      </c>
      <c r="JX46" s="104" t="str">
        <f t="shared" si="523"/>
        <v/>
      </c>
      <c r="JY46" s="105" t="str">
        <f t="shared" si="524"/>
        <v/>
      </c>
      <c r="JZ46" s="106" t="str">
        <f t="shared" si="525"/>
        <v/>
      </c>
      <c r="KA46" s="107" t="str">
        <f t="shared" si="526"/>
        <v/>
      </c>
      <c r="KB46" s="108" t="str">
        <f t="shared" si="527"/>
        <v/>
      </c>
      <c r="KC46" s="109" t="str">
        <f t="shared" si="528"/>
        <v/>
      </c>
      <c r="KE46" s="101"/>
      <c r="KF46" s="101"/>
    </row>
    <row r="47" spans="1:292" ht="13.5" customHeight="1">
      <c r="A47" s="20"/>
      <c r="B47" s="101" t="s">
        <v>545</v>
      </c>
      <c r="C47" s="2" t="s">
        <v>546</v>
      </c>
      <c r="D47" s="154"/>
      <c r="E47" s="102" t="s">
        <v>292</v>
      </c>
      <c r="F47" s="103" t="s">
        <v>292</v>
      </c>
      <c r="G47" s="104"/>
      <c r="H47" s="104" t="s">
        <v>292</v>
      </c>
      <c r="I47" s="105"/>
      <c r="J47" s="106"/>
      <c r="K47" s="107"/>
      <c r="L47" s="108"/>
      <c r="M47" s="109" t="s">
        <v>292</v>
      </c>
      <c r="O47" s="101"/>
      <c r="P47" s="155"/>
      <c r="Q47" s="102">
        <v>34699</v>
      </c>
      <c r="R47" s="103" t="s">
        <v>422</v>
      </c>
      <c r="S47" s="104">
        <v>34568</v>
      </c>
      <c r="T47" s="104">
        <v>36010</v>
      </c>
      <c r="U47" s="105" t="s">
        <v>547</v>
      </c>
      <c r="V47" s="106">
        <v>1945</v>
      </c>
      <c r="W47" s="107" t="s">
        <v>440</v>
      </c>
      <c r="X47" s="108" t="s">
        <v>299</v>
      </c>
      <c r="Y47" s="109" t="s">
        <v>548</v>
      </c>
      <c r="AA47" s="101"/>
      <c r="AB47" s="101"/>
      <c r="AC47" s="102">
        <v>36160</v>
      </c>
      <c r="AD47" s="103" t="s">
        <v>423</v>
      </c>
      <c r="AE47" s="104">
        <v>36010</v>
      </c>
      <c r="AF47" s="104">
        <v>37459</v>
      </c>
      <c r="AG47" s="105" t="s">
        <v>549</v>
      </c>
      <c r="AH47" s="106">
        <v>1951</v>
      </c>
      <c r="AI47" s="107" t="s">
        <v>440</v>
      </c>
      <c r="AJ47" s="108" t="s">
        <v>301</v>
      </c>
      <c r="AK47" s="109" t="s">
        <v>550</v>
      </c>
      <c r="AM47" s="101"/>
      <c r="AN47" s="101"/>
      <c r="AO47" s="102">
        <v>37622</v>
      </c>
      <c r="AP47" s="103" t="s">
        <v>424</v>
      </c>
      <c r="AQ47" s="104">
        <v>37459</v>
      </c>
      <c r="AR47" s="104" t="s">
        <v>428</v>
      </c>
      <c r="AS47" s="105" t="s">
        <v>539</v>
      </c>
      <c r="AT47" s="106">
        <v>1949</v>
      </c>
      <c r="AU47" s="107" t="s">
        <v>457</v>
      </c>
      <c r="AV47" s="108" t="s">
        <v>297</v>
      </c>
      <c r="AW47" s="109" t="s">
        <v>540</v>
      </c>
      <c r="AY47" s="101"/>
      <c r="AZ47" s="101"/>
      <c r="BA47" s="102">
        <v>37987</v>
      </c>
      <c r="BB47" s="103" t="s">
        <v>425</v>
      </c>
      <c r="BC47" s="104">
        <v>37768</v>
      </c>
      <c r="BD47" s="104">
        <v>38905</v>
      </c>
      <c r="BE47" s="105" t="s">
        <v>539</v>
      </c>
      <c r="BF47" s="106">
        <v>1949</v>
      </c>
      <c r="BG47" s="107" t="s">
        <v>457</v>
      </c>
      <c r="BH47" s="108" t="s">
        <v>297</v>
      </c>
      <c r="BI47" s="109" t="s">
        <v>540</v>
      </c>
      <c r="BK47" s="101"/>
      <c r="BL47" s="101"/>
      <c r="BM47" s="102" t="s">
        <v>292</v>
      </c>
      <c r="BN47" s="103" t="s">
        <v>292</v>
      </c>
      <c r="BO47" s="104"/>
      <c r="BP47" s="104" t="s">
        <v>292</v>
      </c>
      <c r="BQ47" s="105"/>
      <c r="BR47" s="106"/>
      <c r="BS47" s="107"/>
      <c r="BT47" s="108"/>
      <c r="BU47" s="109" t="s">
        <v>292</v>
      </c>
      <c r="BW47" s="101"/>
      <c r="BX47" s="101"/>
      <c r="BY47" s="102">
        <v>40465</v>
      </c>
      <c r="BZ47" s="103" t="s">
        <v>427</v>
      </c>
      <c r="CA47" s="104">
        <v>39135</v>
      </c>
      <c r="CB47" s="104">
        <v>40465</v>
      </c>
      <c r="CC47" s="105" t="s">
        <v>551</v>
      </c>
      <c r="CD47" s="106">
        <v>1957</v>
      </c>
      <c r="CE47" s="107" t="s">
        <v>440</v>
      </c>
      <c r="CF47" s="108" t="s">
        <v>299</v>
      </c>
      <c r="CG47" s="109" t="s">
        <v>552</v>
      </c>
      <c r="CI47" s="101"/>
      <c r="CJ47" s="101"/>
      <c r="CK47" s="102">
        <v>41218</v>
      </c>
      <c r="CL47" s="103" t="s">
        <v>435</v>
      </c>
      <c r="CM47" s="104">
        <v>40465</v>
      </c>
      <c r="CN47" s="104">
        <v>41218</v>
      </c>
      <c r="CO47" s="105" t="s">
        <v>553</v>
      </c>
      <c r="CP47" s="106" t="s">
        <v>554</v>
      </c>
      <c r="CQ47" s="107" t="s">
        <v>457</v>
      </c>
      <c r="CR47" s="108" t="s">
        <v>297</v>
      </c>
      <c r="CS47" s="109" t="s">
        <v>555</v>
      </c>
      <c r="CT47" s="2" t="s">
        <v>292</v>
      </c>
      <c r="CU47" s="101"/>
      <c r="CV47" s="101" t="s">
        <v>556</v>
      </c>
      <c r="CW47" s="102">
        <v>41517</v>
      </c>
      <c r="CX47" s="103" t="s">
        <v>436</v>
      </c>
      <c r="CY47" s="104">
        <v>41218</v>
      </c>
      <c r="CZ47" s="104">
        <f>CW$3</f>
        <v>43034</v>
      </c>
      <c r="DA47" s="105" t="str">
        <f>IF(DH47="","",IF(ISNUMBER(SEARCH(":",DH47)),MID(DH47,FIND(":",DH47)+2,FIND("(",DH47)-FIND(":",DH47)-3),LEFT(DH47,FIND("(",DH47)-2)))</f>
        <v>Jet Bussemaker</v>
      </c>
      <c r="DB47" s="106" t="str">
        <f>IF(DH47="","",MID(DH47,FIND("(",DH47)+1,4))</f>
        <v>1961</v>
      </c>
      <c r="DC47" s="107" t="str">
        <f>IF(ISNUMBER(SEARCH("*female*",DH47)),"female",IF(ISNUMBER(SEARCH("*male*",DH47)),"male",""))</f>
        <v>female</v>
      </c>
      <c r="DD47" s="108" t="s">
        <v>299</v>
      </c>
      <c r="DE47" s="109" t="str">
        <f>IF(DA47="","",(MID(DA47,(SEARCH("^^",SUBSTITUTE(DA47," ","^^",LEN(DA47)-LEN(SUBSTITUTE(DA47," ","")))))+1,99)&amp;"_"&amp;LEFT(DA47,FIND(" ",DA47)-1)&amp;"_"&amp;DB47))</f>
        <v>Bussemaker_Jet_1961</v>
      </c>
      <c r="DF47" s="2" t="s">
        <v>292</v>
      </c>
      <c r="DG47" s="101"/>
      <c r="DH47" s="101" t="s">
        <v>557</v>
      </c>
      <c r="DI47" s="102">
        <f t="shared" si="289"/>
        <v>44571</v>
      </c>
      <c r="DJ47" s="103" t="str">
        <f t="shared" si="290"/>
        <v>Rutte III</v>
      </c>
      <c r="DK47" s="104">
        <f>IF(DM47="","",DI$2)</f>
        <v>43034</v>
      </c>
      <c r="DL47" s="104">
        <f>IF(DM47="","",DI$3)</f>
        <v>44571</v>
      </c>
      <c r="DM47" s="105" t="str">
        <f t="shared" si="291"/>
        <v>Ingrid van Engelshoven</v>
      </c>
      <c r="DN47" s="106" t="str">
        <f t="shared" si="292"/>
        <v>1966</v>
      </c>
      <c r="DO47" s="107" t="str">
        <f t="shared" si="293"/>
        <v>female</v>
      </c>
      <c r="DP47" s="108" t="str">
        <f t="shared" si="294"/>
        <v>nl_d6601</v>
      </c>
      <c r="DQ47" s="109" t="str">
        <f t="shared" si="295"/>
        <v>Engelshoven_Ingrid_1966</v>
      </c>
      <c r="DS47" s="101"/>
      <c r="DT47" s="101" t="s">
        <v>1058</v>
      </c>
      <c r="DU47" s="102">
        <f t="shared" si="147"/>
        <v>45291</v>
      </c>
      <c r="DV47" s="103" t="str">
        <f t="shared" si="148"/>
        <v>Rutte IV</v>
      </c>
      <c r="DW47" s="104">
        <f t="shared" si="296"/>
        <v>44571</v>
      </c>
      <c r="DX47" s="104">
        <f t="shared" si="288"/>
        <v>45291</v>
      </c>
      <c r="DY47" s="105" t="str">
        <f t="shared" si="151"/>
        <v>Robbert Dijkgraaf</v>
      </c>
      <c r="DZ47" s="106" t="str">
        <f t="shared" si="152"/>
        <v>1960</v>
      </c>
      <c r="EA47" s="107" t="str">
        <f t="shared" si="153"/>
        <v>male</v>
      </c>
      <c r="EB47" s="108" t="str">
        <f t="shared" si="154"/>
        <v>nl_d6601</v>
      </c>
      <c r="EC47" s="109" t="str">
        <f t="shared" si="155"/>
        <v>Dijkgraaf_Robbert_1960</v>
      </c>
      <c r="EE47" s="101"/>
      <c r="EF47" s="101" t="s">
        <v>1165</v>
      </c>
      <c r="EG47" s="102" t="str">
        <f t="shared" si="413"/>
        <v/>
      </c>
      <c r="EH47" s="103" t="str">
        <f t="shared" si="414"/>
        <v/>
      </c>
      <c r="EI47" s="104" t="str">
        <f t="shared" si="415"/>
        <v/>
      </c>
      <c r="EJ47" s="104" t="str">
        <f t="shared" si="416"/>
        <v/>
      </c>
      <c r="EK47" s="105" t="str">
        <f t="shared" si="417"/>
        <v/>
      </c>
      <c r="EL47" s="106" t="str">
        <f t="shared" si="418"/>
        <v/>
      </c>
      <c r="EM47" s="107" t="str">
        <f t="shared" si="419"/>
        <v/>
      </c>
      <c r="EN47" s="108" t="str">
        <f t="shared" si="420"/>
        <v/>
      </c>
      <c r="EO47" s="109" t="str">
        <f t="shared" si="421"/>
        <v/>
      </c>
      <c r="EQ47" s="101"/>
      <c r="ER47" s="101"/>
      <c r="ES47" s="102" t="str">
        <f t="shared" si="422"/>
        <v/>
      </c>
      <c r="ET47" s="103" t="str">
        <f t="shared" si="423"/>
        <v/>
      </c>
      <c r="EU47" s="104" t="str">
        <f t="shared" si="424"/>
        <v/>
      </c>
      <c r="EV47" s="104" t="str">
        <f t="shared" si="425"/>
        <v/>
      </c>
      <c r="EW47" s="105" t="str">
        <f t="shared" si="426"/>
        <v/>
      </c>
      <c r="EX47" s="106" t="str">
        <f t="shared" si="427"/>
        <v/>
      </c>
      <c r="EY47" s="107" t="str">
        <f t="shared" si="428"/>
        <v/>
      </c>
      <c r="EZ47" s="108" t="str">
        <f t="shared" si="429"/>
        <v/>
      </c>
      <c r="FA47" s="109" t="str">
        <f t="shared" si="430"/>
        <v/>
      </c>
      <c r="FC47" s="101"/>
      <c r="FD47" s="101"/>
      <c r="FE47" s="102" t="str">
        <f t="shared" si="431"/>
        <v/>
      </c>
      <c r="FF47" s="103" t="str">
        <f t="shared" si="432"/>
        <v/>
      </c>
      <c r="FG47" s="104" t="str">
        <f t="shared" si="433"/>
        <v/>
      </c>
      <c r="FH47" s="104" t="str">
        <f t="shared" si="434"/>
        <v/>
      </c>
      <c r="FI47" s="105" t="str">
        <f t="shared" si="435"/>
        <v/>
      </c>
      <c r="FJ47" s="106" t="str">
        <f t="shared" si="436"/>
        <v/>
      </c>
      <c r="FK47" s="107" t="str">
        <f t="shared" si="437"/>
        <v/>
      </c>
      <c r="FL47" s="108" t="str">
        <f t="shared" si="438"/>
        <v/>
      </c>
      <c r="FM47" s="109" t="str">
        <f t="shared" si="439"/>
        <v/>
      </c>
      <c r="FO47" s="101"/>
      <c r="FP47" s="101"/>
      <c r="FQ47" s="102" t="str">
        <f>IF(FU47="","",#REF!)</f>
        <v/>
      </c>
      <c r="FR47" s="103" t="str">
        <f t="shared" si="440"/>
        <v/>
      </c>
      <c r="FS47" s="104" t="str">
        <f t="shared" si="441"/>
        <v/>
      </c>
      <c r="FT47" s="104" t="str">
        <f t="shared" si="442"/>
        <v/>
      </c>
      <c r="FU47" s="105" t="str">
        <f t="shared" si="443"/>
        <v/>
      </c>
      <c r="FV47" s="106" t="str">
        <f t="shared" si="444"/>
        <v/>
      </c>
      <c r="FW47" s="107" t="str">
        <f t="shared" si="445"/>
        <v/>
      </c>
      <c r="FX47" s="108" t="str">
        <f t="shared" si="446"/>
        <v/>
      </c>
      <c r="FY47" s="109" t="str">
        <f t="shared" si="447"/>
        <v/>
      </c>
      <c r="GA47" s="101"/>
      <c r="GB47" s="101"/>
      <c r="GC47" s="102" t="str">
        <f t="shared" si="448"/>
        <v/>
      </c>
      <c r="GD47" s="103" t="str">
        <f t="shared" si="449"/>
        <v/>
      </c>
      <c r="GE47" s="104" t="str">
        <f t="shared" si="450"/>
        <v/>
      </c>
      <c r="GF47" s="104" t="str">
        <f t="shared" si="451"/>
        <v/>
      </c>
      <c r="GG47" s="105" t="str">
        <f t="shared" si="452"/>
        <v/>
      </c>
      <c r="GH47" s="106" t="str">
        <f t="shared" si="453"/>
        <v/>
      </c>
      <c r="GI47" s="107" t="str">
        <f t="shared" si="454"/>
        <v/>
      </c>
      <c r="GJ47" s="108" t="str">
        <f t="shared" si="455"/>
        <v/>
      </c>
      <c r="GK47" s="109" t="str">
        <f t="shared" si="456"/>
        <v/>
      </c>
      <c r="GM47" s="101"/>
      <c r="GN47" s="101" t="s">
        <v>292</v>
      </c>
      <c r="GO47" s="102" t="str">
        <f t="shared" si="457"/>
        <v/>
      </c>
      <c r="GP47" s="103" t="str">
        <f t="shared" si="458"/>
        <v/>
      </c>
      <c r="GQ47" s="104" t="str">
        <f t="shared" si="459"/>
        <v/>
      </c>
      <c r="GR47" s="104" t="str">
        <f t="shared" si="460"/>
        <v/>
      </c>
      <c r="GS47" s="105" t="str">
        <f t="shared" si="461"/>
        <v/>
      </c>
      <c r="GT47" s="106" t="str">
        <f t="shared" si="462"/>
        <v/>
      </c>
      <c r="GU47" s="107" t="str">
        <f t="shared" si="463"/>
        <v/>
      </c>
      <c r="GV47" s="108" t="str">
        <f t="shared" si="464"/>
        <v/>
      </c>
      <c r="GW47" s="109" t="str">
        <f t="shared" si="465"/>
        <v/>
      </c>
      <c r="GY47" s="101"/>
      <c r="GZ47" s="101"/>
      <c r="HA47" s="102" t="str">
        <f t="shared" si="466"/>
        <v/>
      </c>
      <c r="HB47" s="103" t="str">
        <f t="shared" si="467"/>
        <v/>
      </c>
      <c r="HC47" s="104" t="str">
        <f t="shared" si="468"/>
        <v/>
      </c>
      <c r="HD47" s="104" t="str">
        <f t="shared" si="469"/>
        <v/>
      </c>
      <c r="HE47" s="105" t="str">
        <f t="shared" si="470"/>
        <v/>
      </c>
      <c r="HF47" s="106" t="str">
        <f t="shared" si="471"/>
        <v/>
      </c>
      <c r="HG47" s="107" t="str">
        <f t="shared" si="472"/>
        <v/>
      </c>
      <c r="HH47" s="108" t="str">
        <f t="shared" si="473"/>
        <v/>
      </c>
      <c r="HI47" s="109" t="str">
        <f t="shared" si="474"/>
        <v/>
      </c>
      <c r="HK47" s="101"/>
      <c r="HL47" s="101" t="s">
        <v>292</v>
      </c>
      <c r="HM47" s="102" t="str">
        <f t="shared" si="475"/>
        <v/>
      </c>
      <c r="HN47" s="103" t="str">
        <f t="shared" si="476"/>
        <v/>
      </c>
      <c r="HO47" s="104" t="str">
        <f t="shared" si="477"/>
        <v/>
      </c>
      <c r="HP47" s="104" t="str">
        <f t="shared" si="478"/>
        <v/>
      </c>
      <c r="HQ47" s="105" t="str">
        <f t="shared" si="479"/>
        <v/>
      </c>
      <c r="HR47" s="106" t="str">
        <f t="shared" si="480"/>
        <v/>
      </c>
      <c r="HS47" s="107" t="str">
        <f t="shared" si="481"/>
        <v/>
      </c>
      <c r="HT47" s="108" t="str">
        <f t="shared" si="482"/>
        <v/>
      </c>
      <c r="HU47" s="109" t="str">
        <f t="shared" si="483"/>
        <v/>
      </c>
      <c r="HW47" s="101"/>
      <c r="HX47" s="101"/>
      <c r="HY47" s="102" t="str">
        <f t="shared" si="484"/>
        <v/>
      </c>
      <c r="HZ47" s="103" t="str">
        <f t="shared" si="485"/>
        <v/>
      </c>
      <c r="IA47" s="104" t="str">
        <f t="shared" si="486"/>
        <v/>
      </c>
      <c r="IB47" s="104" t="str">
        <f t="shared" si="487"/>
        <v/>
      </c>
      <c r="IC47" s="105" t="str">
        <f t="shared" si="488"/>
        <v/>
      </c>
      <c r="ID47" s="106" t="str">
        <f t="shared" si="489"/>
        <v/>
      </c>
      <c r="IE47" s="107" t="str">
        <f t="shared" si="490"/>
        <v/>
      </c>
      <c r="IF47" s="108" t="str">
        <f t="shared" si="491"/>
        <v/>
      </c>
      <c r="IG47" s="109" t="str">
        <f t="shared" si="492"/>
        <v/>
      </c>
      <c r="II47" s="101"/>
      <c r="IJ47" s="101"/>
      <c r="IK47" s="102" t="str">
        <f t="shared" si="493"/>
        <v/>
      </c>
      <c r="IL47" s="103" t="str">
        <f t="shared" si="494"/>
        <v/>
      </c>
      <c r="IM47" s="104" t="str">
        <f t="shared" si="495"/>
        <v/>
      </c>
      <c r="IN47" s="104" t="str">
        <f t="shared" si="496"/>
        <v/>
      </c>
      <c r="IO47" s="105" t="str">
        <f t="shared" si="497"/>
        <v/>
      </c>
      <c r="IP47" s="106" t="str">
        <f t="shared" si="498"/>
        <v/>
      </c>
      <c r="IQ47" s="107" t="str">
        <f t="shared" si="499"/>
        <v/>
      </c>
      <c r="IR47" s="108" t="str">
        <f t="shared" si="500"/>
        <v/>
      </c>
      <c r="IS47" s="109" t="str">
        <f t="shared" si="501"/>
        <v/>
      </c>
      <c r="IU47" s="101"/>
      <c r="IV47" s="101"/>
      <c r="IW47" s="102" t="str">
        <f t="shared" si="502"/>
        <v/>
      </c>
      <c r="IX47" s="103" t="str">
        <f t="shared" si="503"/>
        <v/>
      </c>
      <c r="IY47" s="104" t="str">
        <f t="shared" si="504"/>
        <v/>
      </c>
      <c r="IZ47" s="104" t="str">
        <f t="shared" si="505"/>
        <v/>
      </c>
      <c r="JA47" s="105" t="str">
        <f t="shared" si="506"/>
        <v/>
      </c>
      <c r="JB47" s="106" t="str">
        <f t="shared" si="507"/>
        <v/>
      </c>
      <c r="JC47" s="107" t="str">
        <f t="shared" si="508"/>
        <v/>
      </c>
      <c r="JD47" s="108" t="str">
        <f t="shared" si="509"/>
        <v/>
      </c>
      <c r="JE47" s="109" t="str">
        <f t="shared" si="510"/>
        <v/>
      </c>
      <c r="JG47" s="101"/>
      <c r="JH47" s="101"/>
      <c r="JI47" s="102" t="str">
        <f t="shared" si="511"/>
        <v/>
      </c>
      <c r="JJ47" s="103" t="str">
        <f t="shared" si="512"/>
        <v/>
      </c>
      <c r="JK47" s="104" t="str">
        <f t="shared" si="513"/>
        <v/>
      </c>
      <c r="JL47" s="104" t="str">
        <f t="shared" si="514"/>
        <v/>
      </c>
      <c r="JM47" s="105" t="str">
        <f t="shared" si="515"/>
        <v/>
      </c>
      <c r="JN47" s="106" t="str">
        <f t="shared" si="516"/>
        <v/>
      </c>
      <c r="JO47" s="107" t="str">
        <f t="shared" si="517"/>
        <v/>
      </c>
      <c r="JP47" s="108" t="str">
        <f t="shared" si="518"/>
        <v/>
      </c>
      <c r="JQ47" s="109" t="str">
        <f t="shared" si="519"/>
        <v/>
      </c>
      <c r="JS47" s="101"/>
      <c r="JT47" s="101"/>
      <c r="JU47" s="102" t="str">
        <f t="shared" si="520"/>
        <v/>
      </c>
      <c r="JV47" s="103" t="str">
        <f t="shared" si="521"/>
        <v/>
      </c>
      <c r="JW47" s="104" t="str">
        <f t="shared" si="522"/>
        <v/>
      </c>
      <c r="JX47" s="104" t="str">
        <f t="shared" si="523"/>
        <v/>
      </c>
      <c r="JY47" s="105" t="str">
        <f t="shared" si="524"/>
        <v/>
      </c>
      <c r="JZ47" s="106" t="str">
        <f t="shared" si="525"/>
        <v/>
      </c>
      <c r="KA47" s="107" t="str">
        <f t="shared" si="526"/>
        <v/>
      </c>
      <c r="KB47" s="108" t="str">
        <f t="shared" si="527"/>
        <v/>
      </c>
      <c r="KC47" s="109" t="str">
        <f t="shared" si="528"/>
        <v/>
      </c>
      <c r="KE47" s="101"/>
      <c r="KF47" s="101"/>
    </row>
    <row r="48" spans="1:292" ht="13.5" customHeight="1">
      <c r="A48" s="20"/>
      <c r="B48" s="101" t="s">
        <v>562</v>
      </c>
      <c r="C48" s="2" t="s">
        <v>563</v>
      </c>
      <c r="D48" s="154"/>
      <c r="E48" s="102">
        <v>33239</v>
      </c>
      <c r="F48" s="103" t="s">
        <v>421</v>
      </c>
      <c r="G48" s="104">
        <v>32819</v>
      </c>
      <c r="H48" s="104">
        <v>34568</v>
      </c>
      <c r="I48" s="105" t="s">
        <v>564</v>
      </c>
      <c r="J48" s="106">
        <v>1938</v>
      </c>
      <c r="K48" s="107" t="s">
        <v>440</v>
      </c>
      <c r="L48" s="108" t="s">
        <v>299</v>
      </c>
      <c r="M48" s="109" t="s">
        <v>565</v>
      </c>
      <c r="O48" s="101"/>
      <c r="P48" s="154"/>
      <c r="Q48" s="102">
        <v>34699</v>
      </c>
      <c r="R48" s="103" t="s">
        <v>422</v>
      </c>
      <c r="S48" s="104">
        <v>34568</v>
      </c>
      <c r="T48" s="104">
        <v>36010</v>
      </c>
      <c r="U48" s="105" t="s">
        <v>446</v>
      </c>
      <c r="V48" s="106">
        <v>1952</v>
      </c>
      <c r="W48" s="107" t="s">
        <v>440</v>
      </c>
      <c r="X48" s="108" t="s">
        <v>301</v>
      </c>
      <c r="Y48" s="109" t="s">
        <v>447</v>
      </c>
      <c r="AA48" s="101"/>
      <c r="AB48" s="101"/>
      <c r="AC48" s="102">
        <v>36160</v>
      </c>
      <c r="AD48" s="103" t="s">
        <v>423</v>
      </c>
      <c r="AE48" s="104">
        <v>36010</v>
      </c>
      <c r="AF48" s="104">
        <v>37459</v>
      </c>
      <c r="AG48" s="105" t="s">
        <v>446</v>
      </c>
      <c r="AH48" s="106">
        <v>1952</v>
      </c>
      <c r="AI48" s="107" t="s">
        <v>440</v>
      </c>
      <c r="AJ48" s="108" t="s">
        <v>301</v>
      </c>
      <c r="AK48" s="109" t="s">
        <v>447</v>
      </c>
      <c r="AM48" s="101"/>
      <c r="AN48" s="101"/>
      <c r="AO48" s="102">
        <v>37622</v>
      </c>
      <c r="AP48" s="103" t="s">
        <v>424</v>
      </c>
      <c r="AQ48" s="104">
        <v>37459</v>
      </c>
      <c r="AR48" s="104" t="s">
        <v>428</v>
      </c>
      <c r="AS48" s="105" t="s">
        <v>475</v>
      </c>
      <c r="AT48" s="106">
        <v>1956</v>
      </c>
      <c r="AU48" s="107" t="s">
        <v>440</v>
      </c>
      <c r="AV48" s="108" t="s">
        <v>301</v>
      </c>
      <c r="AW48" s="109" t="s">
        <v>476</v>
      </c>
      <c r="AY48" s="101"/>
      <c r="AZ48" s="101"/>
      <c r="BA48" s="102">
        <v>37987</v>
      </c>
      <c r="BB48" s="103" t="s">
        <v>425</v>
      </c>
      <c r="BC48" s="104">
        <v>37768</v>
      </c>
      <c r="BD48" s="104">
        <v>38905</v>
      </c>
      <c r="BE48" s="105" t="s">
        <v>446</v>
      </c>
      <c r="BF48" s="106">
        <v>1952</v>
      </c>
      <c r="BG48" s="107" t="s">
        <v>440</v>
      </c>
      <c r="BH48" s="108" t="s">
        <v>301</v>
      </c>
      <c r="BI48" s="109" t="s">
        <v>447</v>
      </c>
      <c r="BK48" s="101"/>
      <c r="BL48" s="101"/>
      <c r="BM48" s="102">
        <v>39083</v>
      </c>
      <c r="BN48" s="103" t="s">
        <v>426</v>
      </c>
      <c r="BO48" s="104">
        <v>38905</v>
      </c>
      <c r="BP48" s="104">
        <v>39135</v>
      </c>
      <c r="BQ48" s="105" t="s">
        <v>566</v>
      </c>
      <c r="BR48" s="106">
        <v>1937</v>
      </c>
      <c r="BS48" s="107" t="s">
        <v>440</v>
      </c>
      <c r="BT48" s="108" t="s">
        <v>297</v>
      </c>
      <c r="BU48" s="109" t="s">
        <v>567</v>
      </c>
      <c r="BW48" s="101"/>
      <c r="BX48" s="101"/>
      <c r="BY48" s="102">
        <v>40465</v>
      </c>
      <c r="BZ48" s="103" t="s">
        <v>427</v>
      </c>
      <c r="CA48" s="104">
        <v>39135</v>
      </c>
      <c r="CB48" s="104">
        <v>40465</v>
      </c>
      <c r="CC48" s="105" t="s">
        <v>461</v>
      </c>
      <c r="CD48" s="106">
        <v>1963</v>
      </c>
      <c r="CE48" s="107" t="s">
        <v>440</v>
      </c>
      <c r="CF48" s="108" t="s">
        <v>299</v>
      </c>
      <c r="CG48" s="109" t="s">
        <v>462</v>
      </c>
      <c r="CI48" s="101"/>
      <c r="CJ48" s="101"/>
      <c r="CK48" s="102">
        <v>41218</v>
      </c>
      <c r="CL48" s="103" t="s">
        <v>435</v>
      </c>
      <c r="CM48" s="104">
        <v>40465</v>
      </c>
      <c r="CN48" s="104">
        <v>41218</v>
      </c>
      <c r="CO48" s="105" t="s">
        <v>568</v>
      </c>
      <c r="CP48" s="106" t="s">
        <v>569</v>
      </c>
      <c r="CQ48" s="107" t="s">
        <v>440</v>
      </c>
      <c r="CR48" s="108" t="s">
        <v>297</v>
      </c>
      <c r="CS48" s="109" t="s">
        <v>570</v>
      </c>
      <c r="CT48" s="2" t="s">
        <v>292</v>
      </c>
      <c r="CU48" s="101"/>
      <c r="CV48" s="101" t="s">
        <v>571</v>
      </c>
      <c r="CW48" s="102">
        <v>41517</v>
      </c>
      <c r="CX48" s="103" t="s">
        <v>436</v>
      </c>
      <c r="CY48" s="104">
        <v>41218</v>
      </c>
      <c r="CZ48" s="104">
        <f>CW$3</f>
        <v>43034</v>
      </c>
      <c r="DA48" s="105" t="str">
        <f>IF(DH48="","",IF(ISNUMBER(SEARCH(":",DH48)),MID(DH48,FIND(":",DH48)+2,FIND("(",DH48)-FIND(":",DH48)-3),LEFT(DH48,FIND("(",DH48)-2)))</f>
        <v>Jeroen Dijsselbloem</v>
      </c>
      <c r="DB48" s="106" t="str">
        <f>IF(DH48="","",MID(DH48,FIND("(",DH48)+1,4))</f>
        <v>1966</v>
      </c>
      <c r="DC48" s="107" t="str">
        <f>IF(ISNUMBER(SEARCH("*female*",DH48)),"female",IF(ISNUMBER(SEARCH("*male*",DH48)),"male",""))</f>
        <v>male</v>
      </c>
      <c r="DD48" s="108" t="s">
        <v>299</v>
      </c>
      <c r="DE48" s="109" t="str">
        <f>IF(DA48="","",(MID(DA48,(SEARCH("^^",SUBSTITUTE(DA48," ","^^",LEN(DA48)-LEN(SUBSTITUTE(DA48," ","")))))+1,99)&amp;"_"&amp;LEFT(DA48,FIND(" ",DA48)-1)&amp;"_"&amp;DB48))</f>
        <v>Dijsselbloem_Jeroen_1966</v>
      </c>
      <c r="DF48" s="2" t="s">
        <v>292</v>
      </c>
      <c r="DG48" s="101"/>
      <c r="DH48" s="101" t="s">
        <v>573</v>
      </c>
      <c r="DI48" s="102">
        <f t="shared" si="289"/>
        <v>44571</v>
      </c>
      <c r="DJ48" s="103" t="str">
        <f t="shared" si="290"/>
        <v>Rutte III</v>
      </c>
      <c r="DK48" s="104">
        <f>IF(DM48="","",DI$2)</f>
        <v>43034</v>
      </c>
      <c r="DL48" s="104">
        <f>IF(DM48="","",DI$3)</f>
        <v>44571</v>
      </c>
      <c r="DM48" s="105" t="str">
        <f t="shared" si="291"/>
        <v>Wopke Hoekstra</v>
      </c>
      <c r="DN48" s="106" t="str">
        <f t="shared" si="292"/>
        <v>1975</v>
      </c>
      <c r="DO48" s="107" t="str">
        <f t="shared" si="293"/>
        <v>male</v>
      </c>
      <c r="DP48" s="108" t="str">
        <f t="shared" si="294"/>
        <v>nl_cda01</v>
      </c>
      <c r="DQ48" s="109" t="str">
        <f t="shared" si="295"/>
        <v>Hoekstra_Wopke_1975</v>
      </c>
      <c r="DS48" s="101"/>
      <c r="DT48" s="101" t="s">
        <v>1059</v>
      </c>
      <c r="DU48" s="102">
        <f t="shared" ref="DU48:DU81" si="529">IF(DY48="","",DU$3)</f>
        <v>45291</v>
      </c>
      <c r="DV48" s="103" t="str">
        <f t="shared" ref="DV48:DV81" si="530">IF(DY48="","",DU$1)</f>
        <v>Rutte IV</v>
      </c>
      <c r="DW48" s="104">
        <f t="shared" si="296"/>
        <v>44571</v>
      </c>
      <c r="DX48" s="104">
        <f t="shared" si="288"/>
        <v>45291</v>
      </c>
      <c r="DY48" s="105" t="str">
        <f t="shared" ref="DY48:DY81" si="531">IF(EF48="","",IF(ISNUMBER(SEARCH(":",EF48)),MID(EF48,FIND(":",EF48)+2,FIND("(",EF48)-FIND(":",EF48)-3),LEFT(EF48,FIND("(",EF48)-2)))</f>
        <v>Sigrid Kaag</v>
      </c>
      <c r="DZ48" s="106" t="str">
        <f t="shared" ref="DZ48:DZ81" si="532">IF(EF48="","",MID(EF48,FIND("(",EF48)+1,4))</f>
        <v>1961</v>
      </c>
      <c r="EA48" s="107" t="str">
        <f t="shared" ref="EA48:EA81" si="533">IF(ISNUMBER(SEARCH("*female*",EF48)),"female",IF(ISNUMBER(SEARCH("*male*",EF48)),"male",""))</f>
        <v>female</v>
      </c>
      <c r="EB48" s="108" t="str">
        <f t="shared" ref="EB48:EB81" si="534">IF(EF48="","",IF(ISERROR(MID(EF48,FIND("male,",EF48)+6,(FIND(")",EF48)-(FIND("male,",EF48)+6))))=TRUE,"missing/error",MID(EF48,FIND("male,",EF48)+6,(FIND(")",EF48)-(FIND("male,",EF48)+6)))))</f>
        <v>nl_d6601</v>
      </c>
      <c r="EC48" s="109" t="str">
        <f t="shared" ref="EC48:EC81" si="535">IF(DY48="","",(MID(DY48,(SEARCH("^^",SUBSTITUTE(DY48," ","^^",LEN(DY48)-LEN(SUBSTITUTE(DY48," ","")))))+1,99)&amp;"_"&amp;LEFT(DY48,FIND(" ",DY48)-1)&amp;"_"&amp;DZ48))</f>
        <v>Kaag_Sigrid_1961</v>
      </c>
      <c r="EE48" s="101"/>
      <c r="EF48" s="101" t="s">
        <v>1067</v>
      </c>
      <c r="EG48" s="102" t="str">
        <f t="shared" si="413"/>
        <v/>
      </c>
      <c r="EH48" s="103" t="str">
        <f t="shared" si="414"/>
        <v/>
      </c>
      <c r="EI48" s="104" t="str">
        <f t="shared" si="415"/>
        <v/>
      </c>
      <c r="EJ48" s="104" t="str">
        <f t="shared" si="416"/>
        <v/>
      </c>
      <c r="EK48" s="105" t="str">
        <f t="shared" si="417"/>
        <v/>
      </c>
      <c r="EL48" s="106" t="str">
        <f t="shared" si="418"/>
        <v/>
      </c>
      <c r="EM48" s="107" t="str">
        <f t="shared" si="419"/>
        <v/>
      </c>
      <c r="EN48" s="108" t="str">
        <f t="shared" si="420"/>
        <v/>
      </c>
      <c r="EO48" s="109" t="str">
        <f t="shared" si="421"/>
        <v/>
      </c>
      <c r="EQ48" s="101"/>
      <c r="ER48" s="101"/>
      <c r="ES48" s="102" t="str">
        <f t="shared" si="422"/>
        <v/>
      </c>
      <c r="ET48" s="103" t="str">
        <f t="shared" si="423"/>
        <v/>
      </c>
      <c r="EU48" s="104" t="str">
        <f t="shared" si="424"/>
        <v/>
      </c>
      <c r="EV48" s="104" t="str">
        <f t="shared" si="425"/>
        <v/>
      </c>
      <c r="EW48" s="105" t="str">
        <f t="shared" si="426"/>
        <v/>
      </c>
      <c r="EX48" s="106" t="str">
        <f t="shared" si="427"/>
        <v/>
      </c>
      <c r="EY48" s="107" t="str">
        <f t="shared" si="428"/>
        <v/>
      </c>
      <c r="EZ48" s="108" t="str">
        <f t="shared" si="429"/>
        <v/>
      </c>
      <c r="FA48" s="109" t="str">
        <f t="shared" si="430"/>
        <v/>
      </c>
      <c r="FC48" s="101"/>
      <c r="FD48" s="101"/>
      <c r="FE48" s="102" t="str">
        <f t="shared" si="431"/>
        <v/>
      </c>
      <c r="FF48" s="103" t="str">
        <f t="shared" si="432"/>
        <v/>
      </c>
      <c r="FG48" s="104" t="str">
        <f t="shared" si="433"/>
        <v/>
      </c>
      <c r="FH48" s="104" t="str">
        <f t="shared" si="434"/>
        <v/>
      </c>
      <c r="FI48" s="105" t="str">
        <f t="shared" si="435"/>
        <v/>
      </c>
      <c r="FJ48" s="106" t="str">
        <f t="shared" si="436"/>
        <v/>
      </c>
      <c r="FK48" s="107" t="str">
        <f t="shared" si="437"/>
        <v/>
      </c>
      <c r="FL48" s="108" t="str">
        <f t="shared" si="438"/>
        <v/>
      </c>
      <c r="FM48" s="109" t="str">
        <f t="shared" si="439"/>
        <v/>
      </c>
      <c r="FO48" s="101"/>
      <c r="FP48" s="101"/>
      <c r="FQ48" s="102" t="str">
        <f>IF(FU48="","",#REF!)</f>
        <v/>
      </c>
      <c r="FR48" s="103" t="str">
        <f t="shared" si="440"/>
        <v/>
      </c>
      <c r="FS48" s="104" t="str">
        <f t="shared" si="441"/>
        <v/>
      </c>
      <c r="FT48" s="104" t="str">
        <f t="shared" si="442"/>
        <v/>
      </c>
      <c r="FU48" s="105" t="str">
        <f t="shared" si="443"/>
        <v/>
      </c>
      <c r="FV48" s="106" t="str">
        <f t="shared" si="444"/>
        <v/>
      </c>
      <c r="FW48" s="107" t="str">
        <f t="shared" si="445"/>
        <v/>
      </c>
      <c r="FX48" s="108" t="str">
        <f t="shared" si="446"/>
        <v/>
      </c>
      <c r="FY48" s="109" t="str">
        <f t="shared" si="447"/>
        <v/>
      </c>
      <c r="GA48" s="101"/>
      <c r="GB48" s="101"/>
      <c r="GC48" s="102" t="str">
        <f t="shared" si="448"/>
        <v/>
      </c>
      <c r="GD48" s="103" t="str">
        <f t="shared" si="449"/>
        <v/>
      </c>
      <c r="GE48" s="104" t="str">
        <f t="shared" si="450"/>
        <v/>
      </c>
      <c r="GF48" s="104" t="str">
        <f t="shared" si="451"/>
        <v/>
      </c>
      <c r="GG48" s="105" t="str">
        <f t="shared" si="452"/>
        <v/>
      </c>
      <c r="GH48" s="106" t="str">
        <f t="shared" si="453"/>
        <v/>
      </c>
      <c r="GI48" s="107" t="str">
        <f t="shared" si="454"/>
        <v/>
      </c>
      <c r="GJ48" s="108" t="str">
        <f t="shared" si="455"/>
        <v/>
      </c>
      <c r="GK48" s="109" t="str">
        <f t="shared" si="456"/>
        <v/>
      </c>
      <c r="GM48" s="101"/>
      <c r="GN48" s="101" t="s">
        <v>292</v>
      </c>
      <c r="GO48" s="102" t="str">
        <f t="shared" si="457"/>
        <v/>
      </c>
      <c r="GP48" s="103" t="str">
        <f t="shared" si="458"/>
        <v/>
      </c>
      <c r="GQ48" s="104" t="str">
        <f t="shared" si="459"/>
        <v/>
      </c>
      <c r="GR48" s="104" t="str">
        <f t="shared" si="460"/>
        <v/>
      </c>
      <c r="GS48" s="105" t="str">
        <f t="shared" si="461"/>
        <v/>
      </c>
      <c r="GT48" s="106" t="str">
        <f t="shared" si="462"/>
        <v/>
      </c>
      <c r="GU48" s="107" t="str">
        <f t="shared" si="463"/>
        <v/>
      </c>
      <c r="GV48" s="108" t="str">
        <f t="shared" si="464"/>
        <v/>
      </c>
      <c r="GW48" s="109" t="str">
        <f t="shared" si="465"/>
        <v/>
      </c>
      <c r="GY48" s="101"/>
      <c r="GZ48" s="101"/>
      <c r="HA48" s="102" t="str">
        <f t="shared" si="466"/>
        <v/>
      </c>
      <c r="HB48" s="103" t="str">
        <f t="shared" si="467"/>
        <v/>
      </c>
      <c r="HC48" s="104" t="str">
        <f t="shared" si="468"/>
        <v/>
      </c>
      <c r="HD48" s="104" t="str">
        <f t="shared" si="469"/>
        <v/>
      </c>
      <c r="HE48" s="105" t="str">
        <f t="shared" si="470"/>
        <v/>
      </c>
      <c r="HF48" s="106" t="str">
        <f t="shared" si="471"/>
        <v/>
      </c>
      <c r="HG48" s="107" t="str">
        <f t="shared" si="472"/>
        <v/>
      </c>
      <c r="HH48" s="108" t="str">
        <f t="shared" si="473"/>
        <v/>
      </c>
      <c r="HI48" s="109" t="str">
        <f t="shared" si="474"/>
        <v/>
      </c>
      <c r="HK48" s="101"/>
      <c r="HL48" s="101" t="s">
        <v>292</v>
      </c>
      <c r="HM48" s="102" t="str">
        <f t="shared" si="475"/>
        <v/>
      </c>
      <c r="HN48" s="103" t="str">
        <f t="shared" si="476"/>
        <v/>
      </c>
      <c r="HO48" s="104" t="str">
        <f t="shared" si="477"/>
        <v/>
      </c>
      <c r="HP48" s="104" t="str">
        <f t="shared" si="478"/>
        <v/>
      </c>
      <c r="HQ48" s="105" t="str">
        <f t="shared" si="479"/>
        <v/>
      </c>
      <c r="HR48" s="106" t="str">
        <f t="shared" si="480"/>
        <v/>
      </c>
      <c r="HS48" s="107" t="str">
        <f t="shared" si="481"/>
        <v/>
      </c>
      <c r="HT48" s="108" t="str">
        <f t="shared" si="482"/>
        <v/>
      </c>
      <c r="HU48" s="109" t="str">
        <f t="shared" si="483"/>
        <v/>
      </c>
      <c r="HW48" s="101"/>
      <c r="HX48" s="101"/>
      <c r="HY48" s="102" t="str">
        <f t="shared" si="484"/>
        <v/>
      </c>
      <c r="HZ48" s="103" t="str">
        <f t="shared" si="485"/>
        <v/>
      </c>
      <c r="IA48" s="104" t="str">
        <f t="shared" si="486"/>
        <v/>
      </c>
      <c r="IB48" s="104" t="str">
        <f t="shared" si="487"/>
        <v/>
      </c>
      <c r="IC48" s="105" t="str">
        <f t="shared" si="488"/>
        <v/>
      </c>
      <c r="ID48" s="106" t="str">
        <f t="shared" si="489"/>
        <v/>
      </c>
      <c r="IE48" s="107" t="str">
        <f t="shared" si="490"/>
        <v/>
      </c>
      <c r="IF48" s="108" t="str">
        <f t="shared" si="491"/>
        <v/>
      </c>
      <c r="IG48" s="109" t="str">
        <f t="shared" si="492"/>
        <v/>
      </c>
      <c r="II48" s="101"/>
      <c r="IJ48" s="101"/>
      <c r="IK48" s="102" t="str">
        <f t="shared" si="493"/>
        <v/>
      </c>
      <c r="IL48" s="103" t="str">
        <f t="shared" si="494"/>
        <v/>
      </c>
      <c r="IM48" s="104" t="str">
        <f t="shared" si="495"/>
        <v/>
      </c>
      <c r="IN48" s="104" t="str">
        <f t="shared" si="496"/>
        <v/>
      </c>
      <c r="IO48" s="105" t="str">
        <f t="shared" si="497"/>
        <v/>
      </c>
      <c r="IP48" s="106" t="str">
        <f t="shared" si="498"/>
        <v/>
      </c>
      <c r="IQ48" s="107" t="str">
        <f t="shared" si="499"/>
        <v/>
      </c>
      <c r="IR48" s="108" t="str">
        <f t="shared" si="500"/>
        <v/>
      </c>
      <c r="IS48" s="109" t="str">
        <f t="shared" si="501"/>
        <v/>
      </c>
      <c r="IU48" s="101"/>
      <c r="IV48" s="101"/>
      <c r="IW48" s="102" t="str">
        <f t="shared" si="502"/>
        <v/>
      </c>
      <c r="IX48" s="103" t="str">
        <f t="shared" si="503"/>
        <v/>
      </c>
      <c r="IY48" s="104" t="str">
        <f t="shared" si="504"/>
        <v/>
      </c>
      <c r="IZ48" s="104" t="str">
        <f t="shared" si="505"/>
        <v/>
      </c>
      <c r="JA48" s="105" t="str">
        <f t="shared" si="506"/>
        <v/>
      </c>
      <c r="JB48" s="106" t="str">
        <f t="shared" si="507"/>
        <v/>
      </c>
      <c r="JC48" s="107" t="str">
        <f t="shared" si="508"/>
        <v/>
      </c>
      <c r="JD48" s="108" t="str">
        <f t="shared" si="509"/>
        <v/>
      </c>
      <c r="JE48" s="109" t="str">
        <f t="shared" si="510"/>
        <v/>
      </c>
      <c r="JG48" s="101"/>
      <c r="JH48" s="101"/>
      <c r="JI48" s="102" t="str">
        <f t="shared" si="511"/>
        <v/>
      </c>
      <c r="JJ48" s="103" t="str">
        <f t="shared" si="512"/>
        <v/>
      </c>
      <c r="JK48" s="104" t="str">
        <f t="shared" si="513"/>
        <v/>
      </c>
      <c r="JL48" s="104" t="str">
        <f t="shared" si="514"/>
        <v/>
      </c>
      <c r="JM48" s="105" t="str">
        <f t="shared" si="515"/>
        <v/>
      </c>
      <c r="JN48" s="106" t="str">
        <f t="shared" si="516"/>
        <v/>
      </c>
      <c r="JO48" s="107" t="str">
        <f t="shared" si="517"/>
        <v/>
      </c>
      <c r="JP48" s="108" t="str">
        <f t="shared" si="518"/>
        <v/>
      </c>
      <c r="JQ48" s="109" t="str">
        <f t="shared" si="519"/>
        <v/>
      </c>
      <c r="JS48" s="101"/>
      <c r="JT48" s="101"/>
      <c r="JU48" s="102" t="str">
        <f t="shared" si="520"/>
        <v/>
      </c>
      <c r="JV48" s="103" t="str">
        <f t="shared" si="521"/>
        <v/>
      </c>
      <c r="JW48" s="104" t="str">
        <f t="shared" si="522"/>
        <v/>
      </c>
      <c r="JX48" s="104" t="str">
        <f t="shared" si="523"/>
        <v/>
      </c>
      <c r="JY48" s="105" t="str">
        <f t="shared" si="524"/>
        <v/>
      </c>
      <c r="JZ48" s="106" t="str">
        <f t="shared" si="525"/>
        <v/>
      </c>
      <c r="KA48" s="107" t="str">
        <f t="shared" si="526"/>
        <v/>
      </c>
      <c r="KB48" s="108" t="str">
        <f t="shared" si="527"/>
        <v/>
      </c>
      <c r="KC48" s="109" t="str">
        <f t="shared" si="528"/>
        <v/>
      </c>
      <c r="KE48" s="101"/>
      <c r="KF48" s="101"/>
    </row>
    <row r="49" spans="1:292" ht="13.5" customHeight="1">
      <c r="A49" s="20"/>
      <c r="B49" s="101" t="s">
        <v>574</v>
      </c>
      <c r="C49" s="2" t="s">
        <v>575</v>
      </c>
      <c r="D49" s="154"/>
      <c r="E49" s="102">
        <v>33239</v>
      </c>
      <c r="F49" s="103" t="s">
        <v>421</v>
      </c>
      <c r="G49" s="104">
        <v>32819</v>
      </c>
      <c r="H49" s="104">
        <v>33972</v>
      </c>
      <c r="I49" s="105" t="s">
        <v>576</v>
      </c>
      <c r="J49" s="106">
        <v>1936</v>
      </c>
      <c r="K49" s="107" t="s">
        <v>440</v>
      </c>
      <c r="L49" s="108" t="s">
        <v>297</v>
      </c>
      <c r="M49" s="109" t="s">
        <v>577</v>
      </c>
      <c r="O49" s="101" t="s">
        <v>474</v>
      </c>
      <c r="P49" s="154"/>
      <c r="Q49" s="102">
        <v>34699</v>
      </c>
      <c r="R49" s="103" t="s">
        <v>422</v>
      </c>
      <c r="S49" s="104">
        <v>34568</v>
      </c>
      <c r="T49" s="104">
        <v>36010</v>
      </c>
      <c r="U49" s="105" t="s">
        <v>468</v>
      </c>
      <c r="V49" s="106">
        <v>1931</v>
      </c>
      <c r="W49" s="107" t="s">
        <v>440</v>
      </c>
      <c r="X49" s="108" t="s">
        <v>304</v>
      </c>
      <c r="Y49" s="109" t="s">
        <v>469</v>
      </c>
      <c r="AA49" s="101"/>
      <c r="AB49" s="101"/>
      <c r="AC49" s="102">
        <v>36160</v>
      </c>
      <c r="AD49" s="103" t="s">
        <v>423</v>
      </c>
      <c r="AE49" s="104">
        <v>36010</v>
      </c>
      <c r="AF49" s="104">
        <v>37459</v>
      </c>
      <c r="AG49" s="105" t="s">
        <v>487</v>
      </c>
      <c r="AH49" s="106">
        <v>1947</v>
      </c>
      <c r="AI49" s="107" t="s">
        <v>440</v>
      </c>
      <c r="AJ49" s="108" t="s">
        <v>301</v>
      </c>
      <c r="AK49" s="109" t="s">
        <v>488</v>
      </c>
      <c r="AM49" s="101"/>
      <c r="AN49" s="101"/>
      <c r="AO49" s="102">
        <v>37622</v>
      </c>
      <c r="AP49" s="103" t="s">
        <v>424</v>
      </c>
      <c r="AQ49" s="104">
        <v>37459</v>
      </c>
      <c r="AR49" s="104" t="s">
        <v>428</v>
      </c>
      <c r="AS49" s="105" t="s">
        <v>578</v>
      </c>
      <c r="AT49" s="106">
        <v>1948</v>
      </c>
      <c r="AU49" s="107" t="s">
        <v>440</v>
      </c>
      <c r="AV49" s="108" t="s">
        <v>297</v>
      </c>
      <c r="AW49" s="109" t="s">
        <v>579</v>
      </c>
      <c r="AY49" s="101"/>
      <c r="AZ49" s="101"/>
      <c r="BA49" s="102">
        <v>37987</v>
      </c>
      <c r="BB49" s="103" t="s">
        <v>425</v>
      </c>
      <c r="BC49" s="104">
        <v>37768</v>
      </c>
      <c r="BD49" s="104">
        <v>37958</v>
      </c>
      <c r="BE49" s="105" t="s">
        <v>578</v>
      </c>
      <c r="BF49" s="106">
        <v>1948</v>
      </c>
      <c r="BG49" s="107" t="s">
        <v>440</v>
      </c>
      <c r="BH49" s="108" t="s">
        <v>297</v>
      </c>
      <c r="BI49" s="109" t="s">
        <v>579</v>
      </c>
      <c r="BK49" s="101" t="s">
        <v>580</v>
      </c>
      <c r="BL49" s="101"/>
      <c r="BM49" s="102" t="s">
        <v>292</v>
      </c>
      <c r="BN49" s="103" t="s">
        <v>292</v>
      </c>
      <c r="BO49" s="104"/>
      <c r="BP49" s="104" t="s">
        <v>292</v>
      </c>
      <c r="BQ49" s="105"/>
      <c r="BR49" s="106"/>
      <c r="BS49" s="107"/>
      <c r="BT49" s="108"/>
      <c r="BU49" s="109" t="s">
        <v>292</v>
      </c>
      <c r="BW49" s="101"/>
      <c r="BX49" s="101"/>
      <c r="BY49" s="102">
        <v>40465</v>
      </c>
      <c r="BZ49" s="103" t="s">
        <v>427</v>
      </c>
      <c r="CA49" s="104">
        <v>39135</v>
      </c>
      <c r="CB49" s="104">
        <v>40465</v>
      </c>
      <c r="CC49" s="105" t="s">
        <v>463</v>
      </c>
      <c r="CD49" s="106">
        <v>1956</v>
      </c>
      <c r="CE49" s="107" t="s">
        <v>440</v>
      </c>
      <c r="CF49" s="108" t="s">
        <v>297</v>
      </c>
      <c r="CG49" s="109" t="s">
        <v>465</v>
      </c>
      <c r="CI49" s="101"/>
      <c r="CJ49" s="101"/>
      <c r="CK49" s="102">
        <v>41218</v>
      </c>
      <c r="CL49" s="103" t="s">
        <v>435</v>
      </c>
      <c r="CM49" s="104">
        <v>40465</v>
      </c>
      <c r="CN49" s="104">
        <v>41218</v>
      </c>
      <c r="CO49" s="105" t="s">
        <v>581</v>
      </c>
      <c r="CP49" s="106" t="s">
        <v>582</v>
      </c>
      <c r="CQ49" s="107" t="s">
        <v>440</v>
      </c>
      <c r="CR49" s="108" t="s">
        <v>301</v>
      </c>
      <c r="CS49" s="109" t="s">
        <v>583</v>
      </c>
      <c r="CT49" s="2" t="s">
        <v>292</v>
      </c>
      <c r="CU49" s="101"/>
      <c r="CV49" s="101" t="s">
        <v>584</v>
      </c>
      <c r="CW49" s="102">
        <v>41517</v>
      </c>
      <c r="CX49" s="103" t="s">
        <v>436</v>
      </c>
      <c r="CY49" s="104">
        <v>41218</v>
      </c>
      <c r="CZ49" s="104">
        <v>41929</v>
      </c>
      <c r="DA49" s="105" t="str">
        <f>IF(DH49="","",IF(ISNUMBER(SEARCH(":",DH49)),MID(DH49,FIND(":",DH49)+2,FIND("(",DH49)-FIND(":",DH49)-3),LEFT(DH49,FIND("(",DH49)-2)))</f>
        <v>Frans Timmermans</v>
      </c>
      <c r="DB49" s="106" t="str">
        <f>IF(DH49="","",MID(DH49,FIND("(",DH49)+1,4))</f>
        <v>1961</v>
      </c>
      <c r="DC49" s="107" t="str">
        <f>IF(ISNUMBER(SEARCH("*female*",DH49)),"female",IF(ISNUMBER(SEARCH("*male*",DH49)),"male",""))</f>
        <v>male</v>
      </c>
      <c r="DD49" s="108" t="s">
        <v>299</v>
      </c>
      <c r="DE49" s="109" t="str">
        <f>IF(DA49="","",(MID(DA49,(SEARCH("^^",SUBSTITUTE(DA49," ","^^",LEN(DA49)-LEN(SUBSTITUTE(DA49," ","")))))+1,99)&amp;"_"&amp;LEFT(DA49,FIND(" ",DA49)-1)&amp;"_"&amp;DB49))</f>
        <v>Timmermans_Frans_1961</v>
      </c>
      <c r="DF49" s="2" t="s">
        <v>292</v>
      </c>
      <c r="DG49" s="101"/>
      <c r="DH49" s="101" t="s">
        <v>585</v>
      </c>
      <c r="DI49" s="102">
        <f t="shared" si="289"/>
        <v>44571</v>
      </c>
      <c r="DJ49" s="103" t="str">
        <f t="shared" si="290"/>
        <v>Rutte III</v>
      </c>
      <c r="DK49" s="104">
        <f>IF(DM49="","",DI$2)</f>
        <v>43034</v>
      </c>
      <c r="DL49" s="104">
        <v>43144</v>
      </c>
      <c r="DM49" s="105" t="str">
        <f t="shared" si="291"/>
        <v>Halbe Zijlstra</v>
      </c>
      <c r="DN49" s="106" t="str">
        <f t="shared" si="292"/>
        <v>1969</v>
      </c>
      <c r="DO49" s="107" t="str">
        <f t="shared" si="293"/>
        <v>male</v>
      </c>
      <c r="DP49" s="108" t="str">
        <f t="shared" si="294"/>
        <v>nl_vvd01</v>
      </c>
      <c r="DQ49" s="109" t="str">
        <f t="shared" si="295"/>
        <v>Zijlstra_Halbe_1969</v>
      </c>
      <c r="DS49" s="101" t="s">
        <v>474</v>
      </c>
      <c r="DT49" s="101" t="s">
        <v>1056</v>
      </c>
      <c r="DU49" s="102">
        <f t="shared" si="529"/>
        <v>45291</v>
      </c>
      <c r="DV49" s="103" t="str">
        <f t="shared" si="530"/>
        <v>Rutte IV</v>
      </c>
      <c r="DW49" s="104">
        <f t="shared" si="296"/>
        <v>44571</v>
      </c>
      <c r="DX49" s="104">
        <v>45170</v>
      </c>
      <c r="DY49" s="105" t="str">
        <f t="shared" si="531"/>
        <v>Wopke Hoekstra</v>
      </c>
      <c r="DZ49" s="106" t="str">
        <f t="shared" si="532"/>
        <v>1975</v>
      </c>
      <c r="EA49" s="107" t="str">
        <f t="shared" si="533"/>
        <v>male</v>
      </c>
      <c r="EB49" s="108" t="str">
        <f t="shared" si="534"/>
        <v>nl_cda01</v>
      </c>
      <c r="EC49" s="109" t="str">
        <f t="shared" si="535"/>
        <v>Hoekstra_Wopke_1975</v>
      </c>
      <c r="EE49" s="101"/>
      <c r="EF49" s="101" t="s">
        <v>1059</v>
      </c>
      <c r="EG49" s="102" t="str">
        <f t="shared" si="413"/>
        <v/>
      </c>
      <c r="EH49" s="103" t="str">
        <f t="shared" si="414"/>
        <v/>
      </c>
      <c r="EI49" s="104" t="str">
        <f t="shared" si="415"/>
        <v/>
      </c>
      <c r="EJ49" s="104" t="str">
        <f t="shared" si="416"/>
        <v/>
      </c>
      <c r="EK49" s="105" t="str">
        <f t="shared" si="417"/>
        <v/>
      </c>
      <c r="EL49" s="106" t="str">
        <f t="shared" si="418"/>
        <v/>
      </c>
      <c r="EM49" s="107" t="str">
        <f t="shared" si="419"/>
        <v/>
      </c>
      <c r="EN49" s="108" t="str">
        <f t="shared" si="420"/>
        <v/>
      </c>
      <c r="EO49" s="109" t="str">
        <f t="shared" si="421"/>
        <v/>
      </c>
      <c r="EQ49" s="101"/>
      <c r="ER49" s="101"/>
      <c r="ES49" s="102" t="str">
        <f t="shared" si="422"/>
        <v/>
      </c>
      <c r="ET49" s="103" t="str">
        <f t="shared" si="423"/>
        <v/>
      </c>
      <c r="EU49" s="104" t="str">
        <f t="shared" si="424"/>
        <v/>
      </c>
      <c r="EV49" s="104" t="str">
        <f t="shared" si="425"/>
        <v/>
      </c>
      <c r="EW49" s="105" t="str">
        <f t="shared" si="426"/>
        <v/>
      </c>
      <c r="EX49" s="106" t="str">
        <f t="shared" si="427"/>
        <v/>
      </c>
      <c r="EY49" s="107" t="str">
        <f t="shared" si="428"/>
        <v/>
      </c>
      <c r="EZ49" s="108" t="str">
        <f t="shared" si="429"/>
        <v/>
      </c>
      <c r="FA49" s="109" t="str">
        <f t="shared" si="430"/>
        <v/>
      </c>
      <c r="FC49" s="101"/>
      <c r="FD49" s="101"/>
      <c r="FE49" s="102" t="str">
        <f t="shared" si="431"/>
        <v/>
      </c>
      <c r="FF49" s="103" t="str">
        <f t="shared" si="432"/>
        <v/>
      </c>
      <c r="FG49" s="104" t="str">
        <f t="shared" si="433"/>
        <v/>
      </c>
      <c r="FH49" s="104" t="str">
        <f t="shared" si="434"/>
        <v/>
      </c>
      <c r="FI49" s="105" t="str">
        <f t="shared" si="435"/>
        <v/>
      </c>
      <c r="FJ49" s="106" t="str">
        <f t="shared" si="436"/>
        <v/>
      </c>
      <c r="FK49" s="107" t="str">
        <f t="shared" si="437"/>
        <v/>
      </c>
      <c r="FL49" s="108" t="str">
        <f t="shared" si="438"/>
        <v/>
      </c>
      <c r="FM49" s="109" t="str">
        <f t="shared" si="439"/>
        <v/>
      </c>
      <c r="FO49" s="101"/>
      <c r="FP49" s="101"/>
      <c r="FQ49" s="102" t="str">
        <f>IF(FU49="","",#REF!)</f>
        <v/>
      </c>
      <c r="FR49" s="103" t="str">
        <f t="shared" si="440"/>
        <v/>
      </c>
      <c r="FS49" s="104" t="str">
        <f t="shared" si="441"/>
        <v/>
      </c>
      <c r="FT49" s="104" t="str">
        <f t="shared" si="442"/>
        <v/>
      </c>
      <c r="FU49" s="105" t="str">
        <f t="shared" si="443"/>
        <v/>
      </c>
      <c r="FV49" s="106" t="str">
        <f t="shared" si="444"/>
        <v/>
      </c>
      <c r="FW49" s="107" t="str">
        <f t="shared" si="445"/>
        <v/>
      </c>
      <c r="FX49" s="108" t="str">
        <f t="shared" si="446"/>
        <v/>
      </c>
      <c r="FY49" s="109" t="str">
        <f t="shared" si="447"/>
        <v/>
      </c>
      <c r="GA49" s="101"/>
      <c r="GB49" s="101"/>
      <c r="GC49" s="102" t="str">
        <f t="shared" si="448"/>
        <v/>
      </c>
      <c r="GD49" s="103" t="str">
        <f t="shared" si="449"/>
        <v/>
      </c>
      <c r="GE49" s="104" t="str">
        <f t="shared" si="450"/>
        <v/>
      </c>
      <c r="GF49" s="104" t="str">
        <f t="shared" si="451"/>
        <v/>
      </c>
      <c r="GG49" s="105" t="str">
        <f t="shared" si="452"/>
        <v/>
      </c>
      <c r="GH49" s="106" t="str">
        <f t="shared" si="453"/>
        <v/>
      </c>
      <c r="GI49" s="107" t="str">
        <f t="shared" si="454"/>
        <v/>
      </c>
      <c r="GJ49" s="108" t="str">
        <f t="shared" si="455"/>
        <v/>
      </c>
      <c r="GK49" s="109" t="str">
        <f t="shared" si="456"/>
        <v/>
      </c>
      <c r="GM49" s="101"/>
      <c r="GN49" s="101"/>
      <c r="GO49" s="102" t="str">
        <f t="shared" si="457"/>
        <v/>
      </c>
      <c r="GP49" s="103" t="str">
        <f t="shared" si="458"/>
        <v/>
      </c>
      <c r="GQ49" s="104" t="str">
        <f t="shared" si="459"/>
        <v/>
      </c>
      <c r="GR49" s="104" t="str">
        <f t="shared" si="460"/>
        <v/>
      </c>
      <c r="GS49" s="105" t="str">
        <f t="shared" si="461"/>
        <v/>
      </c>
      <c r="GT49" s="106" t="str">
        <f t="shared" si="462"/>
        <v/>
      </c>
      <c r="GU49" s="107" t="str">
        <f t="shared" si="463"/>
        <v/>
      </c>
      <c r="GV49" s="108" t="str">
        <f t="shared" si="464"/>
        <v/>
      </c>
      <c r="GW49" s="109" t="str">
        <f t="shared" si="465"/>
        <v/>
      </c>
      <c r="GY49" s="101"/>
      <c r="GZ49" s="101"/>
      <c r="HA49" s="102" t="str">
        <f t="shared" si="466"/>
        <v/>
      </c>
      <c r="HB49" s="103" t="str">
        <f t="shared" si="467"/>
        <v/>
      </c>
      <c r="HC49" s="104" t="str">
        <f t="shared" si="468"/>
        <v/>
      </c>
      <c r="HD49" s="104" t="str">
        <f t="shared" si="469"/>
        <v/>
      </c>
      <c r="HE49" s="105" t="str">
        <f t="shared" si="470"/>
        <v/>
      </c>
      <c r="HF49" s="106" t="str">
        <f t="shared" si="471"/>
        <v/>
      </c>
      <c r="HG49" s="107" t="str">
        <f t="shared" si="472"/>
        <v/>
      </c>
      <c r="HH49" s="108" t="str">
        <f t="shared" si="473"/>
        <v/>
      </c>
      <c r="HI49" s="109" t="str">
        <f t="shared" si="474"/>
        <v/>
      </c>
      <c r="HK49" s="101"/>
      <c r="HL49" s="101" t="s">
        <v>292</v>
      </c>
      <c r="HM49" s="102" t="str">
        <f t="shared" si="475"/>
        <v/>
      </c>
      <c r="HN49" s="103" t="str">
        <f t="shared" si="476"/>
        <v/>
      </c>
      <c r="HO49" s="104" t="str">
        <f t="shared" si="477"/>
        <v/>
      </c>
      <c r="HP49" s="104" t="str">
        <f t="shared" si="478"/>
        <v/>
      </c>
      <c r="HQ49" s="105" t="str">
        <f t="shared" si="479"/>
        <v/>
      </c>
      <c r="HR49" s="106" t="str">
        <f t="shared" si="480"/>
        <v/>
      </c>
      <c r="HS49" s="107" t="str">
        <f t="shared" si="481"/>
        <v/>
      </c>
      <c r="HT49" s="108" t="str">
        <f t="shared" si="482"/>
        <v/>
      </c>
      <c r="HU49" s="109" t="str">
        <f t="shared" si="483"/>
        <v/>
      </c>
      <c r="HW49" s="101"/>
      <c r="HX49" s="101"/>
      <c r="HY49" s="102" t="str">
        <f t="shared" si="484"/>
        <v/>
      </c>
      <c r="HZ49" s="103" t="str">
        <f t="shared" si="485"/>
        <v/>
      </c>
      <c r="IA49" s="104" t="str">
        <f t="shared" si="486"/>
        <v/>
      </c>
      <c r="IB49" s="104" t="str">
        <f t="shared" si="487"/>
        <v/>
      </c>
      <c r="IC49" s="105" t="str">
        <f t="shared" si="488"/>
        <v/>
      </c>
      <c r="ID49" s="106" t="str">
        <f t="shared" si="489"/>
        <v/>
      </c>
      <c r="IE49" s="107" t="str">
        <f t="shared" si="490"/>
        <v/>
      </c>
      <c r="IF49" s="108" t="str">
        <f t="shared" si="491"/>
        <v/>
      </c>
      <c r="IG49" s="109" t="str">
        <f t="shared" si="492"/>
        <v/>
      </c>
      <c r="II49" s="101"/>
      <c r="IJ49" s="101"/>
      <c r="IK49" s="102" t="str">
        <f t="shared" si="493"/>
        <v/>
      </c>
      <c r="IL49" s="103" t="str">
        <f t="shared" si="494"/>
        <v/>
      </c>
      <c r="IM49" s="104" t="str">
        <f t="shared" si="495"/>
        <v/>
      </c>
      <c r="IN49" s="104" t="str">
        <f t="shared" si="496"/>
        <v/>
      </c>
      <c r="IO49" s="105" t="str">
        <f t="shared" si="497"/>
        <v/>
      </c>
      <c r="IP49" s="106" t="str">
        <f t="shared" si="498"/>
        <v/>
      </c>
      <c r="IQ49" s="107" t="str">
        <f t="shared" si="499"/>
        <v/>
      </c>
      <c r="IR49" s="108" t="str">
        <f t="shared" si="500"/>
        <v/>
      </c>
      <c r="IS49" s="109" t="str">
        <f t="shared" si="501"/>
        <v/>
      </c>
      <c r="IU49" s="101"/>
      <c r="IV49" s="101"/>
      <c r="IW49" s="102" t="str">
        <f t="shared" si="502"/>
        <v/>
      </c>
      <c r="IX49" s="103" t="str">
        <f t="shared" si="503"/>
        <v/>
      </c>
      <c r="IY49" s="104" t="str">
        <f t="shared" si="504"/>
        <v/>
      </c>
      <c r="IZ49" s="104" t="str">
        <f t="shared" si="505"/>
        <v/>
      </c>
      <c r="JA49" s="105" t="str">
        <f t="shared" si="506"/>
        <v/>
      </c>
      <c r="JB49" s="106" t="str">
        <f t="shared" si="507"/>
        <v/>
      </c>
      <c r="JC49" s="107" t="str">
        <f t="shared" si="508"/>
        <v/>
      </c>
      <c r="JD49" s="108" t="str">
        <f t="shared" si="509"/>
        <v/>
      </c>
      <c r="JE49" s="109" t="str">
        <f t="shared" si="510"/>
        <v/>
      </c>
      <c r="JG49" s="101"/>
      <c r="JH49" s="101"/>
      <c r="JI49" s="102" t="str">
        <f t="shared" si="511"/>
        <v/>
      </c>
      <c r="JJ49" s="103" t="str">
        <f t="shared" si="512"/>
        <v/>
      </c>
      <c r="JK49" s="104" t="str">
        <f t="shared" si="513"/>
        <v/>
      </c>
      <c r="JL49" s="104" t="str">
        <f t="shared" si="514"/>
        <v/>
      </c>
      <c r="JM49" s="105" t="str">
        <f t="shared" si="515"/>
        <v/>
      </c>
      <c r="JN49" s="106" t="str">
        <f t="shared" si="516"/>
        <v/>
      </c>
      <c r="JO49" s="107" t="str">
        <f t="shared" si="517"/>
        <v/>
      </c>
      <c r="JP49" s="108" t="str">
        <f t="shared" si="518"/>
        <v/>
      </c>
      <c r="JQ49" s="109" t="str">
        <f t="shared" si="519"/>
        <v/>
      </c>
      <c r="JS49" s="101"/>
      <c r="JT49" s="101"/>
      <c r="JU49" s="102" t="str">
        <f t="shared" si="520"/>
        <v/>
      </c>
      <c r="JV49" s="103" t="str">
        <f t="shared" si="521"/>
        <v/>
      </c>
      <c r="JW49" s="104" t="str">
        <f t="shared" si="522"/>
        <v/>
      </c>
      <c r="JX49" s="104" t="str">
        <f t="shared" si="523"/>
        <v/>
      </c>
      <c r="JY49" s="105" t="str">
        <f t="shared" si="524"/>
        <v/>
      </c>
      <c r="JZ49" s="106" t="str">
        <f t="shared" si="525"/>
        <v/>
      </c>
      <c r="KA49" s="107" t="str">
        <f t="shared" si="526"/>
        <v/>
      </c>
      <c r="KB49" s="108" t="str">
        <f t="shared" si="527"/>
        <v/>
      </c>
      <c r="KC49" s="109" t="str">
        <f t="shared" si="528"/>
        <v/>
      </c>
      <c r="KE49" s="101"/>
      <c r="KF49" s="101"/>
    </row>
    <row r="50" spans="1:292" ht="13.5" customHeight="1">
      <c r="A50" s="20"/>
      <c r="B50" s="101" t="s">
        <v>574</v>
      </c>
      <c r="C50" s="2" t="s">
        <v>575</v>
      </c>
      <c r="D50" s="154"/>
      <c r="E50" s="102">
        <v>33239</v>
      </c>
      <c r="F50" s="103" t="s">
        <v>421</v>
      </c>
      <c r="G50" s="104">
        <v>33972</v>
      </c>
      <c r="H50" s="104">
        <v>34568</v>
      </c>
      <c r="I50" s="105" t="s">
        <v>586</v>
      </c>
      <c r="J50" s="106">
        <v>1933</v>
      </c>
      <c r="K50" s="107" t="s">
        <v>440</v>
      </c>
      <c r="L50" s="108" t="s">
        <v>297</v>
      </c>
      <c r="M50" s="109" t="s">
        <v>587</v>
      </c>
      <c r="O50" s="101"/>
      <c r="P50" s="154"/>
      <c r="Q50" s="102" t="s">
        <v>292</v>
      </c>
      <c r="R50" s="103" t="s">
        <v>292</v>
      </c>
      <c r="S50" s="104"/>
      <c r="T50" s="104" t="s">
        <v>292</v>
      </c>
      <c r="U50" s="105"/>
      <c r="V50" s="106"/>
      <c r="W50" s="107"/>
      <c r="X50" s="108"/>
      <c r="Y50" s="109" t="s">
        <v>292</v>
      </c>
      <c r="AA50" s="101"/>
      <c r="AB50" s="111"/>
      <c r="AC50" s="102" t="s">
        <v>292</v>
      </c>
      <c r="AD50" s="103" t="s">
        <v>292</v>
      </c>
      <c r="AE50" s="104"/>
      <c r="AF50" s="104" t="s">
        <v>292</v>
      </c>
      <c r="AG50" s="105"/>
      <c r="AH50" s="106"/>
      <c r="AI50" s="107"/>
      <c r="AJ50" s="108"/>
      <c r="AK50" s="109" t="s">
        <v>292</v>
      </c>
      <c r="AM50" s="101"/>
      <c r="AN50" s="111"/>
      <c r="AO50" s="102" t="s">
        <v>292</v>
      </c>
      <c r="AP50" s="103" t="s">
        <v>292</v>
      </c>
      <c r="AQ50" s="104"/>
      <c r="AR50" s="104" t="s">
        <v>292</v>
      </c>
      <c r="AS50" s="105"/>
      <c r="AT50" s="106"/>
      <c r="AU50" s="107"/>
      <c r="AV50" s="108"/>
      <c r="AW50" s="109" t="s">
        <v>292</v>
      </c>
      <c r="AY50" s="101"/>
      <c r="AZ50" s="111"/>
      <c r="BA50" s="102">
        <v>37987</v>
      </c>
      <c r="BB50" s="103" t="s">
        <v>425</v>
      </c>
      <c r="BC50" s="104">
        <v>37958</v>
      </c>
      <c r="BD50" s="104">
        <v>38905</v>
      </c>
      <c r="BE50" s="105" t="s">
        <v>566</v>
      </c>
      <c r="BF50" s="106">
        <v>1937</v>
      </c>
      <c r="BG50" s="107" t="s">
        <v>440</v>
      </c>
      <c r="BH50" s="108" t="s">
        <v>297</v>
      </c>
      <c r="BI50" s="109" t="s">
        <v>567</v>
      </c>
      <c r="BK50" s="101"/>
      <c r="BL50" s="111"/>
      <c r="BM50" s="102">
        <v>39083</v>
      </c>
      <c r="BN50" s="103" t="s">
        <v>426</v>
      </c>
      <c r="BO50" s="104">
        <v>38905</v>
      </c>
      <c r="BP50" s="104">
        <v>39065</v>
      </c>
      <c r="BQ50" s="105" t="s">
        <v>588</v>
      </c>
      <c r="BR50" s="106">
        <v>1955</v>
      </c>
      <c r="BS50" s="107" t="s">
        <v>457</v>
      </c>
      <c r="BT50" s="108" t="s">
        <v>301</v>
      </c>
      <c r="BU50" s="109" t="s">
        <v>589</v>
      </c>
      <c r="BW50" s="101"/>
      <c r="BX50" s="111"/>
      <c r="BY50" s="102" t="s">
        <v>292</v>
      </c>
      <c r="BZ50" s="103" t="s">
        <v>292</v>
      </c>
      <c r="CA50" s="104"/>
      <c r="CB50" s="104" t="s">
        <v>292</v>
      </c>
      <c r="CC50" s="105"/>
      <c r="CD50" s="106"/>
      <c r="CE50" s="107"/>
      <c r="CF50" s="108"/>
      <c r="CG50" s="109" t="s">
        <v>292</v>
      </c>
      <c r="CI50" s="101"/>
      <c r="CJ50" s="111"/>
      <c r="CK50" s="102" t="s">
        <v>292</v>
      </c>
      <c r="CL50" s="103" t="s">
        <v>292</v>
      </c>
      <c r="CM50" s="104" t="s">
        <v>292</v>
      </c>
      <c r="CN50" s="104" t="s">
        <v>292</v>
      </c>
      <c r="CO50" s="105" t="s">
        <v>292</v>
      </c>
      <c r="CP50" s="106" t="s">
        <v>292</v>
      </c>
      <c r="CQ50" s="107" t="s">
        <v>292</v>
      </c>
      <c r="CR50" s="108" t="s">
        <v>292</v>
      </c>
      <c r="CS50" s="109" t="s">
        <v>292</v>
      </c>
      <c r="CT50" s="2" t="s">
        <v>292</v>
      </c>
      <c r="CU50" s="101"/>
      <c r="CV50" s="111"/>
      <c r="CW50" s="102">
        <f>IF(DA50="","",CW$3)</f>
        <v>43034</v>
      </c>
      <c r="CX50" s="103" t="str">
        <f>IF(DA50="","",CW$1)</f>
        <v>Rutte II</v>
      </c>
      <c r="CY50" s="104">
        <v>41944</v>
      </c>
      <c r="CZ50" s="104">
        <f>CW$3</f>
        <v>43034</v>
      </c>
      <c r="DA50" s="105" t="str">
        <f>IF(DH50="","",IF(ISNUMBER(SEARCH(":",DH50)),MID(DH50,FIND(":",DH50)+2,FIND("(",DH50)-FIND(":",DH50)-3),LEFT(DH50,FIND("(",DH50)-2)))</f>
        <v>Bert Koenders</v>
      </c>
      <c r="DB50" s="106" t="str">
        <f>IF(DH50="","",MID(DH50,FIND("(",DH50)+1,4))</f>
        <v>1958</v>
      </c>
      <c r="DC50" s="107" t="str">
        <f>IF(ISNUMBER(SEARCH("*female*",DH50)),"female",IF(ISNUMBER(SEARCH("*male*",DH50)),"male",""))</f>
        <v>male</v>
      </c>
      <c r="DD50" s="108" t="s">
        <v>299</v>
      </c>
      <c r="DE50" s="109" t="str">
        <f>IF(DA50="","",(MID(DA50,(SEARCH("^^",SUBSTITUTE(DA50," ","^^",LEN(DA50)-LEN(SUBSTITUTE(DA50," ","")))))+1,99)&amp;"_"&amp;LEFT(DA50,FIND(" ",DA50)-1)&amp;"_"&amp;DB50))</f>
        <v>Koenders_Bert_1958</v>
      </c>
      <c r="DG50" s="101"/>
      <c r="DH50" s="101" t="s">
        <v>994</v>
      </c>
      <c r="DI50" s="102">
        <f t="shared" si="289"/>
        <v>44571</v>
      </c>
      <c r="DJ50" s="103" t="str">
        <f t="shared" si="290"/>
        <v>Rutte III</v>
      </c>
      <c r="DK50" s="104">
        <v>43166</v>
      </c>
      <c r="DL50" s="104">
        <v>44341</v>
      </c>
      <c r="DM50" s="105" t="str">
        <f t="shared" si="291"/>
        <v>Stef Blok</v>
      </c>
      <c r="DN50" s="106" t="str">
        <f t="shared" si="292"/>
        <v>1964</v>
      </c>
      <c r="DO50" s="107" t="str">
        <f t="shared" si="293"/>
        <v>male</v>
      </c>
      <c r="DP50" s="108" t="str">
        <f t="shared" si="294"/>
        <v>nl_vvd01</v>
      </c>
      <c r="DQ50" s="109" t="str">
        <f t="shared" si="295"/>
        <v>Blok_Stef_1964</v>
      </c>
      <c r="DS50" s="101"/>
      <c r="DT50" s="101" t="s">
        <v>655</v>
      </c>
      <c r="DU50" s="102">
        <f t="shared" si="529"/>
        <v>45291</v>
      </c>
      <c r="DV50" s="103" t="str">
        <f t="shared" si="530"/>
        <v>Rutte IV</v>
      </c>
      <c r="DW50" s="104">
        <v>45170</v>
      </c>
      <c r="DX50" s="104">
        <f t="shared" si="288"/>
        <v>45291</v>
      </c>
      <c r="DY50" s="105" t="str">
        <f t="shared" si="531"/>
        <v>Hanke Bruins Slot</v>
      </c>
      <c r="DZ50" s="106" t="str">
        <f t="shared" si="532"/>
        <v>1977</v>
      </c>
      <c r="EA50" s="107" t="str">
        <f t="shared" si="533"/>
        <v>female</v>
      </c>
      <c r="EB50" s="108" t="str">
        <f t="shared" si="534"/>
        <v>nl_cda01</v>
      </c>
      <c r="EC50" s="109" t="str">
        <f t="shared" si="535"/>
        <v>Slot_Hanke_1977</v>
      </c>
      <c r="EE50" s="101"/>
      <c r="EF50" s="101" t="s">
        <v>1158</v>
      </c>
      <c r="EG50" s="102" t="str">
        <f t="shared" si="413"/>
        <v/>
      </c>
      <c r="EH50" s="103" t="str">
        <f t="shared" si="414"/>
        <v/>
      </c>
      <c r="EI50" s="104" t="str">
        <f t="shared" si="415"/>
        <v/>
      </c>
      <c r="EJ50" s="104" t="str">
        <f t="shared" si="416"/>
        <v/>
      </c>
      <c r="EK50" s="105" t="str">
        <f t="shared" si="417"/>
        <v/>
      </c>
      <c r="EL50" s="106" t="str">
        <f t="shared" si="418"/>
        <v/>
      </c>
      <c r="EM50" s="107" t="str">
        <f t="shared" si="419"/>
        <v/>
      </c>
      <c r="EN50" s="108" t="str">
        <f t="shared" si="420"/>
        <v/>
      </c>
      <c r="EO50" s="109" t="str">
        <f t="shared" si="421"/>
        <v/>
      </c>
      <c r="EQ50" s="101"/>
      <c r="ER50" s="111"/>
      <c r="ES50" s="102" t="str">
        <f t="shared" si="422"/>
        <v/>
      </c>
      <c r="ET50" s="103" t="str">
        <f t="shared" si="423"/>
        <v/>
      </c>
      <c r="EU50" s="104" t="str">
        <f t="shared" si="424"/>
        <v/>
      </c>
      <c r="EV50" s="104" t="str">
        <f t="shared" si="425"/>
        <v/>
      </c>
      <c r="EW50" s="105" t="str">
        <f t="shared" si="426"/>
        <v/>
      </c>
      <c r="EX50" s="106" t="str">
        <f t="shared" si="427"/>
        <v/>
      </c>
      <c r="EY50" s="107" t="str">
        <f t="shared" si="428"/>
        <v/>
      </c>
      <c r="EZ50" s="108" t="str">
        <f t="shared" si="429"/>
        <v/>
      </c>
      <c r="FA50" s="109" t="str">
        <f t="shared" si="430"/>
        <v/>
      </c>
      <c r="FC50" s="101"/>
      <c r="FD50" s="111"/>
      <c r="FE50" s="102" t="str">
        <f t="shared" si="431"/>
        <v/>
      </c>
      <c r="FF50" s="103" t="str">
        <f t="shared" si="432"/>
        <v/>
      </c>
      <c r="FG50" s="104" t="str">
        <f t="shared" si="433"/>
        <v/>
      </c>
      <c r="FH50" s="104" t="str">
        <f t="shared" si="434"/>
        <v/>
      </c>
      <c r="FI50" s="105" t="str">
        <f t="shared" si="435"/>
        <v/>
      </c>
      <c r="FJ50" s="106" t="str">
        <f t="shared" si="436"/>
        <v/>
      </c>
      <c r="FK50" s="107" t="str">
        <f t="shared" si="437"/>
        <v/>
      </c>
      <c r="FL50" s="108" t="str">
        <f t="shared" si="438"/>
        <v/>
      </c>
      <c r="FM50" s="109" t="str">
        <f t="shared" si="439"/>
        <v/>
      </c>
      <c r="FO50" s="101"/>
      <c r="FP50" s="111"/>
      <c r="FQ50" s="102" t="str">
        <f>IF(FU50="","",#REF!)</f>
        <v/>
      </c>
      <c r="FR50" s="103" t="str">
        <f t="shared" si="440"/>
        <v/>
      </c>
      <c r="FS50" s="104" t="str">
        <f t="shared" si="441"/>
        <v/>
      </c>
      <c r="FT50" s="104" t="str">
        <f t="shared" si="442"/>
        <v/>
      </c>
      <c r="FU50" s="105" t="str">
        <f t="shared" si="443"/>
        <v/>
      </c>
      <c r="FV50" s="106" t="str">
        <f t="shared" si="444"/>
        <v/>
      </c>
      <c r="FW50" s="107" t="str">
        <f t="shared" si="445"/>
        <v/>
      </c>
      <c r="FX50" s="108" t="str">
        <f t="shared" si="446"/>
        <v/>
      </c>
      <c r="FY50" s="109" t="str">
        <f t="shared" si="447"/>
        <v/>
      </c>
      <c r="GA50" s="101"/>
      <c r="GB50" s="111"/>
      <c r="GC50" s="102" t="str">
        <f t="shared" si="448"/>
        <v/>
      </c>
      <c r="GD50" s="103" t="str">
        <f t="shared" si="449"/>
        <v/>
      </c>
      <c r="GE50" s="104" t="str">
        <f t="shared" si="450"/>
        <v/>
      </c>
      <c r="GF50" s="104" t="str">
        <f t="shared" si="451"/>
        <v/>
      </c>
      <c r="GG50" s="105" t="str">
        <f t="shared" si="452"/>
        <v/>
      </c>
      <c r="GH50" s="106" t="str">
        <f t="shared" si="453"/>
        <v/>
      </c>
      <c r="GI50" s="107" t="str">
        <f t="shared" si="454"/>
        <v/>
      </c>
      <c r="GJ50" s="108" t="str">
        <f t="shared" si="455"/>
        <v/>
      </c>
      <c r="GK50" s="109" t="str">
        <f t="shared" si="456"/>
        <v/>
      </c>
      <c r="GM50" s="101"/>
      <c r="GN50" s="111"/>
      <c r="GO50" s="102" t="str">
        <f t="shared" si="457"/>
        <v/>
      </c>
      <c r="GP50" s="103" t="str">
        <f t="shared" si="458"/>
        <v/>
      </c>
      <c r="GQ50" s="104" t="str">
        <f t="shared" si="459"/>
        <v/>
      </c>
      <c r="GR50" s="104" t="str">
        <f t="shared" si="460"/>
        <v/>
      </c>
      <c r="GS50" s="105" t="str">
        <f t="shared" si="461"/>
        <v/>
      </c>
      <c r="GT50" s="106" t="str">
        <f t="shared" si="462"/>
        <v/>
      </c>
      <c r="GU50" s="107" t="str">
        <f t="shared" si="463"/>
        <v/>
      </c>
      <c r="GV50" s="108" t="str">
        <f t="shared" si="464"/>
        <v/>
      </c>
      <c r="GW50" s="109" t="str">
        <f t="shared" si="465"/>
        <v/>
      </c>
      <c r="GY50" s="101"/>
      <c r="GZ50" s="111"/>
      <c r="HA50" s="102" t="str">
        <f t="shared" si="466"/>
        <v/>
      </c>
      <c r="HB50" s="103" t="str">
        <f t="shared" si="467"/>
        <v/>
      </c>
      <c r="HC50" s="104" t="str">
        <f t="shared" si="468"/>
        <v/>
      </c>
      <c r="HD50" s="104" t="str">
        <f t="shared" si="469"/>
        <v/>
      </c>
      <c r="HE50" s="105" t="str">
        <f t="shared" si="470"/>
        <v/>
      </c>
      <c r="HF50" s="106" t="str">
        <f t="shared" si="471"/>
        <v/>
      </c>
      <c r="HG50" s="107" t="str">
        <f t="shared" si="472"/>
        <v/>
      </c>
      <c r="HH50" s="108" t="str">
        <f t="shared" si="473"/>
        <v/>
      </c>
      <c r="HI50" s="109" t="str">
        <f t="shared" si="474"/>
        <v/>
      </c>
      <c r="HK50" s="101"/>
      <c r="HL50" s="111" t="s">
        <v>292</v>
      </c>
      <c r="HM50" s="102" t="str">
        <f t="shared" si="475"/>
        <v/>
      </c>
      <c r="HN50" s="103" t="str">
        <f t="shared" si="476"/>
        <v/>
      </c>
      <c r="HO50" s="104" t="str">
        <f t="shared" si="477"/>
        <v/>
      </c>
      <c r="HP50" s="104" t="str">
        <f t="shared" si="478"/>
        <v/>
      </c>
      <c r="HQ50" s="105" t="str">
        <f t="shared" si="479"/>
        <v/>
      </c>
      <c r="HR50" s="106" t="str">
        <f t="shared" si="480"/>
        <v/>
      </c>
      <c r="HS50" s="107" t="str">
        <f t="shared" si="481"/>
        <v/>
      </c>
      <c r="HT50" s="108" t="str">
        <f t="shared" si="482"/>
        <v/>
      </c>
      <c r="HU50" s="109" t="str">
        <f t="shared" si="483"/>
        <v/>
      </c>
      <c r="HW50" s="101"/>
      <c r="HX50" s="111"/>
      <c r="HY50" s="102" t="str">
        <f t="shared" si="484"/>
        <v/>
      </c>
      <c r="HZ50" s="103" t="str">
        <f t="shared" si="485"/>
        <v/>
      </c>
      <c r="IA50" s="104" t="str">
        <f t="shared" si="486"/>
        <v/>
      </c>
      <c r="IB50" s="104" t="str">
        <f t="shared" si="487"/>
        <v/>
      </c>
      <c r="IC50" s="105" t="str">
        <f t="shared" si="488"/>
        <v/>
      </c>
      <c r="ID50" s="106" t="str">
        <f t="shared" si="489"/>
        <v/>
      </c>
      <c r="IE50" s="107" t="str">
        <f t="shared" si="490"/>
        <v/>
      </c>
      <c r="IF50" s="108" t="str">
        <f t="shared" si="491"/>
        <v/>
      </c>
      <c r="IG50" s="109" t="str">
        <f t="shared" si="492"/>
        <v/>
      </c>
      <c r="II50" s="101"/>
      <c r="IJ50" s="111"/>
      <c r="IK50" s="102" t="str">
        <f t="shared" si="493"/>
        <v/>
      </c>
      <c r="IL50" s="103" t="str">
        <f t="shared" si="494"/>
        <v/>
      </c>
      <c r="IM50" s="104" t="str">
        <f t="shared" si="495"/>
        <v/>
      </c>
      <c r="IN50" s="104" t="str">
        <f t="shared" si="496"/>
        <v/>
      </c>
      <c r="IO50" s="105" t="str">
        <f t="shared" si="497"/>
        <v/>
      </c>
      <c r="IP50" s="106" t="str">
        <f t="shared" si="498"/>
        <v/>
      </c>
      <c r="IQ50" s="107" t="str">
        <f t="shared" si="499"/>
        <v/>
      </c>
      <c r="IR50" s="108" t="str">
        <f t="shared" si="500"/>
        <v/>
      </c>
      <c r="IS50" s="109" t="str">
        <f t="shared" si="501"/>
        <v/>
      </c>
      <c r="IU50" s="101"/>
      <c r="IV50" s="111"/>
      <c r="IW50" s="102" t="str">
        <f t="shared" si="502"/>
        <v/>
      </c>
      <c r="IX50" s="103" t="str">
        <f t="shared" si="503"/>
        <v/>
      </c>
      <c r="IY50" s="104" t="str">
        <f t="shared" si="504"/>
        <v/>
      </c>
      <c r="IZ50" s="104" t="str">
        <f t="shared" si="505"/>
        <v/>
      </c>
      <c r="JA50" s="105" t="str">
        <f t="shared" si="506"/>
        <v/>
      </c>
      <c r="JB50" s="106" t="str">
        <f t="shared" si="507"/>
        <v/>
      </c>
      <c r="JC50" s="107" t="str">
        <f t="shared" si="508"/>
        <v/>
      </c>
      <c r="JD50" s="108" t="str">
        <f t="shared" si="509"/>
        <v/>
      </c>
      <c r="JE50" s="109" t="str">
        <f t="shared" si="510"/>
        <v/>
      </c>
      <c r="JG50" s="101"/>
      <c r="JH50" s="111"/>
      <c r="JI50" s="102" t="str">
        <f t="shared" si="511"/>
        <v/>
      </c>
      <c r="JJ50" s="103" t="str">
        <f t="shared" si="512"/>
        <v/>
      </c>
      <c r="JK50" s="104" t="str">
        <f t="shared" si="513"/>
        <v/>
      </c>
      <c r="JL50" s="104" t="str">
        <f t="shared" si="514"/>
        <v/>
      </c>
      <c r="JM50" s="105" t="str">
        <f t="shared" si="515"/>
        <v/>
      </c>
      <c r="JN50" s="106" t="str">
        <f t="shared" si="516"/>
        <v/>
      </c>
      <c r="JO50" s="107" t="str">
        <f t="shared" si="517"/>
        <v/>
      </c>
      <c r="JP50" s="108" t="str">
        <f t="shared" si="518"/>
        <v/>
      </c>
      <c r="JQ50" s="109" t="str">
        <f t="shared" si="519"/>
        <v/>
      </c>
      <c r="JS50" s="101"/>
      <c r="JT50" s="111"/>
      <c r="JU50" s="102" t="str">
        <f t="shared" si="520"/>
        <v/>
      </c>
      <c r="JV50" s="103" t="str">
        <f t="shared" si="521"/>
        <v/>
      </c>
      <c r="JW50" s="104" t="str">
        <f t="shared" si="522"/>
        <v/>
      </c>
      <c r="JX50" s="104" t="str">
        <f t="shared" si="523"/>
        <v/>
      </c>
      <c r="JY50" s="105" t="str">
        <f t="shared" si="524"/>
        <v/>
      </c>
      <c r="JZ50" s="106" t="str">
        <f t="shared" si="525"/>
        <v/>
      </c>
      <c r="KA50" s="107" t="str">
        <f t="shared" si="526"/>
        <v/>
      </c>
      <c r="KB50" s="108" t="str">
        <f t="shared" si="527"/>
        <v/>
      </c>
      <c r="KC50" s="109" t="str">
        <f t="shared" si="528"/>
        <v/>
      </c>
      <c r="KE50" s="101"/>
      <c r="KF50" s="111"/>
    </row>
    <row r="51" spans="1:292" ht="13.5" customHeight="1">
      <c r="A51" s="20"/>
      <c r="B51" s="101" t="s">
        <v>574</v>
      </c>
      <c r="C51" s="2" t="s">
        <v>575</v>
      </c>
      <c r="D51" s="154"/>
      <c r="E51" s="102"/>
      <c r="F51" s="103"/>
      <c r="G51" s="104"/>
      <c r="H51" s="104"/>
      <c r="I51" s="105"/>
      <c r="J51" s="106"/>
      <c r="K51" s="107"/>
      <c r="L51" s="108"/>
      <c r="M51" s="109"/>
      <c r="O51" s="101"/>
      <c r="P51" s="154"/>
      <c r="Q51" s="102"/>
      <c r="R51" s="103"/>
      <c r="S51" s="104"/>
      <c r="T51" s="104"/>
      <c r="U51" s="105"/>
      <c r="V51" s="106"/>
      <c r="W51" s="107"/>
      <c r="X51" s="108"/>
      <c r="Y51" s="109"/>
      <c r="AA51" s="101"/>
      <c r="AB51" s="111"/>
      <c r="AC51" s="102"/>
      <c r="AD51" s="103"/>
      <c r="AE51" s="104"/>
      <c r="AF51" s="104"/>
      <c r="AG51" s="105"/>
      <c r="AH51" s="106"/>
      <c r="AI51" s="107"/>
      <c r="AJ51" s="108"/>
      <c r="AK51" s="109"/>
      <c r="AM51" s="101"/>
      <c r="AN51" s="111"/>
      <c r="AO51" s="102"/>
      <c r="AP51" s="103"/>
      <c r="AQ51" s="104"/>
      <c r="AR51" s="104"/>
      <c r="AS51" s="105"/>
      <c r="AT51" s="106"/>
      <c r="AU51" s="107"/>
      <c r="AV51" s="108"/>
      <c r="AW51" s="109"/>
      <c r="AY51" s="101"/>
      <c r="AZ51" s="111"/>
      <c r="BA51" s="102"/>
      <c r="BB51" s="103"/>
      <c r="BC51" s="104"/>
      <c r="BD51" s="104"/>
      <c r="BE51" s="105"/>
      <c r="BF51" s="106"/>
      <c r="BG51" s="107"/>
      <c r="BH51" s="108"/>
      <c r="BI51" s="109"/>
      <c r="BK51" s="101"/>
      <c r="BL51" s="111"/>
      <c r="BM51" s="102"/>
      <c r="BN51" s="103"/>
      <c r="BO51" s="104"/>
      <c r="BP51" s="104"/>
      <c r="BQ51" s="105"/>
      <c r="BR51" s="106"/>
      <c r="BS51" s="107"/>
      <c r="BT51" s="108"/>
      <c r="BU51" s="109"/>
      <c r="BW51" s="101"/>
      <c r="BX51" s="111"/>
      <c r="BY51" s="102"/>
      <c r="BZ51" s="103"/>
      <c r="CA51" s="104"/>
      <c r="CB51" s="104"/>
      <c r="CC51" s="105"/>
      <c r="CD51" s="106"/>
      <c r="CE51" s="107"/>
      <c r="CF51" s="108"/>
      <c r="CG51" s="109"/>
      <c r="CI51" s="101"/>
      <c r="CJ51" s="111"/>
      <c r="CK51" s="102"/>
      <c r="CL51" s="103"/>
      <c r="CM51" s="104"/>
      <c r="CN51" s="104"/>
      <c r="CO51" s="105"/>
      <c r="CP51" s="106"/>
      <c r="CQ51" s="107"/>
      <c r="CR51" s="108"/>
      <c r="CS51" s="109"/>
      <c r="CU51" s="101"/>
      <c r="CV51" s="111"/>
      <c r="CW51" s="102"/>
      <c r="CX51" s="103"/>
      <c r="CY51" s="104"/>
      <c r="CZ51" s="104"/>
      <c r="DA51" s="105"/>
      <c r="DB51" s="106"/>
      <c r="DC51" s="107"/>
      <c r="DD51" s="108"/>
      <c r="DE51" s="109"/>
      <c r="DG51" s="101"/>
      <c r="DH51" s="101"/>
      <c r="DI51" s="102">
        <f t="shared" si="289"/>
        <v>44571</v>
      </c>
      <c r="DJ51" s="103" t="str">
        <f t="shared" si="290"/>
        <v>Rutte III</v>
      </c>
      <c r="DK51" s="104">
        <v>44341</v>
      </c>
      <c r="DL51" s="104">
        <v>44455</v>
      </c>
      <c r="DM51" s="105" t="str">
        <f t="shared" si="291"/>
        <v>Sigrid Kaag</v>
      </c>
      <c r="DN51" s="106" t="str">
        <f t="shared" si="292"/>
        <v>1961</v>
      </c>
      <c r="DO51" s="107" t="str">
        <f t="shared" si="293"/>
        <v>female</v>
      </c>
      <c r="DP51" s="108" t="str">
        <f t="shared" si="294"/>
        <v>nl_d6601</v>
      </c>
      <c r="DQ51" s="109" t="str">
        <f t="shared" si="295"/>
        <v>Kaag_Sigrid_1961</v>
      </c>
      <c r="DS51" s="101"/>
      <c r="DT51" s="101" t="s">
        <v>1067</v>
      </c>
      <c r="DU51" s="102" t="str">
        <f t="shared" si="529"/>
        <v/>
      </c>
      <c r="DV51" s="103" t="str">
        <f t="shared" si="530"/>
        <v/>
      </c>
      <c r="DW51" s="104" t="str">
        <f t="shared" si="296"/>
        <v/>
      </c>
      <c r="DX51" s="104" t="str">
        <f t="shared" si="288"/>
        <v/>
      </c>
      <c r="DY51" s="105" t="str">
        <f t="shared" si="531"/>
        <v/>
      </c>
      <c r="DZ51" s="106" t="str">
        <f t="shared" si="532"/>
        <v/>
      </c>
      <c r="EA51" s="107" t="str">
        <f t="shared" si="533"/>
        <v/>
      </c>
      <c r="EB51" s="108" t="str">
        <f t="shared" si="534"/>
        <v/>
      </c>
      <c r="EC51" s="109" t="str">
        <f t="shared" si="535"/>
        <v/>
      </c>
      <c r="EE51" s="101"/>
      <c r="EG51" s="102"/>
      <c r="EH51" s="103"/>
      <c r="EI51" s="104"/>
      <c r="EJ51" s="104"/>
      <c r="EK51" s="105"/>
      <c r="EL51" s="106"/>
      <c r="EM51" s="107"/>
      <c r="EN51" s="108"/>
      <c r="EO51" s="109"/>
      <c r="EQ51" s="101"/>
      <c r="ER51" s="111"/>
      <c r="ES51" s="102"/>
      <c r="ET51" s="103"/>
      <c r="EU51" s="104"/>
      <c r="EV51" s="104"/>
      <c r="EW51" s="105"/>
      <c r="EX51" s="106"/>
      <c r="EY51" s="107"/>
      <c r="EZ51" s="108"/>
      <c r="FA51" s="109"/>
      <c r="FC51" s="101"/>
      <c r="FD51" s="111"/>
      <c r="FE51" s="102"/>
      <c r="FF51" s="103"/>
      <c r="FG51" s="104"/>
      <c r="FH51" s="104"/>
      <c r="FI51" s="105"/>
      <c r="FJ51" s="106"/>
      <c r="FK51" s="107"/>
      <c r="FL51" s="108"/>
      <c r="FM51" s="109"/>
      <c r="FO51" s="101"/>
      <c r="FP51" s="111"/>
      <c r="FQ51" s="102"/>
      <c r="FR51" s="103"/>
      <c r="FS51" s="104"/>
      <c r="FT51" s="104"/>
      <c r="FU51" s="105"/>
      <c r="FV51" s="106"/>
      <c r="FW51" s="107"/>
      <c r="FX51" s="108"/>
      <c r="FY51" s="109"/>
      <c r="GA51" s="101"/>
      <c r="GB51" s="111"/>
      <c r="GC51" s="102"/>
      <c r="GD51" s="103"/>
      <c r="GE51" s="104"/>
      <c r="GF51" s="104"/>
      <c r="GG51" s="105"/>
      <c r="GH51" s="106"/>
      <c r="GI51" s="107"/>
      <c r="GJ51" s="108"/>
      <c r="GK51" s="109"/>
      <c r="GM51" s="101"/>
      <c r="GN51" s="111"/>
      <c r="GO51" s="102"/>
      <c r="GP51" s="103"/>
      <c r="GQ51" s="104"/>
      <c r="GR51" s="104"/>
      <c r="GS51" s="105"/>
      <c r="GT51" s="106"/>
      <c r="GU51" s="107"/>
      <c r="GV51" s="108"/>
      <c r="GW51" s="109"/>
      <c r="GY51" s="101"/>
      <c r="GZ51" s="111"/>
      <c r="HA51" s="102"/>
      <c r="HB51" s="103"/>
      <c r="HC51" s="104"/>
      <c r="HD51" s="104"/>
      <c r="HE51" s="105"/>
      <c r="HF51" s="106"/>
      <c r="HG51" s="107"/>
      <c r="HH51" s="108"/>
      <c r="HI51" s="109"/>
      <c r="HK51" s="101"/>
      <c r="HL51" s="111"/>
      <c r="HM51" s="102"/>
      <c r="HN51" s="103"/>
      <c r="HO51" s="104"/>
      <c r="HP51" s="104"/>
      <c r="HQ51" s="105"/>
      <c r="HR51" s="106"/>
      <c r="HS51" s="107"/>
      <c r="HT51" s="108"/>
      <c r="HU51" s="109"/>
      <c r="HW51" s="101"/>
      <c r="HX51" s="111"/>
      <c r="HY51" s="102"/>
      <c r="HZ51" s="103"/>
      <c r="IA51" s="104"/>
      <c r="IB51" s="104"/>
      <c r="IC51" s="105"/>
      <c r="ID51" s="106"/>
      <c r="IE51" s="107"/>
      <c r="IF51" s="108"/>
      <c r="IG51" s="109"/>
      <c r="II51" s="101"/>
      <c r="IJ51" s="111"/>
      <c r="IK51" s="102"/>
      <c r="IL51" s="103"/>
      <c r="IM51" s="104"/>
      <c r="IN51" s="104"/>
      <c r="IO51" s="105"/>
      <c r="IP51" s="106"/>
      <c r="IQ51" s="107"/>
      <c r="IR51" s="108"/>
      <c r="IS51" s="109"/>
      <c r="IU51" s="101"/>
      <c r="IV51" s="111"/>
      <c r="IW51" s="102"/>
      <c r="IX51" s="103"/>
      <c r="IY51" s="104"/>
      <c r="IZ51" s="104"/>
      <c r="JA51" s="105"/>
      <c r="JB51" s="106"/>
      <c r="JC51" s="107"/>
      <c r="JD51" s="108"/>
      <c r="JE51" s="109"/>
      <c r="JG51" s="101"/>
      <c r="JH51" s="111"/>
      <c r="JI51" s="102"/>
      <c r="JJ51" s="103"/>
      <c r="JK51" s="104"/>
      <c r="JL51" s="104"/>
      <c r="JM51" s="105"/>
      <c r="JN51" s="106"/>
      <c r="JO51" s="107"/>
      <c r="JP51" s="108"/>
      <c r="JQ51" s="109"/>
      <c r="JS51" s="101"/>
      <c r="JT51" s="111"/>
      <c r="JU51" s="102"/>
      <c r="JV51" s="103"/>
      <c r="JW51" s="104"/>
      <c r="JX51" s="104"/>
      <c r="JY51" s="105"/>
      <c r="JZ51" s="106"/>
      <c r="KA51" s="107"/>
      <c r="KB51" s="108"/>
      <c r="KC51" s="109"/>
      <c r="KE51" s="101"/>
      <c r="KF51" s="111"/>
    </row>
    <row r="52" spans="1:292" ht="13.5" customHeight="1">
      <c r="A52" s="20"/>
      <c r="B52" s="101" t="s">
        <v>574</v>
      </c>
      <c r="C52" s="2" t="s">
        <v>575</v>
      </c>
      <c r="D52" s="154"/>
      <c r="E52" s="102"/>
      <c r="F52" s="103"/>
      <c r="G52" s="104"/>
      <c r="H52" s="104"/>
      <c r="I52" s="105"/>
      <c r="J52" s="106"/>
      <c r="K52" s="107"/>
      <c r="L52" s="108"/>
      <c r="M52" s="109"/>
      <c r="O52" s="101"/>
      <c r="P52" s="154"/>
      <c r="Q52" s="102"/>
      <c r="R52" s="103"/>
      <c r="S52" s="104"/>
      <c r="T52" s="104"/>
      <c r="U52" s="105"/>
      <c r="V52" s="106"/>
      <c r="W52" s="107"/>
      <c r="X52" s="108"/>
      <c r="Y52" s="109"/>
      <c r="AA52" s="101"/>
      <c r="AB52" s="111"/>
      <c r="AC52" s="102"/>
      <c r="AD52" s="103"/>
      <c r="AE52" s="104"/>
      <c r="AF52" s="104"/>
      <c r="AG52" s="105"/>
      <c r="AH52" s="106"/>
      <c r="AI52" s="107"/>
      <c r="AJ52" s="108"/>
      <c r="AK52" s="109"/>
      <c r="AM52" s="101"/>
      <c r="AN52" s="111"/>
      <c r="AO52" s="102"/>
      <c r="AP52" s="103"/>
      <c r="AQ52" s="104"/>
      <c r="AR52" s="104"/>
      <c r="AS52" s="105"/>
      <c r="AT52" s="106"/>
      <c r="AU52" s="107"/>
      <c r="AV52" s="108"/>
      <c r="AW52" s="109"/>
      <c r="AY52" s="101"/>
      <c r="AZ52" s="111"/>
      <c r="BA52" s="102"/>
      <c r="BB52" s="103"/>
      <c r="BC52" s="104"/>
      <c r="BD52" s="104"/>
      <c r="BE52" s="105"/>
      <c r="BF52" s="106"/>
      <c r="BG52" s="107"/>
      <c r="BH52" s="108"/>
      <c r="BI52" s="109"/>
      <c r="BK52" s="101"/>
      <c r="BL52" s="111"/>
      <c r="BM52" s="102"/>
      <c r="BN52" s="103"/>
      <c r="BO52" s="104"/>
      <c r="BP52" s="104"/>
      <c r="BQ52" s="105"/>
      <c r="BR52" s="106"/>
      <c r="BS52" s="107"/>
      <c r="BT52" s="108"/>
      <c r="BU52" s="109"/>
      <c r="BW52" s="101"/>
      <c r="BX52" s="111"/>
      <c r="BY52" s="102"/>
      <c r="BZ52" s="103"/>
      <c r="CA52" s="104"/>
      <c r="CB52" s="104"/>
      <c r="CC52" s="105"/>
      <c r="CD52" s="106"/>
      <c r="CE52" s="107"/>
      <c r="CF52" s="108"/>
      <c r="CG52" s="109"/>
      <c r="CI52" s="101"/>
      <c r="CJ52" s="111"/>
      <c r="CK52" s="102"/>
      <c r="CL52" s="103"/>
      <c r="CM52" s="104"/>
      <c r="CN52" s="104"/>
      <c r="CO52" s="105"/>
      <c r="CP52" s="106"/>
      <c r="CQ52" s="107"/>
      <c r="CR52" s="108"/>
      <c r="CS52" s="109"/>
      <c r="CU52" s="101"/>
      <c r="CV52" s="111"/>
      <c r="CW52" s="102"/>
      <c r="CX52" s="103"/>
      <c r="CY52" s="104"/>
      <c r="CZ52" s="104"/>
      <c r="DA52" s="105"/>
      <c r="DB52" s="106"/>
      <c r="DC52" s="107"/>
      <c r="DD52" s="108"/>
      <c r="DE52" s="109"/>
      <c r="DG52" s="101"/>
      <c r="DH52" s="101"/>
      <c r="DI52" s="102">
        <f t="shared" si="289"/>
        <v>44571</v>
      </c>
      <c r="DJ52" s="103" t="str">
        <f t="shared" si="290"/>
        <v>Rutte III</v>
      </c>
      <c r="DK52" s="104">
        <v>44455</v>
      </c>
      <c r="DL52" s="104">
        <f t="shared" ref="DL52:DL58" si="536">IF(DM52="","",DI$3)</f>
        <v>44571</v>
      </c>
      <c r="DM52" s="105" t="str">
        <f t="shared" si="291"/>
        <v>Ben Knapen</v>
      </c>
      <c r="DN52" s="106" t="str">
        <f t="shared" si="292"/>
        <v>1951</v>
      </c>
      <c r="DO52" s="107" t="str">
        <f t="shared" si="293"/>
        <v>male</v>
      </c>
      <c r="DP52" s="108" t="str">
        <f t="shared" si="294"/>
        <v>nl_cda01</v>
      </c>
      <c r="DQ52" s="109" t="str">
        <f t="shared" si="295"/>
        <v>Knapen_Ben_1951</v>
      </c>
      <c r="DS52" s="101"/>
      <c r="DT52" s="101" t="s">
        <v>1100</v>
      </c>
      <c r="DU52" s="102" t="str">
        <f t="shared" si="529"/>
        <v/>
      </c>
      <c r="DV52" s="103" t="str">
        <f t="shared" si="530"/>
        <v/>
      </c>
      <c r="DW52" s="104" t="str">
        <f t="shared" si="296"/>
        <v/>
      </c>
      <c r="DX52" s="104" t="str">
        <f t="shared" si="288"/>
        <v/>
      </c>
      <c r="DY52" s="105" t="str">
        <f t="shared" si="531"/>
        <v/>
      </c>
      <c r="DZ52" s="106" t="str">
        <f t="shared" si="532"/>
        <v/>
      </c>
      <c r="EA52" s="107" t="str">
        <f t="shared" si="533"/>
        <v/>
      </c>
      <c r="EB52" s="108" t="str">
        <f t="shared" si="534"/>
        <v/>
      </c>
      <c r="EC52" s="109" t="str">
        <f t="shared" si="535"/>
        <v/>
      </c>
      <c r="EE52" s="101"/>
      <c r="EF52" s="111"/>
      <c r="EG52" s="102"/>
      <c r="EH52" s="103"/>
      <c r="EI52" s="104"/>
      <c r="EJ52" s="104"/>
      <c r="EK52" s="105"/>
      <c r="EL52" s="106"/>
      <c r="EM52" s="107"/>
      <c r="EN52" s="108"/>
      <c r="EO52" s="109"/>
      <c r="EQ52" s="101"/>
      <c r="ER52" s="111"/>
      <c r="ES52" s="102"/>
      <c r="ET52" s="103"/>
      <c r="EU52" s="104"/>
      <c r="EV52" s="104"/>
      <c r="EW52" s="105"/>
      <c r="EX52" s="106"/>
      <c r="EY52" s="107"/>
      <c r="EZ52" s="108"/>
      <c r="FA52" s="109"/>
      <c r="FC52" s="101"/>
      <c r="FD52" s="111"/>
      <c r="FE52" s="102"/>
      <c r="FF52" s="103"/>
      <c r="FG52" s="104"/>
      <c r="FH52" s="104"/>
      <c r="FI52" s="105"/>
      <c r="FJ52" s="106"/>
      <c r="FK52" s="107"/>
      <c r="FL52" s="108"/>
      <c r="FM52" s="109"/>
      <c r="FO52" s="101"/>
      <c r="FP52" s="111"/>
      <c r="FQ52" s="102"/>
      <c r="FR52" s="103"/>
      <c r="FS52" s="104"/>
      <c r="FT52" s="104"/>
      <c r="FU52" s="105"/>
      <c r="FV52" s="106"/>
      <c r="FW52" s="107"/>
      <c r="FX52" s="108"/>
      <c r="FY52" s="109"/>
      <c r="GA52" s="101"/>
      <c r="GB52" s="111"/>
      <c r="GC52" s="102"/>
      <c r="GD52" s="103"/>
      <c r="GE52" s="104"/>
      <c r="GF52" s="104"/>
      <c r="GG52" s="105"/>
      <c r="GH52" s="106"/>
      <c r="GI52" s="107"/>
      <c r="GJ52" s="108"/>
      <c r="GK52" s="109"/>
      <c r="GM52" s="101"/>
      <c r="GN52" s="111"/>
      <c r="GO52" s="102"/>
      <c r="GP52" s="103"/>
      <c r="GQ52" s="104"/>
      <c r="GR52" s="104"/>
      <c r="GS52" s="105"/>
      <c r="GT52" s="106"/>
      <c r="GU52" s="107"/>
      <c r="GV52" s="108"/>
      <c r="GW52" s="109"/>
      <c r="GY52" s="101"/>
      <c r="GZ52" s="111"/>
      <c r="HA52" s="102"/>
      <c r="HB52" s="103"/>
      <c r="HC52" s="104"/>
      <c r="HD52" s="104"/>
      <c r="HE52" s="105"/>
      <c r="HF52" s="106"/>
      <c r="HG52" s="107"/>
      <c r="HH52" s="108"/>
      <c r="HI52" s="109"/>
      <c r="HK52" s="101"/>
      <c r="HL52" s="111"/>
      <c r="HM52" s="102"/>
      <c r="HN52" s="103"/>
      <c r="HO52" s="104"/>
      <c r="HP52" s="104"/>
      <c r="HQ52" s="105"/>
      <c r="HR52" s="106"/>
      <c r="HS52" s="107"/>
      <c r="HT52" s="108"/>
      <c r="HU52" s="109"/>
      <c r="HW52" s="101"/>
      <c r="HX52" s="111"/>
      <c r="HY52" s="102"/>
      <c r="HZ52" s="103"/>
      <c r="IA52" s="104"/>
      <c r="IB52" s="104"/>
      <c r="IC52" s="105"/>
      <c r="ID52" s="106"/>
      <c r="IE52" s="107"/>
      <c r="IF52" s="108"/>
      <c r="IG52" s="109"/>
      <c r="II52" s="101"/>
      <c r="IJ52" s="111"/>
      <c r="IK52" s="102"/>
      <c r="IL52" s="103"/>
      <c r="IM52" s="104"/>
      <c r="IN52" s="104"/>
      <c r="IO52" s="105"/>
      <c r="IP52" s="106"/>
      <c r="IQ52" s="107"/>
      <c r="IR52" s="108"/>
      <c r="IS52" s="109"/>
      <c r="IU52" s="101"/>
      <c r="IV52" s="111"/>
      <c r="IW52" s="102"/>
      <c r="IX52" s="103"/>
      <c r="IY52" s="104"/>
      <c r="IZ52" s="104"/>
      <c r="JA52" s="105"/>
      <c r="JB52" s="106"/>
      <c r="JC52" s="107"/>
      <c r="JD52" s="108"/>
      <c r="JE52" s="109"/>
      <c r="JG52" s="101"/>
      <c r="JH52" s="111"/>
      <c r="JI52" s="102"/>
      <c r="JJ52" s="103"/>
      <c r="JK52" s="104"/>
      <c r="JL52" s="104"/>
      <c r="JM52" s="105"/>
      <c r="JN52" s="106"/>
      <c r="JO52" s="107"/>
      <c r="JP52" s="108"/>
      <c r="JQ52" s="109"/>
      <c r="JS52" s="101"/>
      <c r="JT52" s="111"/>
      <c r="JU52" s="102"/>
      <c r="JV52" s="103"/>
      <c r="JW52" s="104"/>
      <c r="JX52" s="104"/>
      <c r="JY52" s="105"/>
      <c r="JZ52" s="106"/>
      <c r="KA52" s="107"/>
      <c r="KB52" s="108"/>
      <c r="KC52" s="109"/>
      <c r="KE52" s="101"/>
      <c r="KF52" s="111"/>
    </row>
    <row r="53" spans="1:292" ht="13.5" customHeight="1">
      <c r="A53" s="20"/>
      <c r="B53" s="101" t="s">
        <v>600</v>
      </c>
      <c r="C53" s="2" t="s">
        <v>601</v>
      </c>
      <c r="D53" s="154"/>
      <c r="E53" s="102">
        <v>33239</v>
      </c>
      <c r="F53" s="103" t="s">
        <v>421</v>
      </c>
      <c r="G53" s="104">
        <v>32819</v>
      </c>
      <c r="H53" s="104">
        <v>34568</v>
      </c>
      <c r="I53" s="105" t="s">
        <v>602</v>
      </c>
      <c r="J53" s="106">
        <v>1939</v>
      </c>
      <c r="K53" s="107" t="s">
        <v>440</v>
      </c>
      <c r="L53" s="108" t="s">
        <v>297</v>
      </c>
      <c r="M53" s="109" t="s">
        <v>603</v>
      </c>
      <c r="O53" s="101"/>
      <c r="P53" s="154"/>
      <c r="Q53" s="102">
        <v>34699</v>
      </c>
      <c r="R53" s="103" t="s">
        <v>422</v>
      </c>
      <c r="S53" s="104">
        <v>34568</v>
      </c>
      <c r="T53" s="104">
        <v>36010</v>
      </c>
      <c r="U53" s="105" t="s">
        <v>442</v>
      </c>
      <c r="V53" s="106">
        <v>1938</v>
      </c>
      <c r="W53" s="107" t="s">
        <v>440</v>
      </c>
      <c r="X53" s="108" t="s">
        <v>299</v>
      </c>
      <c r="Y53" s="109" t="s">
        <v>443</v>
      </c>
      <c r="AA53" s="101"/>
      <c r="AB53" s="101"/>
      <c r="AC53" s="102">
        <v>36160</v>
      </c>
      <c r="AD53" s="103" t="s">
        <v>423</v>
      </c>
      <c r="AE53" s="104">
        <v>36010</v>
      </c>
      <c r="AF53" s="104">
        <v>37459</v>
      </c>
      <c r="AG53" s="105" t="s">
        <v>442</v>
      </c>
      <c r="AH53" s="106">
        <v>1938</v>
      </c>
      <c r="AI53" s="107" t="s">
        <v>440</v>
      </c>
      <c r="AJ53" s="108" t="s">
        <v>299</v>
      </c>
      <c r="AK53" s="109" t="s">
        <v>443</v>
      </c>
      <c r="AM53" s="101"/>
      <c r="AN53" s="101"/>
      <c r="AO53" s="102" t="s">
        <v>292</v>
      </c>
      <c r="AP53" s="103" t="s">
        <v>292</v>
      </c>
      <c r="AQ53" s="104"/>
      <c r="AR53" s="104" t="s">
        <v>292</v>
      </c>
      <c r="AS53" s="105"/>
      <c r="AT53" s="106"/>
      <c r="AU53" s="107"/>
      <c r="AV53" s="108"/>
      <c r="AW53" s="109" t="s">
        <v>292</v>
      </c>
      <c r="AY53" s="101"/>
      <c r="AZ53" s="101"/>
      <c r="BA53" s="102" t="s">
        <v>292</v>
      </c>
      <c r="BB53" s="103" t="s">
        <v>292</v>
      </c>
      <c r="BC53" s="104"/>
      <c r="BD53" s="104" t="s">
        <v>292</v>
      </c>
      <c r="BE53" s="105"/>
      <c r="BF53" s="106"/>
      <c r="BG53" s="107"/>
      <c r="BH53" s="108"/>
      <c r="BI53" s="109" t="s">
        <v>292</v>
      </c>
      <c r="BK53" s="101"/>
      <c r="BL53" s="101"/>
      <c r="BM53" s="102">
        <v>39083</v>
      </c>
      <c r="BN53" s="103" t="s">
        <v>426</v>
      </c>
      <c r="BO53" s="104">
        <v>38905</v>
      </c>
      <c r="BP53" s="104">
        <v>39135</v>
      </c>
      <c r="BQ53" s="105" t="s">
        <v>475</v>
      </c>
      <c r="BR53" s="106">
        <v>1956</v>
      </c>
      <c r="BS53" s="107" t="s">
        <v>440</v>
      </c>
      <c r="BT53" s="108" t="s">
        <v>301</v>
      </c>
      <c r="BU53" s="109" t="s">
        <v>476</v>
      </c>
      <c r="BW53" s="101"/>
      <c r="BX53" s="101"/>
      <c r="BY53" s="102">
        <v>40465</v>
      </c>
      <c r="BZ53" s="103" t="s">
        <v>427</v>
      </c>
      <c r="CA53" s="104">
        <v>39135</v>
      </c>
      <c r="CB53" s="104">
        <v>40465</v>
      </c>
      <c r="CC53" s="105" t="s">
        <v>444</v>
      </c>
      <c r="CD53" s="106">
        <v>1956</v>
      </c>
      <c r="CE53" s="107" t="s">
        <v>440</v>
      </c>
      <c r="CF53" s="108" t="s">
        <v>297</v>
      </c>
      <c r="CG53" s="109" t="s">
        <v>445</v>
      </c>
      <c r="CI53" s="101"/>
      <c r="CJ53" s="101"/>
      <c r="CK53" s="102" t="s">
        <v>292</v>
      </c>
      <c r="CL53" s="103" t="s">
        <v>292</v>
      </c>
      <c r="CM53" s="104" t="s">
        <v>292</v>
      </c>
      <c r="CN53" s="104" t="s">
        <v>292</v>
      </c>
      <c r="CO53" s="105" t="s">
        <v>292</v>
      </c>
      <c r="CP53" s="106" t="s">
        <v>292</v>
      </c>
      <c r="CQ53" s="107" t="s">
        <v>292</v>
      </c>
      <c r="CR53" s="108" t="s">
        <v>292</v>
      </c>
      <c r="CS53" s="109" t="s">
        <v>292</v>
      </c>
      <c r="CT53" s="2" t="s">
        <v>292</v>
      </c>
      <c r="CU53" s="101"/>
      <c r="CV53" s="101"/>
      <c r="CW53" s="102" t="s">
        <v>292</v>
      </c>
      <c r="CX53" s="103" t="s">
        <v>292</v>
      </c>
      <c r="CY53" s="104" t="s">
        <v>292</v>
      </c>
      <c r="CZ53" s="104" t="s">
        <v>292</v>
      </c>
      <c r="DA53" s="105" t="s">
        <v>292</v>
      </c>
      <c r="DB53" s="106" t="s">
        <v>292</v>
      </c>
      <c r="DC53" s="107" t="s">
        <v>292</v>
      </c>
      <c r="DD53" s="108" t="s">
        <v>292</v>
      </c>
      <c r="DE53" s="109" t="s">
        <v>292</v>
      </c>
      <c r="DF53" s="2" t="s">
        <v>292</v>
      </c>
      <c r="DG53" s="101"/>
      <c r="DH53" s="101"/>
      <c r="DI53" s="102">
        <f t="shared" si="289"/>
        <v>44571</v>
      </c>
      <c r="DJ53" s="103" t="str">
        <f t="shared" si="290"/>
        <v>Rutte III</v>
      </c>
      <c r="DK53" s="104">
        <f t="shared" ref="DK53:DK59" si="537">IF(DM53="","",DI$2)</f>
        <v>43034</v>
      </c>
      <c r="DL53" s="104">
        <f t="shared" si="536"/>
        <v>44571</v>
      </c>
      <c r="DM53" s="105" t="str">
        <f t="shared" si="291"/>
        <v>Mark Rutte</v>
      </c>
      <c r="DN53" s="106" t="str">
        <f t="shared" si="292"/>
        <v>1967</v>
      </c>
      <c r="DO53" s="107" t="str">
        <f t="shared" si="293"/>
        <v>male</v>
      </c>
      <c r="DP53" s="108" t="str">
        <f t="shared" si="294"/>
        <v>nl_vvd01</v>
      </c>
      <c r="DQ53" s="109" t="str">
        <f t="shared" si="295"/>
        <v>Rutte_Mark_1967</v>
      </c>
      <c r="DS53" s="101"/>
      <c r="DT53" s="101" t="s">
        <v>451</v>
      </c>
      <c r="DU53" s="102" t="str">
        <f t="shared" si="529"/>
        <v/>
      </c>
      <c r="DV53" s="103" t="str">
        <f t="shared" si="530"/>
        <v/>
      </c>
      <c r="DW53" s="104" t="str">
        <f t="shared" si="296"/>
        <v/>
      </c>
      <c r="DX53" s="104" t="str">
        <f t="shared" si="288"/>
        <v/>
      </c>
      <c r="DY53" s="105" t="str">
        <f t="shared" si="531"/>
        <v/>
      </c>
      <c r="DZ53" s="106" t="str">
        <f t="shared" si="532"/>
        <v/>
      </c>
      <c r="EA53" s="107" t="str">
        <f t="shared" si="533"/>
        <v/>
      </c>
      <c r="EB53" s="108" t="str">
        <f t="shared" si="534"/>
        <v/>
      </c>
      <c r="EC53" s="109" t="str">
        <f t="shared" si="535"/>
        <v/>
      </c>
      <c r="EE53" s="101"/>
      <c r="EF53" s="101"/>
      <c r="EG53" s="102" t="str">
        <f t="shared" ref="EG53:EG60" si="538">IF(EK53="","",EG$3)</f>
        <v/>
      </c>
      <c r="EH53" s="103" t="str">
        <f t="shared" ref="EH53:EH60" si="539">IF(EK53="","",EG$1)</f>
        <v/>
      </c>
      <c r="EI53" s="104" t="str">
        <f t="shared" ref="EI53:EI60" si="540">IF(EK53="","",EG$2)</f>
        <v/>
      </c>
      <c r="EJ53" s="104" t="str">
        <f t="shared" ref="EJ53:EJ60" si="541">IF(EK53="","",EG$3)</f>
        <v/>
      </c>
      <c r="EK53" s="105" t="str">
        <f t="shared" ref="EK53:EK60" si="542">IF(ER53="","",IF(ISNUMBER(SEARCH(":",ER53)),MID(ER53,FIND(":",ER53)+2,FIND("(",ER53)-FIND(":",ER53)-3),LEFT(ER53,FIND("(",ER53)-2)))</f>
        <v/>
      </c>
      <c r="EL53" s="106" t="str">
        <f t="shared" ref="EL53:EL60" si="543">IF(ER53="","",MID(ER53,FIND("(",ER53)+1,4))</f>
        <v/>
      </c>
      <c r="EM53" s="107" t="str">
        <f t="shared" ref="EM53:EM60" si="544">IF(ISNUMBER(SEARCH("*female*",ER53)),"female",IF(ISNUMBER(SEARCH("*male*",ER53)),"male",""))</f>
        <v/>
      </c>
      <c r="EN53" s="108" t="str">
        <f t="shared" ref="EN53:EN60" si="545">IF(ER53="","",IF(ISERROR(MID(ER53,FIND("male,",ER53)+6,(FIND(")",ER53)-(FIND("male,",ER53)+6))))=TRUE,"missing/error",MID(ER53,FIND("male,",ER53)+6,(FIND(")",ER53)-(FIND("male,",ER53)+6)))))</f>
        <v/>
      </c>
      <c r="EO53" s="109" t="str">
        <f t="shared" ref="EO53:EO60" si="546">IF(EK53="","",(MID(EK53,(SEARCH("^^",SUBSTITUTE(EK53," ","^^",LEN(EK53)-LEN(SUBSTITUTE(EK53," ","")))))+1,99)&amp;"_"&amp;LEFT(EK53,FIND(" ",EK53)-1)&amp;"_"&amp;EL53))</f>
        <v/>
      </c>
      <c r="EQ53" s="101"/>
      <c r="ER53" s="101"/>
      <c r="ES53" s="102" t="str">
        <f t="shared" ref="ES53:ES60" si="547">IF(EW53="","",ES$3)</f>
        <v/>
      </c>
      <c r="ET53" s="103" t="str">
        <f t="shared" ref="ET53:ET60" si="548">IF(EW53="","",ES$1)</f>
        <v/>
      </c>
      <c r="EU53" s="104" t="str">
        <f t="shared" ref="EU53:EU60" si="549">IF(EW53="","",ES$2)</f>
        <v/>
      </c>
      <c r="EV53" s="104" t="str">
        <f t="shared" ref="EV53:EV60" si="550">IF(EW53="","",ES$3)</f>
        <v/>
      </c>
      <c r="EW53" s="105" t="str">
        <f t="shared" ref="EW53:EW60" si="551">IF(FD53="","",IF(ISNUMBER(SEARCH(":",FD53)),MID(FD53,FIND(":",FD53)+2,FIND("(",FD53)-FIND(":",FD53)-3),LEFT(FD53,FIND("(",FD53)-2)))</f>
        <v/>
      </c>
      <c r="EX53" s="106" t="str">
        <f t="shared" ref="EX53:EX60" si="552">IF(FD53="","",MID(FD53,FIND("(",FD53)+1,4))</f>
        <v/>
      </c>
      <c r="EY53" s="107" t="str">
        <f t="shared" ref="EY53:EY60" si="553">IF(ISNUMBER(SEARCH("*female*",FD53)),"female",IF(ISNUMBER(SEARCH("*male*",FD53)),"male",""))</f>
        <v/>
      </c>
      <c r="EZ53" s="108" t="str">
        <f t="shared" ref="EZ53:EZ60" si="554">IF(FD53="","",IF(ISERROR(MID(FD53,FIND("male,",FD53)+6,(FIND(")",FD53)-(FIND("male,",FD53)+6))))=TRUE,"missing/error",MID(FD53,FIND("male,",FD53)+6,(FIND(")",FD53)-(FIND("male,",FD53)+6)))))</f>
        <v/>
      </c>
      <c r="FA53" s="109" t="str">
        <f t="shared" ref="FA53:FA60" si="555">IF(EW53="","",(MID(EW53,(SEARCH("^^",SUBSTITUTE(EW53," ","^^",LEN(EW53)-LEN(SUBSTITUTE(EW53," ","")))))+1,99)&amp;"_"&amp;LEFT(EW53,FIND(" ",EW53)-1)&amp;"_"&amp;EX53))</f>
        <v/>
      </c>
      <c r="FC53" s="101"/>
      <c r="FD53" s="101"/>
      <c r="FE53" s="102" t="str">
        <f t="shared" ref="FE53:FE60" si="556">IF(FI53="","",FE$3)</f>
        <v/>
      </c>
      <c r="FF53" s="103" t="str">
        <f t="shared" ref="FF53:FF60" si="557">IF(FI53="","",FE$1)</f>
        <v/>
      </c>
      <c r="FG53" s="104" t="str">
        <f t="shared" ref="FG53:FG60" si="558">IF(FI53="","",FE$2)</f>
        <v/>
      </c>
      <c r="FH53" s="104" t="str">
        <f t="shared" ref="FH53:FH60" si="559">IF(FI53="","",FE$3)</f>
        <v/>
      </c>
      <c r="FI53" s="105" t="str">
        <f t="shared" ref="FI53:FI60" si="560">IF(FP53="","",IF(ISNUMBER(SEARCH(":",FP53)),MID(FP53,FIND(":",FP53)+2,FIND("(",FP53)-FIND(":",FP53)-3),LEFT(FP53,FIND("(",FP53)-2)))</f>
        <v/>
      </c>
      <c r="FJ53" s="106" t="str">
        <f t="shared" ref="FJ53:FJ60" si="561">IF(FP53="","",MID(FP53,FIND("(",FP53)+1,4))</f>
        <v/>
      </c>
      <c r="FK53" s="107" t="str">
        <f t="shared" ref="FK53:FK60" si="562">IF(ISNUMBER(SEARCH("*female*",FP53)),"female",IF(ISNUMBER(SEARCH("*male*",FP53)),"male",""))</f>
        <v/>
      </c>
      <c r="FL53" s="108" t="str">
        <f t="shared" ref="FL53:FL60" si="563">IF(FP53="","",IF(ISERROR(MID(FP53,FIND("male,",FP53)+6,(FIND(")",FP53)-(FIND("male,",FP53)+6))))=TRUE,"missing/error",MID(FP53,FIND("male,",FP53)+6,(FIND(")",FP53)-(FIND("male,",FP53)+6)))))</f>
        <v/>
      </c>
      <c r="FM53" s="109" t="str">
        <f t="shared" ref="FM53:FM60" si="564">IF(FI53="","",(MID(FI53,(SEARCH("^^",SUBSTITUTE(FI53," ","^^",LEN(FI53)-LEN(SUBSTITUTE(FI53," ","")))))+1,99)&amp;"_"&amp;LEFT(FI53,FIND(" ",FI53)-1)&amp;"_"&amp;FJ53))</f>
        <v/>
      </c>
      <c r="FO53" s="101"/>
      <c r="FP53" s="101"/>
      <c r="FQ53" s="102" t="str">
        <f>IF(FU53="","",#REF!)</f>
        <v/>
      </c>
      <c r="FR53" s="103" t="str">
        <f t="shared" ref="FR53:FR60" si="565">IF(FU53="","",FQ$1)</f>
        <v/>
      </c>
      <c r="FS53" s="104" t="str">
        <f t="shared" ref="FS53:FS60" si="566">IF(FU53="","",FQ$2)</f>
        <v/>
      </c>
      <c r="FT53" s="104" t="str">
        <f t="shared" ref="FT53:FT60" si="567">IF(FU53="","",FQ$3)</f>
        <v/>
      </c>
      <c r="FU53" s="105" t="str">
        <f t="shared" ref="FU53:FU60" si="568">IF(GB53="","",IF(ISNUMBER(SEARCH(":",GB53)),MID(GB53,FIND(":",GB53)+2,FIND("(",GB53)-FIND(":",GB53)-3),LEFT(GB53,FIND("(",GB53)-2)))</f>
        <v/>
      </c>
      <c r="FV53" s="106" t="str">
        <f t="shared" ref="FV53:FV60" si="569">IF(GB53="","",MID(GB53,FIND("(",GB53)+1,4))</f>
        <v/>
      </c>
      <c r="FW53" s="107" t="str">
        <f t="shared" ref="FW53:FW60" si="570">IF(ISNUMBER(SEARCH("*female*",GB53)),"female",IF(ISNUMBER(SEARCH("*male*",GB53)),"male",""))</f>
        <v/>
      </c>
      <c r="FX53" s="108" t="str">
        <f t="shared" ref="FX53:FX60" si="571">IF(GB53="","",IF(ISERROR(MID(GB53,FIND("male,",GB53)+6,(FIND(")",GB53)-(FIND("male,",GB53)+6))))=TRUE,"missing/error",MID(GB53,FIND("male,",GB53)+6,(FIND(")",GB53)-(FIND("male,",GB53)+6)))))</f>
        <v/>
      </c>
      <c r="FY53" s="109" t="str">
        <f t="shared" ref="FY53:FY60" si="572">IF(FU53="","",(MID(FU53,(SEARCH("^^",SUBSTITUTE(FU53," ","^^",LEN(FU53)-LEN(SUBSTITUTE(FU53," ","")))))+1,99)&amp;"_"&amp;LEFT(FU53,FIND(" ",FU53)-1)&amp;"_"&amp;FV53))</f>
        <v/>
      </c>
      <c r="GA53" s="101"/>
      <c r="GB53" s="101"/>
      <c r="GC53" s="102" t="str">
        <f t="shared" ref="GC53:GC60" si="573">IF(GG53="","",GC$3)</f>
        <v/>
      </c>
      <c r="GD53" s="103" t="str">
        <f t="shared" ref="GD53:GD60" si="574">IF(GG53="","",GC$1)</f>
        <v/>
      </c>
      <c r="GE53" s="104" t="str">
        <f t="shared" ref="GE53:GE60" si="575">IF(GG53="","",GC$2)</f>
        <v/>
      </c>
      <c r="GF53" s="104" t="str">
        <f t="shared" ref="GF53:GF60" si="576">IF(GG53="","",GC$3)</f>
        <v/>
      </c>
      <c r="GG53" s="105" t="str">
        <f t="shared" ref="GG53:GG60" si="577">IF(GN53="","",IF(ISNUMBER(SEARCH(":",GN53)),MID(GN53,FIND(":",GN53)+2,FIND("(",GN53)-FIND(":",GN53)-3),LEFT(GN53,FIND("(",GN53)-2)))</f>
        <v/>
      </c>
      <c r="GH53" s="106" t="str">
        <f t="shared" ref="GH53:GH60" si="578">IF(GN53="","",MID(GN53,FIND("(",GN53)+1,4))</f>
        <v/>
      </c>
      <c r="GI53" s="107" t="str">
        <f t="shared" ref="GI53:GI60" si="579">IF(ISNUMBER(SEARCH("*female*",GN53)),"female",IF(ISNUMBER(SEARCH("*male*",GN53)),"male",""))</f>
        <v/>
      </c>
      <c r="GJ53" s="108" t="str">
        <f t="shared" ref="GJ53:GJ60" si="580">IF(GN53="","",IF(ISERROR(MID(GN53,FIND("male,",GN53)+6,(FIND(")",GN53)-(FIND("male,",GN53)+6))))=TRUE,"missing/error",MID(GN53,FIND("male,",GN53)+6,(FIND(")",GN53)-(FIND("male,",GN53)+6)))))</f>
        <v/>
      </c>
      <c r="GK53" s="109" t="str">
        <f t="shared" ref="GK53:GK60" si="581">IF(GG53="","",(MID(GG53,(SEARCH("^^",SUBSTITUTE(GG53," ","^^",LEN(GG53)-LEN(SUBSTITUTE(GG53," ","")))))+1,99)&amp;"_"&amp;LEFT(GG53,FIND(" ",GG53)-1)&amp;"_"&amp;GH53))</f>
        <v/>
      </c>
      <c r="GM53" s="101"/>
      <c r="GN53" s="101"/>
      <c r="GO53" s="102" t="str">
        <f t="shared" ref="GO53:GO60" si="582">IF(GS53="","",GO$3)</f>
        <v/>
      </c>
      <c r="GP53" s="103" t="str">
        <f t="shared" ref="GP53:GP60" si="583">IF(GS53="","",GO$1)</f>
        <v/>
      </c>
      <c r="GQ53" s="104" t="str">
        <f t="shared" ref="GQ53:GQ60" si="584">IF(GS53="","",GO$2)</f>
        <v/>
      </c>
      <c r="GR53" s="104" t="str">
        <f t="shared" ref="GR53:GR60" si="585">IF(GS53="","",GO$3)</f>
        <v/>
      </c>
      <c r="GS53" s="105" t="str">
        <f t="shared" ref="GS53:GS60" si="586">IF(GZ53="","",IF(ISNUMBER(SEARCH(":",GZ53)),MID(GZ53,FIND(":",GZ53)+2,FIND("(",GZ53)-FIND(":",GZ53)-3),LEFT(GZ53,FIND("(",GZ53)-2)))</f>
        <v/>
      </c>
      <c r="GT53" s="106" t="str">
        <f t="shared" ref="GT53:GT60" si="587">IF(GZ53="","",MID(GZ53,FIND("(",GZ53)+1,4))</f>
        <v/>
      </c>
      <c r="GU53" s="107" t="str">
        <f t="shared" ref="GU53:GU60" si="588">IF(ISNUMBER(SEARCH("*female*",GZ53)),"female",IF(ISNUMBER(SEARCH("*male*",GZ53)),"male",""))</f>
        <v/>
      </c>
      <c r="GV53" s="108" t="str">
        <f t="shared" ref="GV53:GV60" si="589">IF(GZ53="","",IF(ISERROR(MID(GZ53,FIND("male,",GZ53)+6,(FIND(")",GZ53)-(FIND("male,",GZ53)+6))))=TRUE,"missing/error",MID(GZ53,FIND("male,",GZ53)+6,(FIND(")",GZ53)-(FIND("male,",GZ53)+6)))))</f>
        <v/>
      </c>
      <c r="GW53" s="109" t="str">
        <f t="shared" ref="GW53:GW60" si="590">IF(GS53="","",(MID(GS53,(SEARCH("^^",SUBSTITUTE(GS53," ","^^",LEN(GS53)-LEN(SUBSTITUTE(GS53," ","")))))+1,99)&amp;"_"&amp;LEFT(GS53,FIND(" ",GS53)-1)&amp;"_"&amp;GT53))</f>
        <v/>
      </c>
      <c r="GY53" s="101"/>
      <c r="GZ53" s="101"/>
      <c r="HA53" s="102" t="str">
        <f t="shared" ref="HA53:HA60" si="591">IF(HE53="","",HA$3)</f>
        <v/>
      </c>
      <c r="HB53" s="103" t="str">
        <f t="shared" ref="HB53:HB60" si="592">IF(HE53="","",HA$1)</f>
        <v/>
      </c>
      <c r="HC53" s="104" t="str">
        <f t="shared" ref="HC53:HC60" si="593">IF(HE53="","",HA$2)</f>
        <v/>
      </c>
      <c r="HD53" s="104" t="str">
        <f t="shared" ref="HD53:HD60" si="594">IF(HE53="","",HA$3)</f>
        <v/>
      </c>
      <c r="HE53" s="105" t="str">
        <f t="shared" ref="HE53:HE60" si="595">IF(HL53="","",IF(ISNUMBER(SEARCH(":",HL53)),MID(HL53,FIND(":",HL53)+2,FIND("(",HL53)-FIND(":",HL53)-3),LEFT(HL53,FIND("(",HL53)-2)))</f>
        <v/>
      </c>
      <c r="HF53" s="106" t="str">
        <f t="shared" ref="HF53:HF60" si="596">IF(HL53="","",MID(HL53,FIND("(",HL53)+1,4))</f>
        <v/>
      </c>
      <c r="HG53" s="107" t="str">
        <f t="shared" ref="HG53:HG60" si="597">IF(ISNUMBER(SEARCH("*female*",HL53)),"female",IF(ISNUMBER(SEARCH("*male*",HL53)),"male",""))</f>
        <v/>
      </c>
      <c r="HH53" s="108" t="str">
        <f t="shared" ref="HH53:HH60" si="598">IF(HL53="","",IF(ISERROR(MID(HL53,FIND("male,",HL53)+6,(FIND(")",HL53)-(FIND("male,",HL53)+6))))=TRUE,"missing/error",MID(HL53,FIND("male,",HL53)+6,(FIND(")",HL53)-(FIND("male,",HL53)+6)))))</f>
        <v/>
      </c>
      <c r="HI53" s="109" t="str">
        <f t="shared" ref="HI53:HI60" si="599">IF(HE53="","",(MID(HE53,(SEARCH("^^",SUBSTITUTE(HE53," ","^^",LEN(HE53)-LEN(SUBSTITUTE(HE53," ","")))))+1,99)&amp;"_"&amp;LEFT(HE53,FIND(" ",HE53)-1)&amp;"_"&amp;HF53))</f>
        <v/>
      </c>
      <c r="HK53" s="101"/>
      <c r="HL53" s="101" t="s">
        <v>292</v>
      </c>
      <c r="HM53" s="102" t="str">
        <f t="shared" ref="HM53:HM60" si="600">IF(HQ53="","",HM$3)</f>
        <v/>
      </c>
      <c r="HN53" s="103" t="str">
        <f t="shared" ref="HN53:HN60" si="601">IF(HQ53="","",HM$1)</f>
        <v/>
      </c>
      <c r="HO53" s="104" t="str">
        <f t="shared" ref="HO53:HO60" si="602">IF(HQ53="","",HM$2)</f>
        <v/>
      </c>
      <c r="HP53" s="104" t="str">
        <f t="shared" ref="HP53:HP60" si="603">IF(HQ53="","",HM$3)</f>
        <v/>
      </c>
      <c r="HQ53" s="105" t="str">
        <f t="shared" ref="HQ53:HQ60" si="604">IF(HX53="","",IF(ISNUMBER(SEARCH(":",HX53)),MID(HX53,FIND(":",HX53)+2,FIND("(",HX53)-FIND(":",HX53)-3),LEFT(HX53,FIND("(",HX53)-2)))</f>
        <v/>
      </c>
      <c r="HR53" s="106" t="str">
        <f t="shared" ref="HR53:HR60" si="605">IF(HX53="","",MID(HX53,FIND("(",HX53)+1,4))</f>
        <v/>
      </c>
      <c r="HS53" s="107" t="str">
        <f t="shared" ref="HS53:HS60" si="606">IF(ISNUMBER(SEARCH("*female*",HX53)),"female",IF(ISNUMBER(SEARCH("*male*",HX53)),"male",""))</f>
        <v/>
      </c>
      <c r="HT53" s="108" t="str">
        <f t="shared" ref="HT53:HT60" si="607">IF(HX53="","",IF(ISERROR(MID(HX53,FIND("male,",HX53)+6,(FIND(")",HX53)-(FIND("male,",HX53)+6))))=TRUE,"missing/error",MID(HX53,FIND("male,",HX53)+6,(FIND(")",HX53)-(FIND("male,",HX53)+6)))))</f>
        <v/>
      </c>
      <c r="HU53" s="109" t="str">
        <f t="shared" ref="HU53:HU60" si="608">IF(HQ53="","",(MID(HQ53,(SEARCH("^^",SUBSTITUTE(HQ53," ","^^",LEN(HQ53)-LEN(SUBSTITUTE(HQ53," ","")))))+1,99)&amp;"_"&amp;LEFT(HQ53,FIND(" ",HQ53)-1)&amp;"_"&amp;HR53))</f>
        <v/>
      </c>
      <c r="HW53" s="101"/>
      <c r="HX53" s="101"/>
      <c r="HY53" s="102" t="str">
        <f t="shared" ref="HY53:HY60" si="609">IF(IC53="","",HY$3)</f>
        <v/>
      </c>
      <c r="HZ53" s="103" t="str">
        <f t="shared" ref="HZ53:HZ60" si="610">IF(IC53="","",HY$1)</f>
        <v/>
      </c>
      <c r="IA53" s="104" t="str">
        <f t="shared" ref="IA53:IA60" si="611">IF(IC53="","",HY$2)</f>
        <v/>
      </c>
      <c r="IB53" s="104" t="str">
        <f t="shared" ref="IB53:IB60" si="612">IF(IC53="","",HY$3)</f>
        <v/>
      </c>
      <c r="IC53" s="105" t="str">
        <f t="shared" ref="IC53:IC60" si="613">IF(IJ53="","",IF(ISNUMBER(SEARCH(":",IJ53)),MID(IJ53,FIND(":",IJ53)+2,FIND("(",IJ53)-FIND(":",IJ53)-3),LEFT(IJ53,FIND("(",IJ53)-2)))</f>
        <v/>
      </c>
      <c r="ID53" s="106" t="str">
        <f t="shared" ref="ID53:ID60" si="614">IF(IJ53="","",MID(IJ53,FIND("(",IJ53)+1,4))</f>
        <v/>
      </c>
      <c r="IE53" s="107" t="str">
        <f t="shared" ref="IE53:IE60" si="615">IF(ISNUMBER(SEARCH("*female*",IJ53)),"female",IF(ISNUMBER(SEARCH("*male*",IJ53)),"male",""))</f>
        <v/>
      </c>
      <c r="IF53" s="108" t="str">
        <f t="shared" ref="IF53:IF60" si="616">IF(IJ53="","",IF(ISERROR(MID(IJ53,FIND("male,",IJ53)+6,(FIND(")",IJ53)-(FIND("male,",IJ53)+6))))=TRUE,"missing/error",MID(IJ53,FIND("male,",IJ53)+6,(FIND(")",IJ53)-(FIND("male,",IJ53)+6)))))</f>
        <v/>
      </c>
      <c r="IG53" s="109" t="str">
        <f t="shared" ref="IG53:IG60" si="617">IF(IC53="","",(MID(IC53,(SEARCH("^^",SUBSTITUTE(IC53," ","^^",LEN(IC53)-LEN(SUBSTITUTE(IC53," ","")))))+1,99)&amp;"_"&amp;LEFT(IC53,FIND(" ",IC53)-1)&amp;"_"&amp;ID53))</f>
        <v/>
      </c>
      <c r="II53" s="101"/>
      <c r="IJ53" s="101"/>
      <c r="IK53" s="102" t="str">
        <f t="shared" ref="IK53:IK60" si="618">IF(IO53="","",IK$3)</f>
        <v/>
      </c>
      <c r="IL53" s="103" t="str">
        <f t="shared" ref="IL53:IL60" si="619">IF(IO53="","",IK$1)</f>
        <v/>
      </c>
      <c r="IM53" s="104" t="str">
        <f t="shared" ref="IM53:IM60" si="620">IF(IO53="","",IK$2)</f>
        <v/>
      </c>
      <c r="IN53" s="104" t="str">
        <f t="shared" ref="IN53:IN60" si="621">IF(IO53="","",IK$3)</f>
        <v/>
      </c>
      <c r="IO53" s="105" t="str">
        <f t="shared" ref="IO53:IO60" si="622">IF(IV53="","",IF(ISNUMBER(SEARCH(":",IV53)),MID(IV53,FIND(":",IV53)+2,FIND("(",IV53)-FIND(":",IV53)-3),LEFT(IV53,FIND("(",IV53)-2)))</f>
        <v/>
      </c>
      <c r="IP53" s="106" t="str">
        <f t="shared" ref="IP53:IP60" si="623">IF(IV53="","",MID(IV53,FIND("(",IV53)+1,4))</f>
        <v/>
      </c>
      <c r="IQ53" s="107" t="str">
        <f t="shared" ref="IQ53:IQ60" si="624">IF(ISNUMBER(SEARCH("*female*",IV53)),"female",IF(ISNUMBER(SEARCH("*male*",IV53)),"male",""))</f>
        <v/>
      </c>
      <c r="IR53" s="108" t="str">
        <f t="shared" ref="IR53:IR60" si="625">IF(IV53="","",IF(ISERROR(MID(IV53,FIND("male,",IV53)+6,(FIND(")",IV53)-(FIND("male,",IV53)+6))))=TRUE,"missing/error",MID(IV53,FIND("male,",IV53)+6,(FIND(")",IV53)-(FIND("male,",IV53)+6)))))</f>
        <v/>
      </c>
      <c r="IS53" s="109" t="str">
        <f t="shared" ref="IS53:IS60" si="626">IF(IO53="","",(MID(IO53,(SEARCH("^^",SUBSTITUTE(IO53," ","^^",LEN(IO53)-LEN(SUBSTITUTE(IO53," ","")))))+1,99)&amp;"_"&amp;LEFT(IO53,FIND(" ",IO53)-1)&amp;"_"&amp;IP53))</f>
        <v/>
      </c>
      <c r="IU53" s="101"/>
      <c r="IV53" s="101"/>
      <c r="IW53" s="102" t="str">
        <f t="shared" ref="IW53:IW60" si="627">IF(JA53="","",IW$3)</f>
        <v/>
      </c>
      <c r="IX53" s="103" t="str">
        <f t="shared" ref="IX53:IX60" si="628">IF(JA53="","",IW$1)</f>
        <v/>
      </c>
      <c r="IY53" s="104" t="str">
        <f t="shared" ref="IY53:IY60" si="629">IF(JA53="","",IW$2)</f>
        <v/>
      </c>
      <c r="IZ53" s="104" t="str">
        <f t="shared" ref="IZ53:IZ60" si="630">IF(JA53="","",IW$3)</f>
        <v/>
      </c>
      <c r="JA53" s="105" t="str">
        <f t="shared" ref="JA53:JA60" si="631">IF(JH53="","",IF(ISNUMBER(SEARCH(":",JH53)),MID(JH53,FIND(":",JH53)+2,FIND("(",JH53)-FIND(":",JH53)-3),LEFT(JH53,FIND("(",JH53)-2)))</f>
        <v/>
      </c>
      <c r="JB53" s="106" t="str">
        <f t="shared" ref="JB53:JB60" si="632">IF(JH53="","",MID(JH53,FIND("(",JH53)+1,4))</f>
        <v/>
      </c>
      <c r="JC53" s="107" t="str">
        <f t="shared" ref="JC53:JC60" si="633">IF(ISNUMBER(SEARCH("*female*",JH53)),"female",IF(ISNUMBER(SEARCH("*male*",JH53)),"male",""))</f>
        <v/>
      </c>
      <c r="JD53" s="108" t="str">
        <f t="shared" ref="JD53:JD60" si="634">IF(JH53="","",IF(ISERROR(MID(JH53,FIND("male,",JH53)+6,(FIND(")",JH53)-(FIND("male,",JH53)+6))))=TRUE,"missing/error",MID(JH53,FIND("male,",JH53)+6,(FIND(")",JH53)-(FIND("male,",JH53)+6)))))</f>
        <v/>
      </c>
      <c r="JE53" s="109" t="str">
        <f t="shared" ref="JE53:JE60" si="635">IF(JA53="","",(MID(JA53,(SEARCH("^^",SUBSTITUTE(JA53," ","^^",LEN(JA53)-LEN(SUBSTITUTE(JA53," ","")))))+1,99)&amp;"_"&amp;LEFT(JA53,FIND(" ",JA53)-1)&amp;"_"&amp;JB53))</f>
        <v/>
      </c>
      <c r="JG53" s="101"/>
      <c r="JH53" s="101"/>
      <c r="JI53" s="102" t="str">
        <f t="shared" ref="JI53:JI60" si="636">IF(JM53="","",JI$3)</f>
        <v/>
      </c>
      <c r="JJ53" s="103" t="str">
        <f t="shared" ref="JJ53:JJ60" si="637">IF(JM53="","",JI$1)</f>
        <v/>
      </c>
      <c r="JK53" s="104" t="str">
        <f t="shared" ref="JK53:JK60" si="638">IF(JM53="","",JI$2)</f>
        <v/>
      </c>
      <c r="JL53" s="104" t="str">
        <f t="shared" ref="JL53:JL60" si="639">IF(JM53="","",JI$3)</f>
        <v/>
      </c>
      <c r="JM53" s="105" t="str">
        <f t="shared" ref="JM53:JM60" si="640">IF(JT53="","",IF(ISNUMBER(SEARCH(":",JT53)),MID(JT53,FIND(":",JT53)+2,FIND("(",JT53)-FIND(":",JT53)-3),LEFT(JT53,FIND("(",JT53)-2)))</f>
        <v/>
      </c>
      <c r="JN53" s="106" t="str">
        <f t="shared" ref="JN53:JN60" si="641">IF(JT53="","",MID(JT53,FIND("(",JT53)+1,4))</f>
        <v/>
      </c>
      <c r="JO53" s="107" t="str">
        <f t="shared" ref="JO53:JO60" si="642">IF(ISNUMBER(SEARCH("*female*",JT53)),"female",IF(ISNUMBER(SEARCH("*male*",JT53)),"male",""))</f>
        <v/>
      </c>
      <c r="JP53" s="108" t="str">
        <f t="shared" ref="JP53:JP60" si="643">IF(JT53="","",IF(ISERROR(MID(JT53,FIND("male,",JT53)+6,(FIND(")",JT53)-(FIND("male,",JT53)+6))))=TRUE,"missing/error",MID(JT53,FIND("male,",JT53)+6,(FIND(")",JT53)-(FIND("male,",JT53)+6)))))</f>
        <v/>
      </c>
      <c r="JQ53" s="109" t="str">
        <f t="shared" ref="JQ53:JQ60" si="644">IF(JM53="","",(MID(JM53,(SEARCH("^^",SUBSTITUTE(JM53," ","^^",LEN(JM53)-LEN(SUBSTITUTE(JM53," ","")))))+1,99)&amp;"_"&amp;LEFT(JM53,FIND(" ",JM53)-1)&amp;"_"&amp;JN53))</f>
        <v/>
      </c>
      <c r="JS53" s="101"/>
      <c r="JT53" s="101"/>
      <c r="JU53" s="102" t="str">
        <f t="shared" ref="JU53:JU60" si="645">IF(JY53="","",JU$3)</f>
        <v/>
      </c>
      <c r="JV53" s="103" t="str">
        <f t="shared" ref="JV53:JV60" si="646">IF(JY53="","",JU$1)</f>
        <v/>
      </c>
      <c r="JW53" s="104" t="str">
        <f t="shared" ref="JW53:JW60" si="647">IF(JY53="","",JU$2)</f>
        <v/>
      </c>
      <c r="JX53" s="104" t="str">
        <f t="shared" ref="JX53:JX60" si="648">IF(JY53="","",JU$3)</f>
        <v/>
      </c>
      <c r="JY53" s="105" t="str">
        <f t="shared" ref="JY53:JY60" si="649">IF(KF53="","",IF(ISNUMBER(SEARCH(":",KF53)),MID(KF53,FIND(":",KF53)+2,FIND("(",KF53)-FIND(":",KF53)-3),LEFT(KF53,FIND("(",KF53)-2)))</f>
        <v/>
      </c>
      <c r="JZ53" s="106" t="str">
        <f t="shared" ref="JZ53:JZ60" si="650">IF(KF53="","",MID(KF53,FIND("(",KF53)+1,4))</f>
        <v/>
      </c>
      <c r="KA53" s="107" t="str">
        <f t="shared" ref="KA53:KA60" si="651">IF(ISNUMBER(SEARCH("*female*",KF53)),"female",IF(ISNUMBER(SEARCH("*male*",KF53)),"male",""))</f>
        <v/>
      </c>
      <c r="KB53" s="108" t="str">
        <f t="shared" ref="KB53:KB60" si="652">IF(KF53="","",IF(ISERROR(MID(KF53,FIND("male,",KF53)+6,(FIND(")",KF53)-(FIND("male,",KF53)+6))))=TRUE,"missing/error",MID(KF53,FIND("male,",KF53)+6,(FIND(")",KF53)-(FIND("male,",KF53)+6)))))</f>
        <v/>
      </c>
      <c r="KC53" s="109" t="str">
        <f t="shared" ref="KC53:KC60" si="653">IF(JY53="","",(MID(JY53,(SEARCH("^^",SUBSTITUTE(JY53," ","^^",LEN(JY53)-LEN(SUBSTITUTE(JY53," ","")))))+1,99)&amp;"_"&amp;LEFT(JY53,FIND(" ",JY53)-1)&amp;"_"&amp;JZ53))</f>
        <v/>
      </c>
      <c r="KE53" s="101"/>
      <c r="KF53" s="101"/>
    </row>
    <row r="54" spans="1:292" ht="13.5" customHeight="1">
      <c r="A54" s="20"/>
      <c r="B54" s="101" t="s">
        <v>604</v>
      </c>
      <c r="C54" s="2" t="s">
        <v>605</v>
      </c>
      <c r="D54" s="154"/>
      <c r="E54" s="102" t="s">
        <v>292</v>
      </c>
      <c r="F54" s="103" t="s">
        <v>292</v>
      </c>
      <c r="G54" s="104"/>
      <c r="H54" s="104" t="s">
        <v>292</v>
      </c>
      <c r="I54" s="105"/>
      <c r="J54" s="106"/>
      <c r="K54" s="107"/>
      <c r="L54" s="108"/>
      <c r="M54" s="109" t="s">
        <v>292</v>
      </c>
      <c r="O54" s="101"/>
      <c r="P54" s="154"/>
      <c r="Q54" s="102">
        <v>34699</v>
      </c>
      <c r="R54" s="103" t="s">
        <v>422</v>
      </c>
      <c r="S54" s="104">
        <v>34568</v>
      </c>
      <c r="T54" s="104">
        <v>36010</v>
      </c>
      <c r="U54" s="105" t="s">
        <v>470</v>
      </c>
      <c r="V54" s="106">
        <v>1932</v>
      </c>
      <c r="W54" s="107" t="s">
        <v>457</v>
      </c>
      <c r="X54" s="108" t="s">
        <v>304</v>
      </c>
      <c r="Y54" s="109" t="s">
        <v>471</v>
      </c>
      <c r="AA54" s="101"/>
      <c r="AB54" s="101"/>
      <c r="AC54" s="102">
        <v>36160</v>
      </c>
      <c r="AD54" s="103" t="s">
        <v>423</v>
      </c>
      <c r="AE54" s="104">
        <v>36010</v>
      </c>
      <c r="AF54" s="104">
        <v>37459</v>
      </c>
      <c r="AG54" s="105" t="s">
        <v>470</v>
      </c>
      <c r="AH54" s="106">
        <v>1932</v>
      </c>
      <c r="AI54" s="107" t="s">
        <v>457</v>
      </c>
      <c r="AJ54" s="108" t="s">
        <v>304</v>
      </c>
      <c r="AK54" s="109" t="s">
        <v>471</v>
      </c>
      <c r="AM54" s="101"/>
      <c r="AN54" s="101"/>
      <c r="AO54" s="102">
        <v>37622</v>
      </c>
      <c r="AP54" s="103" t="s">
        <v>424</v>
      </c>
      <c r="AQ54" s="104">
        <v>37459</v>
      </c>
      <c r="AR54" s="104">
        <v>37545</v>
      </c>
      <c r="AS54" s="105" t="s">
        <v>472</v>
      </c>
      <c r="AT54" s="106">
        <v>1944</v>
      </c>
      <c r="AU54" s="107" t="s">
        <v>440</v>
      </c>
      <c r="AV54" s="108" t="s">
        <v>306</v>
      </c>
      <c r="AW54" s="109" t="s">
        <v>473</v>
      </c>
      <c r="AY54" s="101" t="s">
        <v>474</v>
      </c>
      <c r="AZ54" s="101"/>
      <c r="BA54" s="102">
        <v>37987</v>
      </c>
      <c r="BB54" s="103" t="s">
        <v>425</v>
      </c>
      <c r="BC54" s="104">
        <v>37768</v>
      </c>
      <c r="BD54" s="104">
        <v>38905</v>
      </c>
      <c r="BE54" s="105" t="s">
        <v>475</v>
      </c>
      <c r="BF54" s="106">
        <v>1956</v>
      </c>
      <c r="BG54" s="107" t="s">
        <v>440</v>
      </c>
      <c r="BH54" s="108" t="s">
        <v>301</v>
      </c>
      <c r="BI54" s="109" t="s">
        <v>476</v>
      </c>
      <c r="BK54" s="101"/>
      <c r="BL54" s="101"/>
      <c r="BM54" s="102" t="s">
        <v>292</v>
      </c>
      <c r="BN54" s="103" t="s">
        <v>292</v>
      </c>
      <c r="BO54" s="104"/>
      <c r="BP54" s="104" t="s">
        <v>292</v>
      </c>
      <c r="BQ54" s="105"/>
      <c r="BR54" s="106"/>
      <c r="BS54" s="107"/>
      <c r="BT54" s="108"/>
      <c r="BU54" s="109" t="s">
        <v>292</v>
      </c>
      <c r="BW54" s="101"/>
      <c r="BX54" s="101"/>
      <c r="BY54" s="102">
        <v>40465</v>
      </c>
      <c r="BZ54" s="103" t="s">
        <v>427</v>
      </c>
      <c r="CA54" s="104">
        <v>39135</v>
      </c>
      <c r="CB54" s="104">
        <v>40465</v>
      </c>
      <c r="CC54" s="105" t="s">
        <v>606</v>
      </c>
      <c r="CD54" s="106">
        <v>1958</v>
      </c>
      <c r="CE54" s="107" t="s">
        <v>440</v>
      </c>
      <c r="CF54" s="108" t="s">
        <v>297</v>
      </c>
      <c r="CG54" s="109" t="s">
        <v>607</v>
      </c>
      <c r="CI54" s="101"/>
      <c r="CJ54" s="101"/>
      <c r="CK54" s="102" t="s">
        <v>292</v>
      </c>
      <c r="CL54" s="103" t="s">
        <v>292</v>
      </c>
      <c r="CM54" s="104" t="s">
        <v>292</v>
      </c>
      <c r="CN54" s="104" t="s">
        <v>292</v>
      </c>
      <c r="CO54" s="105" t="s">
        <v>292</v>
      </c>
      <c r="CP54" s="106" t="s">
        <v>292</v>
      </c>
      <c r="CQ54" s="107" t="s">
        <v>292</v>
      </c>
      <c r="CR54" s="108" t="s">
        <v>292</v>
      </c>
      <c r="CS54" s="109" t="s">
        <v>292</v>
      </c>
      <c r="CT54" s="2" t="s">
        <v>292</v>
      </c>
      <c r="CU54" s="101"/>
      <c r="CV54" s="101"/>
      <c r="CW54" s="102" t="s">
        <v>292</v>
      </c>
      <c r="CX54" s="103" t="s">
        <v>292</v>
      </c>
      <c r="CY54" s="104" t="s">
        <v>292</v>
      </c>
      <c r="CZ54" s="104" t="s">
        <v>292</v>
      </c>
      <c r="DA54" s="105" t="s">
        <v>292</v>
      </c>
      <c r="DB54" s="106" t="s">
        <v>292</v>
      </c>
      <c r="DC54" s="107" t="s">
        <v>292</v>
      </c>
      <c r="DD54" s="108" t="s">
        <v>292</v>
      </c>
      <c r="DE54" s="109" t="s">
        <v>292</v>
      </c>
      <c r="DF54" s="2" t="s">
        <v>292</v>
      </c>
      <c r="DG54" s="101"/>
      <c r="DH54" s="101"/>
      <c r="DI54" s="102">
        <f t="shared" si="289"/>
        <v>44571</v>
      </c>
      <c r="DJ54" s="103" t="str">
        <f t="shared" si="290"/>
        <v>Rutte III</v>
      </c>
      <c r="DK54" s="104">
        <f t="shared" si="537"/>
        <v>43034</v>
      </c>
      <c r="DL54" s="104">
        <f t="shared" si="536"/>
        <v>44571</v>
      </c>
      <c r="DM54" s="105" t="str">
        <f t="shared" si="291"/>
        <v>Hugo de Jonge</v>
      </c>
      <c r="DN54" s="106" t="str">
        <f t="shared" si="292"/>
        <v>1977</v>
      </c>
      <c r="DO54" s="107" t="str">
        <f t="shared" si="293"/>
        <v>male</v>
      </c>
      <c r="DP54" s="108" t="str">
        <f t="shared" si="294"/>
        <v>nl_cda01</v>
      </c>
      <c r="DQ54" s="109" t="str">
        <f t="shared" si="295"/>
        <v>Jonge_Hugo_1977</v>
      </c>
      <c r="DS54" s="101"/>
      <c r="DT54" s="101" t="s">
        <v>1053</v>
      </c>
      <c r="DU54" s="102">
        <f t="shared" si="529"/>
        <v>45291</v>
      </c>
      <c r="DV54" s="103" t="str">
        <f t="shared" si="530"/>
        <v>Rutte IV</v>
      </c>
      <c r="DW54" s="104">
        <f t="shared" si="296"/>
        <v>44571</v>
      </c>
      <c r="DX54" s="104">
        <f t="shared" si="288"/>
        <v>45291</v>
      </c>
      <c r="DY54" s="105" t="str">
        <f t="shared" si="531"/>
        <v>Ernst Kuipers</v>
      </c>
      <c r="DZ54" s="106" t="str">
        <f t="shared" si="532"/>
        <v>1959</v>
      </c>
      <c r="EA54" s="107" t="str">
        <f t="shared" si="533"/>
        <v>male</v>
      </c>
      <c r="EB54" s="108" t="str">
        <f t="shared" si="534"/>
        <v>nl_d6601</v>
      </c>
      <c r="EC54" s="109" t="str">
        <f t="shared" si="535"/>
        <v>Kuipers_Ernst_1959</v>
      </c>
      <c r="EE54" s="101"/>
      <c r="EF54" s="101" t="s">
        <v>1167</v>
      </c>
      <c r="EG54" s="102" t="str">
        <f t="shared" si="538"/>
        <v/>
      </c>
      <c r="EH54" s="103" t="str">
        <f t="shared" si="539"/>
        <v/>
      </c>
      <c r="EI54" s="104" t="str">
        <f t="shared" si="540"/>
        <v/>
      </c>
      <c r="EJ54" s="104" t="str">
        <f t="shared" si="541"/>
        <v/>
      </c>
      <c r="EK54" s="105" t="str">
        <f t="shared" si="542"/>
        <v/>
      </c>
      <c r="EL54" s="106" t="str">
        <f t="shared" si="543"/>
        <v/>
      </c>
      <c r="EM54" s="107" t="str">
        <f t="shared" si="544"/>
        <v/>
      </c>
      <c r="EN54" s="108" t="str">
        <f t="shared" si="545"/>
        <v/>
      </c>
      <c r="EO54" s="109" t="str">
        <f t="shared" si="546"/>
        <v/>
      </c>
      <c r="EQ54" s="101"/>
      <c r="ER54" s="101"/>
      <c r="ES54" s="102" t="str">
        <f t="shared" si="547"/>
        <v/>
      </c>
      <c r="ET54" s="103" t="str">
        <f t="shared" si="548"/>
        <v/>
      </c>
      <c r="EU54" s="104" t="str">
        <f t="shared" si="549"/>
        <v/>
      </c>
      <c r="EV54" s="104" t="str">
        <f t="shared" si="550"/>
        <v/>
      </c>
      <c r="EW54" s="105" t="str">
        <f t="shared" si="551"/>
        <v/>
      </c>
      <c r="EX54" s="106" t="str">
        <f t="shared" si="552"/>
        <v/>
      </c>
      <c r="EY54" s="107" t="str">
        <f t="shared" si="553"/>
        <v/>
      </c>
      <c r="EZ54" s="108" t="str">
        <f t="shared" si="554"/>
        <v/>
      </c>
      <c r="FA54" s="109" t="str">
        <f t="shared" si="555"/>
        <v/>
      </c>
      <c r="FC54" s="101"/>
      <c r="FD54" s="101"/>
      <c r="FE54" s="102" t="str">
        <f t="shared" si="556"/>
        <v/>
      </c>
      <c r="FF54" s="103" t="str">
        <f t="shared" si="557"/>
        <v/>
      </c>
      <c r="FG54" s="104" t="str">
        <f t="shared" si="558"/>
        <v/>
      </c>
      <c r="FH54" s="104" t="str">
        <f t="shared" si="559"/>
        <v/>
      </c>
      <c r="FI54" s="105" t="str">
        <f t="shared" si="560"/>
        <v/>
      </c>
      <c r="FJ54" s="106" t="str">
        <f t="shared" si="561"/>
        <v/>
      </c>
      <c r="FK54" s="107" t="str">
        <f t="shared" si="562"/>
        <v/>
      </c>
      <c r="FL54" s="108" t="str">
        <f t="shared" si="563"/>
        <v/>
      </c>
      <c r="FM54" s="109" t="str">
        <f t="shared" si="564"/>
        <v/>
      </c>
      <c r="FO54" s="101"/>
      <c r="FP54" s="101"/>
      <c r="FQ54" s="102" t="str">
        <f>IF(FU54="","",#REF!)</f>
        <v/>
      </c>
      <c r="FR54" s="103" t="str">
        <f t="shared" si="565"/>
        <v/>
      </c>
      <c r="FS54" s="104" t="str">
        <f t="shared" si="566"/>
        <v/>
      </c>
      <c r="FT54" s="104" t="str">
        <f t="shared" si="567"/>
        <v/>
      </c>
      <c r="FU54" s="105" t="str">
        <f t="shared" si="568"/>
        <v/>
      </c>
      <c r="FV54" s="106" t="str">
        <f t="shared" si="569"/>
        <v/>
      </c>
      <c r="FW54" s="107" t="str">
        <f t="shared" si="570"/>
        <v/>
      </c>
      <c r="FX54" s="108" t="str">
        <f t="shared" si="571"/>
        <v/>
      </c>
      <c r="FY54" s="109" t="str">
        <f t="shared" si="572"/>
        <v/>
      </c>
      <c r="GA54" s="101"/>
      <c r="GB54" s="101"/>
      <c r="GC54" s="102" t="str">
        <f t="shared" si="573"/>
        <v/>
      </c>
      <c r="GD54" s="103" t="str">
        <f t="shared" si="574"/>
        <v/>
      </c>
      <c r="GE54" s="104" t="str">
        <f t="shared" si="575"/>
        <v/>
      </c>
      <c r="GF54" s="104" t="str">
        <f t="shared" si="576"/>
        <v/>
      </c>
      <c r="GG54" s="105" t="str">
        <f t="shared" si="577"/>
        <v/>
      </c>
      <c r="GH54" s="106" t="str">
        <f t="shared" si="578"/>
        <v/>
      </c>
      <c r="GI54" s="107" t="str">
        <f t="shared" si="579"/>
        <v/>
      </c>
      <c r="GJ54" s="108" t="str">
        <f t="shared" si="580"/>
        <v/>
      </c>
      <c r="GK54" s="109" t="str">
        <f t="shared" si="581"/>
        <v/>
      </c>
      <c r="GM54" s="101"/>
      <c r="GN54" s="101"/>
      <c r="GO54" s="102" t="str">
        <f t="shared" si="582"/>
        <v/>
      </c>
      <c r="GP54" s="103" t="str">
        <f t="shared" si="583"/>
        <v/>
      </c>
      <c r="GQ54" s="104" t="str">
        <f t="shared" si="584"/>
        <v/>
      </c>
      <c r="GR54" s="104" t="str">
        <f t="shared" si="585"/>
        <v/>
      </c>
      <c r="GS54" s="105" t="str">
        <f t="shared" si="586"/>
        <v/>
      </c>
      <c r="GT54" s="106" t="str">
        <f t="shared" si="587"/>
        <v/>
      </c>
      <c r="GU54" s="107" t="str">
        <f t="shared" si="588"/>
        <v/>
      </c>
      <c r="GV54" s="108" t="str">
        <f t="shared" si="589"/>
        <v/>
      </c>
      <c r="GW54" s="109" t="str">
        <f t="shared" si="590"/>
        <v/>
      </c>
      <c r="GY54" s="101"/>
      <c r="GZ54" s="101"/>
      <c r="HA54" s="102" t="str">
        <f t="shared" si="591"/>
        <v/>
      </c>
      <c r="HB54" s="103" t="str">
        <f t="shared" si="592"/>
        <v/>
      </c>
      <c r="HC54" s="104" t="str">
        <f t="shared" si="593"/>
        <v/>
      </c>
      <c r="HD54" s="104" t="str">
        <f t="shared" si="594"/>
        <v/>
      </c>
      <c r="HE54" s="105" t="str">
        <f t="shared" si="595"/>
        <v/>
      </c>
      <c r="HF54" s="106" t="str">
        <f t="shared" si="596"/>
        <v/>
      </c>
      <c r="HG54" s="107" t="str">
        <f t="shared" si="597"/>
        <v/>
      </c>
      <c r="HH54" s="108" t="str">
        <f t="shared" si="598"/>
        <v/>
      </c>
      <c r="HI54" s="109" t="str">
        <f t="shared" si="599"/>
        <v/>
      </c>
      <c r="HK54" s="101"/>
      <c r="HL54" s="101" t="s">
        <v>292</v>
      </c>
      <c r="HM54" s="102" t="str">
        <f t="shared" si="600"/>
        <v/>
      </c>
      <c r="HN54" s="103" t="str">
        <f t="shared" si="601"/>
        <v/>
      </c>
      <c r="HO54" s="104" t="str">
        <f t="shared" si="602"/>
        <v/>
      </c>
      <c r="HP54" s="104" t="str">
        <f t="shared" si="603"/>
        <v/>
      </c>
      <c r="HQ54" s="105" t="str">
        <f t="shared" si="604"/>
        <v/>
      </c>
      <c r="HR54" s="106" t="str">
        <f t="shared" si="605"/>
        <v/>
      </c>
      <c r="HS54" s="107" t="str">
        <f t="shared" si="606"/>
        <v/>
      </c>
      <c r="HT54" s="108" t="str">
        <f t="shared" si="607"/>
        <v/>
      </c>
      <c r="HU54" s="109" t="str">
        <f t="shared" si="608"/>
        <v/>
      </c>
      <c r="HW54" s="101"/>
      <c r="HX54" s="101"/>
      <c r="HY54" s="102" t="str">
        <f t="shared" si="609"/>
        <v/>
      </c>
      <c r="HZ54" s="103" t="str">
        <f t="shared" si="610"/>
        <v/>
      </c>
      <c r="IA54" s="104" t="str">
        <f t="shared" si="611"/>
        <v/>
      </c>
      <c r="IB54" s="104" t="str">
        <f t="shared" si="612"/>
        <v/>
      </c>
      <c r="IC54" s="105" t="str">
        <f t="shared" si="613"/>
        <v/>
      </c>
      <c r="ID54" s="106" t="str">
        <f t="shared" si="614"/>
        <v/>
      </c>
      <c r="IE54" s="107" t="str">
        <f t="shared" si="615"/>
        <v/>
      </c>
      <c r="IF54" s="108" t="str">
        <f t="shared" si="616"/>
        <v/>
      </c>
      <c r="IG54" s="109" t="str">
        <f t="shared" si="617"/>
        <v/>
      </c>
      <c r="II54" s="101"/>
      <c r="IJ54" s="101"/>
      <c r="IK54" s="102" t="str">
        <f t="shared" si="618"/>
        <v/>
      </c>
      <c r="IL54" s="103" t="str">
        <f t="shared" si="619"/>
        <v/>
      </c>
      <c r="IM54" s="104" t="str">
        <f t="shared" si="620"/>
        <v/>
      </c>
      <c r="IN54" s="104" t="str">
        <f t="shared" si="621"/>
        <v/>
      </c>
      <c r="IO54" s="105" t="str">
        <f t="shared" si="622"/>
        <v/>
      </c>
      <c r="IP54" s="106" t="str">
        <f t="shared" si="623"/>
        <v/>
      </c>
      <c r="IQ54" s="107" t="str">
        <f t="shared" si="624"/>
        <v/>
      </c>
      <c r="IR54" s="108" t="str">
        <f t="shared" si="625"/>
        <v/>
      </c>
      <c r="IS54" s="109" t="str">
        <f t="shared" si="626"/>
        <v/>
      </c>
      <c r="IU54" s="101"/>
      <c r="IV54" s="101"/>
      <c r="IW54" s="102" t="str">
        <f t="shared" si="627"/>
        <v/>
      </c>
      <c r="IX54" s="103" t="str">
        <f t="shared" si="628"/>
        <v/>
      </c>
      <c r="IY54" s="104" t="str">
        <f t="shared" si="629"/>
        <v/>
      </c>
      <c r="IZ54" s="104" t="str">
        <f t="shared" si="630"/>
        <v/>
      </c>
      <c r="JA54" s="105" t="str">
        <f t="shared" si="631"/>
        <v/>
      </c>
      <c r="JB54" s="106" t="str">
        <f t="shared" si="632"/>
        <v/>
      </c>
      <c r="JC54" s="107" t="str">
        <f t="shared" si="633"/>
        <v/>
      </c>
      <c r="JD54" s="108" t="str">
        <f t="shared" si="634"/>
        <v/>
      </c>
      <c r="JE54" s="109" t="str">
        <f t="shared" si="635"/>
        <v/>
      </c>
      <c r="JG54" s="101"/>
      <c r="JH54" s="101"/>
      <c r="JI54" s="102" t="str">
        <f t="shared" si="636"/>
        <v/>
      </c>
      <c r="JJ54" s="103" t="str">
        <f t="shared" si="637"/>
        <v/>
      </c>
      <c r="JK54" s="104" t="str">
        <f t="shared" si="638"/>
        <v/>
      </c>
      <c r="JL54" s="104" t="str">
        <f t="shared" si="639"/>
        <v/>
      </c>
      <c r="JM54" s="105" t="str">
        <f t="shared" si="640"/>
        <v/>
      </c>
      <c r="JN54" s="106" t="str">
        <f t="shared" si="641"/>
        <v/>
      </c>
      <c r="JO54" s="107" t="str">
        <f t="shared" si="642"/>
        <v/>
      </c>
      <c r="JP54" s="108" t="str">
        <f t="shared" si="643"/>
        <v/>
      </c>
      <c r="JQ54" s="109" t="str">
        <f t="shared" si="644"/>
        <v/>
      </c>
      <c r="JS54" s="101"/>
      <c r="JT54" s="101"/>
      <c r="JU54" s="102" t="str">
        <f t="shared" si="645"/>
        <v/>
      </c>
      <c r="JV54" s="103" t="str">
        <f t="shared" si="646"/>
        <v/>
      </c>
      <c r="JW54" s="104" t="str">
        <f t="shared" si="647"/>
        <v/>
      </c>
      <c r="JX54" s="104" t="str">
        <f t="shared" si="648"/>
        <v/>
      </c>
      <c r="JY54" s="105" t="str">
        <f t="shared" si="649"/>
        <v/>
      </c>
      <c r="JZ54" s="106" t="str">
        <f t="shared" si="650"/>
        <v/>
      </c>
      <c r="KA54" s="107" t="str">
        <f t="shared" si="651"/>
        <v/>
      </c>
      <c r="KB54" s="108" t="str">
        <f t="shared" si="652"/>
        <v/>
      </c>
      <c r="KC54" s="109" t="str">
        <f t="shared" si="653"/>
        <v/>
      </c>
      <c r="KE54" s="101"/>
      <c r="KF54" s="101"/>
    </row>
    <row r="55" spans="1:292" ht="13.5" customHeight="1">
      <c r="A55" s="20"/>
      <c r="B55" s="101" t="s">
        <v>604</v>
      </c>
      <c r="C55" s="2" t="s">
        <v>605</v>
      </c>
      <c r="D55" s="154"/>
      <c r="E55" s="102" t="s">
        <v>292</v>
      </c>
      <c r="F55" s="103" t="s">
        <v>292</v>
      </c>
      <c r="G55" s="104"/>
      <c r="H55" s="104" t="s">
        <v>292</v>
      </c>
      <c r="I55" s="105"/>
      <c r="J55" s="106"/>
      <c r="K55" s="107"/>
      <c r="L55" s="108"/>
      <c r="M55" s="109" t="s">
        <v>292</v>
      </c>
      <c r="O55" s="101"/>
      <c r="P55" s="154"/>
      <c r="Q55" s="102" t="s">
        <v>292</v>
      </c>
      <c r="R55" s="103" t="s">
        <v>292</v>
      </c>
      <c r="S55" s="104"/>
      <c r="T55" s="104" t="s">
        <v>292</v>
      </c>
      <c r="U55" s="105"/>
      <c r="V55" s="106"/>
      <c r="W55" s="107"/>
      <c r="X55" s="108"/>
      <c r="Y55" s="109" t="s">
        <v>292</v>
      </c>
      <c r="AA55" s="101"/>
      <c r="AB55" s="101"/>
      <c r="AC55" s="102" t="s">
        <v>292</v>
      </c>
      <c r="AD55" s="103" t="s">
        <v>292</v>
      </c>
      <c r="AE55" s="104"/>
      <c r="AF55" s="104" t="s">
        <v>292</v>
      </c>
      <c r="AG55" s="105"/>
      <c r="AH55" s="106"/>
      <c r="AI55" s="107"/>
      <c r="AJ55" s="108"/>
      <c r="AK55" s="109" t="s">
        <v>292</v>
      </c>
      <c r="AM55" s="101"/>
      <c r="AN55" s="101"/>
      <c r="AO55" s="102">
        <v>37622</v>
      </c>
      <c r="AP55" s="103" t="s">
        <v>424</v>
      </c>
      <c r="AQ55" s="104" t="s">
        <v>608</v>
      </c>
      <c r="AR55" s="104" t="s">
        <v>428</v>
      </c>
      <c r="AS55" s="105" t="s">
        <v>609</v>
      </c>
      <c r="AT55" s="106">
        <v>1955</v>
      </c>
      <c r="AU55" s="107" t="s">
        <v>440</v>
      </c>
      <c r="AV55" s="108" t="s">
        <v>297</v>
      </c>
      <c r="AW55" s="109" t="s">
        <v>610</v>
      </c>
      <c r="AY55" s="101"/>
      <c r="AZ55" s="101"/>
      <c r="BA55" s="102" t="s">
        <v>292</v>
      </c>
      <c r="BB55" s="103" t="s">
        <v>292</v>
      </c>
      <c r="BC55" s="104"/>
      <c r="BD55" s="104" t="s">
        <v>292</v>
      </c>
      <c r="BE55" s="105"/>
      <c r="BF55" s="106"/>
      <c r="BG55" s="107"/>
      <c r="BH55" s="108"/>
      <c r="BI55" s="109" t="s">
        <v>292</v>
      </c>
      <c r="BK55" s="101"/>
      <c r="BL55" s="101"/>
      <c r="BM55" s="102" t="s">
        <v>292</v>
      </c>
      <c r="BN55" s="103" t="s">
        <v>292</v>
      </c>
      <c r="BO55" s="104"/>
      <c r="BP55" s="104" t="s">
        <v>292</v>
      </c>
      <c r="BQ55" s="105"/>
      <c r="BR55" s="106"/>
      <c r="BS55" s="107"/>
      <c r="BT55" s="108"/>
      <c r="BU55" s="109" t="s">
        <v>292</v>
      </c>
      <c r="BW55" s="101"/>
      <c r="BX55" s="101"/>
      <c r="BY55" s="102" t="s">
        <v>292</v>
      </c>
      <c r="BZ55" s="103" t="s">
        <v>292</v>
      </c>
      <c r="CA55" s="104"/>
      <c r="CB55" s="104" t="s">
        <v>292</v>
      </c>
      <c r="CC55" s="105"/>
      <c r="CD55" s="106"/>
      <c r="CE55" s="107"/>
      <c r="CF55" s="108"/>
      <c r="CG55" s="109" t="s">
        <v>292</v>
      </c>
      <c r="CI55" s="101"/>
      <c r="CJ55" s="101"/>
      <c r="CK55" s="102" t="s">
        <v>292</v>
      </c>
      <c r="CL55" s="103" t="s">
        <v>292</v>
      </c>
      <c r="CM55" s="104" t="s">
        <v>292</v>
      </c>
      <c r="CN55" s="104" t="s">
        <v>292</v>
      </c>
      <c r="CO55" s="105" t="s">
        <v>292</v>
      </c>
      <c r="CP55" s="106" t="s">
        <v>292</v>
      </c>
      <c r="CQ55" s="107" t="s">
        <v>292</v>
      </c>
      <c r="CR55" s="108" t="s">
        <v>292</v>
      </c>
      <c r="CS55" s="109" t="s">
        <v>292</v>
      </c>
      <c r="CT55" s="2" t="s">
        <v>292</v>
      </c>
      <c r="CU55" s="101"/>
      <c r="CV55" s="101"/>
      <c r="CW55" s="102" t="s">
        <v>292</v>
      </c>
      <c r="CX55" s="103" t="s">
        <v>292</v>
      </c>
      <c r="CY55" s="104" t="s">
        <v>292</v>
      </c>
      <c r="CZ55" s="104" t="s">
        <v>292</v>
      </c>
      <c r="DA55" s="105" t="s">
        <v>292</v>
      </c>
      <c r="DB55" s="106" t="s">
        <v>292</v>
      </c>
      <c r="DC55" s="107" t="s">
        <v>292</v>
      </c>
      <c r="DD55" s="108" t="s">
        <v>292</v>
      </c>
      <c r="DE55" s="109" t="s">
        <v>292</v>
      </c>
      <c r="DF55" s="2" t="s">
        <v>292</v>
      </c>
      <c r="DG55" s="101"/>
      <c r="DH55" s="101"/>
      <c r="DI55" s="102" t="str">
        <f t="shared" si="289"/>
        <v/>
      </c>
      <c r="DJ55" s="103" t="str">
        <f t="shared" si="290"/>
        <v/>
      </c>
      <c r="DK55" s="104" t="str">
        <f t="shared" si="537"/>
        <v/>
      </c>
      <c r="DL55" s="104" t="str">
        <f t="shared" si="536"/>
        <v/>
      </c>
      <c r="DM55" s="105" t="str">
        <f t="shared" si="291"/>
        <v/>
      </c>
      <c r="DN55" s="106" t="str">
        <f t="shared" si="292"/>
        <v/>
      </c>
      <c r="DO55" s="107" t="str">
        <f t="shared" si="293"/>
        <v/>
      </c>
      <c r="DP55" s="108" t="str">
        <f t="shared" si="294"/>
        <v/>
      </c>
      <c r="DQ55" s="109" t="str">
        <f t="shared" si="295"/>
        <v/>
      </c>
      <c r="DS55" s="101"/>
      <c r="DT55" s="101"/>
      <c r="DU55" s="102" t="str">
        <f t="shared" si="529"/>
        <v/>
      </c>
      <c r="DV55" s="103" t="str">
        <f t="shared" si="530"/>
        <v/>
      </c>
      <c r="DW55" s="104" t="str">
        <f t="shared" si="296"/>
        <v/>
      </c>
      <c r="DX55" s="104" t="str">
        <f t="shared" si="288"/>
        <v/>
      </c>
      <c r="DY55" s="105" t="str">
        <f t="shared" si="531"/>
        <v/>
      </c>
      <c r="DZ55" s="106" t="str">
        <f t="shared" si="532"/>
        <v/>
      </c>
      <c r="EA55" s="107" t="str">
        <f t="shared" si="533"/>
        <v/>
      </c>
      <c r="EB55" s="108" t="str">
        <f t="shared" si="534"/>
        <v/>
      </c>
      <c r="EC55" s="109" t="str">
        <f t="shared" si="535"/>
        <v/>
      </c>
      <c r="EE55" s="101"/>
      <c r="EF55" s="101"/>
      <c r="EG55" s="102" t="str">
        <f t="shared" si="538"/>
        <v/>
      </c>
      <c r="EH55" s="103" t="str">
        <f t="shared" si="539"/>
        <v/>
      </c>
      <c r="EI55" s="104" t="str">
        <f t="shared" si="540"/>
        <v/>
      </c>
      <c r="EJ55" s="104" t="str">
        <f t="shared" si="541"/>
        <v/>
      </c>
      <c r="EK55" s="105" t="str">
        <f t="shared" si="542"/>
        <v/>
      </c>
      <c r="EL55" s="106" t="str">
        <f t="shared" si="543"/>
        <v/>
      </c>
      <c r="EM55" s="107" t="str">
        <f t="shared" si="544"/>
        <v/>
      </c>
      <c r="EN55" s="108" t="str">
        <f t="shared" si="545"/>
        <v/>
      </c>
      <c r="EO55" s="109" t="str">
        <f t="shared" si="546"/>
        <v/>
      </c>
      <c r="EQ55" s="101"/>
      <c r="ER55" s="101"/>
      <c r="ES55" s="102" t="str">
        <f t="shared" si="547"/>
        <v/>
      </c>
      <c r="ET55" s="103" t="str">
        <f t="shared" si="548"/>
        <v/>
      </c>
      <c r="EU55" s="104" t="str">
        <f t="shared" si="549"/>
        <v/>
      </c>
      <c r="EV55" s="104" t="str">
        <f t="shared" si="550"/>
        <v/>
      </c>
      <c r="EW55" s="105" t="str">
        <f t="shared" si="551"/>
        <v/>
      </c>
      <c r="EX55" s="106" t="str">
        <f t="shared" si="552"/>
        <v/>
      </c>
      <c r="EY55" s="107" t="str">
        <f t="shared" si="553"/>
        <v/>
      </c>
      <c r="EZ55" s="108" t="str">
        <f t="shared" si="554"/>
        <v/>
      </c>
      <c r="FA55" s="109" t="str">
        <f t="shared" si="555"/>
        <v/>
      </c>
      <c r="FC55" s="101"/>
      <c r="FD55" s="101"/>
      <c r="FE55" s="102" t="str">
        <f t="shared" si="556"/>
        <v/>
      </c>
      <c r="FF55" s="103" t="str">
        <f t="shared" si="557"/>
        <v/>
      </c>
      <c r="FG55" s="104" t="str">
        <f t="shared" si="558"/>
        <v/>
      </c>
      <c r="FH55" s="104" t="str">
        <f t="shared" si="559"/>
        <v/>
      </c>
      <c r="FI55" s="105" t="str">
        <f t="shared" si="560"/>
        <v/>
      </c>
      <c r="FJ55" s="106" t="str">
        <f t="shared" si="561"/>
        <v/>
      </c>
      <c r="FK55" s="107" t="str">
        <f t="shared" si="562"/>
        <v/>
      </c>
      <c r="FL55" s="108" t="str">
        <f t="shared" si="563"/>
        <v/>
      </c>
      <c r="FM55" s="109" t="str">
        <f t="shared" si="564"/>
        <v/>
      </c>
      <c r="FO55" s="101"/>
      <c r="FP55" s="101"/>
      <c r="FQ55" s="102" t="str">
        <f>IF(FU55="","",#REF!)</f>
        <v/>
      </c>
      <c r="FR55" s="103" t="str">
        <f t="shared" si="565"/>
        <v/>
      </c>
      <c r="FS55" s="104" t="str">
        <f t="shared" si="566"/>
        <v/>
      </c>
      <c r="FT55" s="104" t="str">
        <f t="shared" si="567"/>
        <v/>
      </c>
      <c r="FU55" s="105" t="str">
        <f t="shared" si="568"/>
        <v/>
      </c>
      <c r="FV55" s="106" t="str">
        <f t="shared" si="569"/>
        <v/>
      </c>
      <c r="FW55" s="107" t="str">
        <f t="shared" si="570"/>
        <v/>
      </c>
      <c r="FX55" s="108" t="str">
        <f t="shared" si="571"/>
        <v/>
      </c>
      <c r="FY55" s="109" t="str">
        <f t="shared" si="572"/>
        <v/>
      </c>
      <c r="GA55" s="101"/>
      <c r="GB55" s="101"/>
      <c r="GC55" s="102" t="str">
        <f t="shared" si="573"/>
        <v/>
      </c>
      <c r="GD55" s="103" t="str">
        <f t="shared" si="574"/>
        <v/>
      </c>
      <c r="GE55" s="104" t="str">
        <f t="shared" si="575"/>
        <v/>
      </c>
      <c r="GF55" s="104" t="str">
        <f t="shared" si="576"/>
        <v/>
      </c>
      <c r="GG55" s="105" t="str">
        <f t="shared" si="577"/>
        <v/>
      </c>
      <c r="GH55" s="106" t="str">
        <f t="shared" si="578"/>
        <v/>
      </c>
      <c r="GI55" s="107" t="str">
        <f t="shared" si="579"/>
        <v/>
      </c>
      <c r="GJ55" s="108" t="str">
        <f t="shared" si="580"/>
        <v/>
      </c>
      <c r="GK55" s="109" t="str">
        <f t="shared" si="581"/>
        <v/>
      </c>
      <c r="GM55" s="101"/>
      <c r="GN55" s="101"/>
      <c r="GO55" s="102" t="str">
        <f t="shared" si="582"/>
        <v/>
      </c>
      <c r="GP55" s="103" t="str">
        <f t="shared" si="583"/>
        <v/>
      </c>
      <c r="GQ55" s="104" t="str">
        <f t="shared" si="584"/>
        <v/>
      </c>
      <c r="GR55" s="104" t="str">
        <f t="shared" si="585"/>
        <v/>
      </c>
      <c r="GS55" s="105" t="str">
        <f t="shared" si="586"/>
        <v/>
      </c>
      <c r="GT55" s="106" t="str">
        <f t="shared" si="587"/>
        <v/>
      </c>
      <c r="GU55" s="107" t="str">
        <f t="shared" si="588"/>
        <v/>
      </c>
      <c r="GV55" s="108" t="str">
        <f t="shared" si="589"/>
        <v/>
      </c>
      <c r="GW55" s="109" t="str">
        <f t="shared" si="590"/>
        <v/>
      </c>
      <c r="GY55" s="101"/>
      <c r="GZ55" s="101"/>
      <c r="HA55" s="102" t="str">
        <f t="shared" si="591"/>
        <v/>
      </c>
      <c r="HB55" s="103" t="str">
        <f t="shared" si="592"/>
        <v/>
      </c>
      <c r="HC55" s="104" t="str">
        <f t="shared" si="593"/>
        <v/>
      </c>
      <c r="HD55" s="104" t="str">
        <f t="shared" si="594"/>
        <v/>
      </c>
      <c r="HE55" s="105" t="str">
        <f t="shared" si="595"/>
        <v/>
      </c>
      <c r="HF55" s="106" t="str">
        <f t="shared" si="596"/>
        <v/>
      </c>
      <c r="HG55" s="107" t="str">
        <f t="shared" si="597"/>
        <v/>
      </c>
      <c r="HH55" s="108" t="str">
        <f t="shared" si="598"/>
        <v/>
      </c>
      <c r="HI55" s="109" t="str">
        <f t="shared" si="599"/>
        <v/>
      </c>
      <c r="HK55" s="101"/>
      <c r="HL55" s="101" t="s">
        <v>292</v>
      </c>
      <c r="HM55" s="102" t="str">
        <f t="shared" si="600"/>
        <v/>
      </c>
      <c r="HN55" s="103" t="str">
        <f t="shared" si="601"/>
        <v/>
      </c>
      <c r="HO55" s="104" t="str">
        <f t="shared" si="602"/>
        <v/>
      </c>
      <c r="HP55" s="104" t="str">
        <f t="shared" si="603"/>
        <v/>
      </c>
      <c r="HQ55" s="105" t="str">
        <f t="shared" si="604"/>
        <v/>
      </c>
      <c r="HR55" s="106" t="str">
        <f t="shared" si="605"/>
        <v/>
      </c>
      <c r="HS55" s="107" t="str">
        <f t="shared" si="606"/>
        <v/>
      </c>
      <c r="HT55" s="108" t="str">
        <f t="shared" si="607"/>
        <v/>
      </c>
      <c r="HU55" s="109" t="str">
        <f t="shared" si="608"/>
        <v/>
      </c>
      <c r="HW55" s="101"/>
      <c r="HX55" s="101"/>
      <c r="HY55" s="102" t="str">
        <f t="shared" si="609"/>
        <v/>
      </c>
      <c r="HZ55" s="103" t="str">
        <f t="shared" si="610"/>
        <v/>
      </c>
      <c r="IA55" s="104" t="str">
        <f t="shared" si="611"/>
        <v/>
      </c>
      <c r="IB55" s="104" t="str">
        <f t="shared" si="612"/>
        <v/>
      </c>
      <c r="IC55" s="105" t="str">
        <f t="shared" si="613"/>
        <v/>
      </c>
      <c r="ID55" s="106" t="str">
        <f t="shared" si="614"/>
        <v/>
      </c>
      <c r="IE55" s="107" t="str">
        <f t="shared" si="615"/>
        <v/>
      </c>
      <c r="IF55" s="108" t="str">
        <f t="shared" si="616"/>
        <v/>
      </c>
      <c r="IG55" s="109" t="str">
        <f t="shared" si="617"/>
        <v/>
      </c>
      <c r="II55" s="101"/>
      <c r="IJ55" s="101"/>
      <c r="IK55" s="102" t="str">
        <f t="shared" si="618"/>
        <v/>
      </c>
      <c r="IL55" s="103" t="str">
        <f t="shared" si="619"/>
        <v/>
      </c>
      <c r="IM55" s="104" t="str">
        <f t="shared" si="620"/>
        <v/>
      </c>
      <c r="IN55" s="104" t="str">
        <f t="shared" si="621"/>
        <v/>
      </c>
      <c r="IO55" s="105" t="str">
        <f t="shared" si="622"/>
        <v/>
      </c>
      <c r="IP55" s="106" t="str">
        <f t="shared" si="623"/>
        <v/>
      </c>
      <c r="IQ55" s="107" t="str">
        <f t="shared" si="624"/>
        <v/>
      </c>
      <c r="IR55" s="108" t="str">
        <f t="shared" si="625"/>
        <v/>
      </c>
      <c r="IS55" s="109" t="str">
        <f t="shared" si="626"/>
        <v/>
      </c>
      <c r="IU55" s="101"/>
      <c r="IV55" s="101"/>
      <c r="IW55" s="102" t="str">
        <f t="shared" si="627"/>
        <v/>
      </c>
      <c r="IX55" s="103" t="str">
        <f t="shared" si="628"/>
        <v/>
      </c>
      <c r="IY55" s="104" t="str">
        <f t="shared" si="629"/>
        <v/>
      </c>
      <c r="IZ55" s="104" t="str">
        <f t="shared" si="630"/>
        <v/>
      </c>
      <c r="JA55" s="105" t="str">
        <f t="shared" si="631"/>
        <v/>
      </c>
      <c r="JB55" s="106" t="str">
        <f t="shared" si="632"/>
        <v/>
      </c>
      <c r="JC55" s="107" t="str">
        <f t="shared" si="633"/>
        <v/>
      </c>
      <c r="JD55" s="108" t="str">
        <f t="shared" si="634"/>
        <v/>
      </c>
      <c r="JE55" s="109" t="str">
        <f t="shared" si="635"/>
        <v/>
      </c>
      <c r="JG55" s="101"/>
      <c r="JH55" s="101"/>
      <c r="JI55" s="102" t="str">
        <f t="shared" si="636"/>
        <v/>
      </c>
      <c r="JJ55" s="103" t="str">
        <f t="shared" si="637"/>
        <v/>
      </c>
      <c r="JK55" s="104" t="str">
        <f t="shared" si="638"/>
        <v/>
      </c>
      <c r="JL55" s="104" t="str">
        <f t="shared" si="639"/>
        <v/>
      </c>
      <c r="JM55" s="105" t="str">
        <f t="shared" si="640"/>
        <v/>
      </c>
      <c r="JN55" s="106" t="str">
        <f t="shared" si="641"/>
        <v/>
      </c>
      <c r="JO55" s="107" t="str">
        <f t="shared" si="642"/>
        <v/>
      </c>
      <c r="JP55" s="108" t="str">
        <f t="shared" si="643"/>
        <v/>
      </c>
      <c r="JQ55" s="109" t="str">
        <f t="shared" si="644"/>
        <v/>
      </c>
      <c r="JS55" s="101"/>
      <c r="JT55" s="101"/>
      <c r="JU55" s="102" t="str">
        <f t="shared" si="645"/>
        <v/>
      </c>
      <c r="JV55" s="103" t="str">
        <f t="shared" si="646"/>
        <v/>
      </c>
      <c r="JW55" s="104" t="str">
        <f t="shared" si="647"/>
        <v/>
      </c>
      <c r="JX55" s="104" t="str">
        <f t="shared" si="648"/>
        <v/>
      </c>
      <c r="JY55" s="105" t="str">
        <f t="shared" si="649"/>
        <v/>
      </c>
      <c r="JZ55" s="106" t="str">
        <f t="shared" si="650"/>
        <v/>
      </c>
      <c r="KA55" s="107" t="str">
        <f t="shared" si="651"/>
        <v/>
      </c>
      <c r="KB55" s="108" t="str">
        <f t="shared" si="652"/>
        <v/>
      </c>
      <c r="KC55" s="109" t="str">
        <f t="shared" si="653"/>
        <v/>
      </c>
      <c r="KE55" s="101"/>
      <c r="KF55" s="101"/>
    </row>
    <row r="56" spans="1:292" ht="13.5" customHeight="1">
      <c r="A56" s="20"/>
      <c r="B56" s="101" t="s">
        <v>715</v>
      </c>
      <c r="C56" s="101" t="s">
        <v>716</v>
      </c>
      <c r="E56" s="102"/>
      <c r="F56" s="103"/>
      <c r="G56" s="104"/>
      <c r="H56" s="104"/>
      <c r="I56" s="105"/>
      <c r="J56" s="106"/>
      <c r="K56" s="107"/>
      <c r="L56" s="108"/>
      <c r="M56" s="109"/>
      <c r="O56" s="101"/>
      <c r="P56" s="101"/>
      <c r="Q56" s="102"/>
      <c r="R56" s="103"/>
      <c r="S56" s="104"/>
      <c r="T56" s="104"/>
      <c r="U56" s="105"/>
      <c r="V56" s="106"/>
      <c r="W56" s="107"/>
      <c r="X56" s="108"/>
      <c r="Y56" s="109"/>
      <c r="AA56" s="101"/>
      <c r="AB56" s="101"/>
      <c r="AC56" s="102"/>
      <c r="AD56" s="103"/>
      <c r="AE56" s="104"/>
      <c r="AF56" s="104"/>
      <c r="AG56" s="105"/>
      <c r="AH56" s="106"/>
      <c r="AI56" s="107"/>
      <c r="AJ56" s="108"/>
      <c r="AK56" s="109"/>
      <c r="AM56" s="101"/>
      <c r="AN56" s="101"/>
      <c r="AO56" s="102"/>
      <c r="AP56" s="103"/>
      <c r="AQ56" s="104"/>
      <c r="AR56" s="104"/>
      <c r="AS56" s="105"/>
      <c r="AT56" s="106"/>
      <c r="AU56" s="107"/>
      <c r="AV56" s="108"/>
      <c r="AW56" s="109"/>
      <c r="AY56" s="101"/>
      <c r="AZ56" s="101"/>
      <c r="BA56" s="102"/>
      <c r="BB56" s="103"/>
      <c r="BC56" s="104"/>
      <c r="BD56" s="104"/>
      <c r="BE56" s="105"/>
      <c r="BF56" s="106"/>
      <c r="BG56" s="107"/>
      <c r="BH56" s="108"/>
      <c r="BI56" s="109"/>
      <c r="BK56" s="101"/>
      <c r="BL56" s="101"/>
      <c r="BM56" s="102"/>
      <c r="BN56" s="103"/>
      <c r="BO56" s="104"/>
      <c r="BP56" s="104"/>
      <c r="BQ56" s="105"/>
      <c r="BR56" s="106"/>
      <c r="BS56" s="107"/>
      <c r="BT56" s="108"/>
      <c r="BU56" s="109"/>
      <c r="BW56" s="101"/>
      <c r="BX56" s="101"/>
      <c r="BY56" s="102"/>
      <c r="BZ56" s="103"/>
      <c r="CA56" s="104"/>
      <c r="CB56" s="104"/>
      <c r="CC56" s="105"/>
      <c r="CD56" s="106"/>
      <c r="CE56" s="107"/>
      <c r="CF56" s="108"/>
      <c r="CG56" s="109"/>
      <c r="CI56" s="101"/>
      <c r="CJ56" s="101"/>
      <c r="CK56" s="102">
        <v>41218</v>
      </c>
      <c r="CL56" s="103" t="s">
        <v>435</v>
      </c>
      <c r="CM56" s="104">
        <v>40465</v>
      </c>
      <c r="CN56" s="104">
        <v>41218</v>
      </c>
      <c r="CO56" s="105" t="s">
        <v>717</v>
      </c>
      <c r="CP56" s="106" t="s">
        <v>654</v>
      </c>
      <c r="CQ56" s="107" t="s">
        <v>457</v>
      </c>
      <c r="CR56" s="108" t="s">
        <v>301</v>
      </c>
      <c r="CS56" s="109" t="s">
        <v>718</v>
      </c>
      <c r="CT56" s="2" t="s">
        <v>292</v>
      </c>
      <c r="CU56" s="101"/>
      <c r="CV56" s="101" t="s">
        <v>719</v>
      </c>
      <c r="CW56" s="102">
        <v>41517</v>
      </c>
      <c r="CX56" s="103" t="s">
        <v>436</v>
      </c>
      <c r="CY56" s="104">
        <v>41218</v>
      </c>
      <c r="CZ56" s="104">
        <f>CW$3</f>
        <v>43034</v>
      </c>
      <c r="DA56" s="105" t="str">
        <f>IF(DH56="","",IF(ISNUMBER(SEARCH(":",DH56)),MID(DH56,FIND(":",DH56)+2,FIND("(",DH56)-FIND(":",DH56)-3),LEFT(DH56,FIND("(",DH56)-2)))</f>
        <v>Edith Schippers</v>
      </c>
      <c r="DB56" s="106" t="str">
        <f>IF(DH56="","",MID(DH56,FIND("(",DH56)+1,4))</f>
        <v>1964</v>
      </c>
      <c r="DC56" s="107" t="str">
        <f>IF(ISNUMBER(SEARCH("*female*",DH56)),"female",IF(ISNUMBER(SEARCH("*male*",DH56)),"male",""))</f>
        <v>female</v>
      </c>
      <c r="DD56" s="108" t="s">
        <v>299</v>
      </c>
      <c r="DE56" s="109" t="str">
        <f>IF(DA56="","",(MID(DA56,(SEARCH("^^",SUBSTITUTE(DA56," ","^^",LEN(DA56)-LEN(SUBSTITUTE(DA56," ","")))))+1,99)&amp;"_"&amp;LEFT(DA56,FIND(" ",DA56)-1)&amp;"_"&amp;DB56))</f>
        <v>Schippers_Edith_1964</v>
      </c>
      <c r="DF56" s="2" t="s">
        <v>292</v>
      </c>
      <c r="DG56" s="101"/>
      <c r="DH56" s="101" t="s">
        <v>719</v>
      </c>
      <c r="DI56" s="102" t="str">
        <f t="shared" si="289"/>
        <v/>
      </c>
      <c r="DJ56" s="103" t="str">
        <f t="shared" si="290"/>
        <v/>
      </c>
      <c r="DK56" s="104" t="str">
        <f t="shared" si="537"/>
        <v/>
      </c>
      <c r="DL56" s="104" t="str">
        <f t="shared" si="536"/>
        <v/>
      </c>
      <c r="DM56" s="105" t="str">
        <f t="shared" si="291"/>
        <v/>
      </c>
      <c r="DN56" s="106" t="str">
        <f t="shared" si="292"/>
        <v/>
      </c>
      <c r="DO56" s="107" t="str">
        <f t="shared" si="293"/>
        <v/>
      </c>
      <c r="DP56" s="108" t="str">
        <f t="shared" si="294"/>
        <v/>
      </c>
      <c r="DQ56" s="109" t="str">
        <f t="shared" si="295"/>
        <v/>
      </c>
      <c r="DS56" s="101"/>
      <c r="DT56" s="101"/>
      <c r="DU56" s="102" t="str">
        <f t="shared" si="529"/>
        <v/>
      </c>
      <c r="DV56" s="103" t="str">
        <f t="shared" si="530"/>
        <v/>
      </c>
      <c r="DW56" s="104" t="str">
        <f t="shared" si="296"/>
        <v/>
      </c>
      <c r="DX56" s="104" t="str">
        <f t="shared" si="288"/>
        <v/>
      </c>
      <c r="DY56" s="105" t="str">
        <f t="shared" si="531"/>
        <v/>
      </c>
      <c r="DZ56" s="106" t="str">
        <f t="shared" si="532"/>
        <v/>
      </c>
      <c r="EA56" s="107" t="str">
        <f t="shared" si="533"/>
        <v/>
      </c>
      <c r="EB56" s="108" t="str">
        <f t="shared" si="534"/>
        <v/>
      </c>
      <c r="EC56" s="109" t="str">
        <f t="shared" si="535"/>
        <v/>
      </c>
      <c r="EE56" s="101"/>
      <c r="EF56" s="101"/>
      <c r="EG56" s="102" t="str">
        <f t="shared" si="538"/>
        <v/>
      </c>
      <c r="EH56" s="103" t="str">
        <f t="shared" si="539"/>
        <v/>
      </c>
      <c r="EI56" s="104" t="str">
        <f t="shared" si="540"/>
        <v/>
      </c>
      <c r="EJ56" s="104" t="str">
        <f t="shared" si="541"/>
        <v/>
      </c>
      <c r="EK56" s="105" t="str">
        <f t="shared" si="542"/>
        <v/>
      </c>
      <c r="EL56" s="106" t="str">
        <f t="shared" si="543"/>
        <v/>
      </c>
      <c r="EM56" s="107" t="str">
        <f t="shared" si="544"/>
        <v/>
      </c>
      <c r="EN56" s="108" t="str">
        <f t="shared" si="545"/>
        <v/>
      </c>
      <c r="EO56" s="109" t="str">
        <f t="shared" si="546"/>
        <v/>
      </c>
      <c r="EQ56" s="101"/>
      <c r="ER56" s="101"/>
      <c r="ES56" s="102" t="str">
        <f t="shared" si="547"/>
        <v/>
      </c>
      <c r="ET56" s="103" t="str">
        <f t="shared" si="548"/>
        <v/>
      </c>
      <c r="EU56" s="104" t="str">
        <f t="shared" si="549"/>
        <v/>
      </c>
      <c r="EV56" s="104" t="str">
        <f t="shared" si="550"/>
        <v/>
      </c>
      <c r="EW56" s="105" t="str">
        <f t="shared" si="551"/>
        <v/>
      </c>
      <c r="EX56" s="106" t="str">
        <f t="shared" si="552"/>
        <v/>
      </c>
      <c r="EY56" s="107" t="str">
        <f t="shared" si="553"/>
        <v/>
      </c>
      <c r="EZ56" s="108" t="str">
        <f t="shared" si="554"/>
        <v/>
      </c>
      <c r="FA56" s="109" t="str">
        <f t="shared" si="555"/>
        <v/>
      </c>
      <c r="FC56" s="101"/>
      <c r="FD56" s="101"/>
      <c r="FE56" s="102" t="str">
        <f t="shared" si="556"/>
        <v/>
      </c>
      <c r="FF56" s="103" t="str">
        <f t="shared" si="557"/>
        <v/>
      </c>
      <c r="FG56" s="104" t="str">
        <f t="shared" si="558"/>
        <v/>
      </c>
      <c r="FH56" s="104" t="str">
        <f t="shared" si="559"/>
        <v/>
      </c>
      <c r="FI56" s="105" t="str">
        <f t="shared" si="560"/>
        <v/>
      </c>
      <c r="FJ56" s="106" t="str">
        <f t="shared" si="561"/>
        <v/>
      </c>
      <c r="FK56" s="107" t="str">
        <f t="shared" si="562"/>
        <v/>
      </c>
      <c r="FL56" s="108" t="str">
        <f t="shared" si="563"/>
        <v/>
      </c>
      <c r="FM56" s="109" t="str">
        <f t="shared" si="564"/>
        <v/>
      </c>
      <c r="FO56" s="101"/>
      <c r="FP56" s="101"/>
      <c r="FQ56" s="102" t="str">
        <f>IF(FU56="","",#REF!)</f>
        <v/>
      </c>
      <c r="FR56" s="103" t="str">
        <f t="shared" si="565"/>
        <v/>
      </c>
      <c r="FS56" s="104" t="str">
        <f t="shared" si="566"/>
        <v/>
      </c>
      <c r="FT56" s="104" t="str">
        <f t="shared" si="567"/>
        <v/>
      </c>
      <c r="FU56" s="105" t="str">
        <f t="shared" si="568"/>
        <v/>
      </c>
      <c r="FV56" s="106" t="str">
        <f t="shared" si="569"/>
        <v/>
      </c>
      <c r="FW56" s="107" t="str">
        <f t="shared" si="570"/>
        <v/>
      </c>
      <c r="FX56" s="108" t="str">
        <f t="shared" si="571"/>
        <v/>
      </c>
      <c r="FY56" s="109" t="str">
        <f t="shared" si="572"/>
        <v/>
      </c>
      <c r="GA56" s="101"/>
      <c r="GB56" s="101"/>
      <c r="GC56" s="102" t="str">
        <f t="shared" si="573"/>
        <v/>
      </c>
      <c r="GD56" s="103" t="str">
        <f t="shared" si="574"/>
        <v/>
      </c>
      <c r="GE56" s="104" t="str">
        <f t="shared" si="575"/>
        <v/>
      </c>
      <c r="GF56" s="104" t="str">
        <f t="shared" si="576"/>
        <v/>
      </c>
      <c r="GG56" s="105" t="str">
        <f t="shared" si="577"/>
        <v/>
      </c>
      <c r="GH56" s="106" t="str">
        <f t="shared" si="578"/>
        <v/>
      </c>
      <c r="GI56" s="107" t="str">
        <f t="shared" si="579"/>
        <v/>
      </c>
      <c r="GJ56" s="108" t="str">
        <f t="shared" si="580"/>
        <v/>
      </c>
      <c r="GK56" s="109" t="str">
        <f t="shared" si="581"/>
        <v/>
      </c>
      <c r="GM56" s="101"/>
      <c r="GN56" s="101"/>
      <c r="GO56" s="102" t="str">
        <f t="shared" si="582"/>
        <v/>
      </c>
      <c r="GP56" s="103" t="str">
        <f t="shared" si="583"/>
        <v/>
      </c>
      <c r="GQ56" s="104" t="str">
        <f t="shared" si="584"/>
        <v/>
      </c>
      <c r="GR56" s="104" t="str">
        <f t="shared" si="585"/>
        <v/>
      </c>
      <c r="GS56" s="105" t="str">
        <f t="shared" si="586"/>
        <v/>
      </c>
      <c r="GT56" s="106" t="str">
        <f t="shared" si="587"/>
        <v/>
      </c>
      <c r="GU56" s="107" t="str">
        <f t="shared" si="588"/>
        <v/>
      </c>
      <c r="GV56" s="108" t="str">
        <f t="shared" si="589"/>
        <v/>
      </c>
      <c r="GW56" s="109" t="str">
        <f t="shared" si="590"/>
        <v/>
      </c>
      <c r="GY56" s="101"/>
      <c r="GZ56" s="101"/>
      <c r="HA56" s="102" t="str">
        <f t="shared" si="591"/>
        <v/>
      </c>
      <c r="HB56" s="103" t="str">
        <f t="shared" si="592"/>
        <v/>
      </c>
      <c r="HC56" s="104" t="str">
        <f t="shared" si="593"/>
        <v/>
      </c>
      <c r="HD56" s="104" t="str">
        <f t="shared" si="594"/>
        <v/>
      </c>
      <c r="HE56" s="105" t="str">
        <f t="shared" si="595"/>
        <v/>
      </c>
      <c r="HF56" s="106" t="str">
        <f t="shared" si="596"/>
        <v/>
      </c>
      <c r="HG56" s="107" t="str">
        <f t="shared" si="597"/>
        <v/>
      </c>
      <c r="HH56" s="108" t="str">
        <f t="shared" si="598"/>
        <v/>
      </c>
      <c r="HI56" s="109" t="str">
        <f t="shared" si="599"/>
        <v/>
      </c>
      <c r="HK56" s="101"/>
      <c r="HL56" s="101"/>
      <c r="HM56" s="102" t="str">
        <f t="shared" si="600"/>
        <v/>
      </c>
      <c r="HN56" s="103" t="str">
        <f t="shared" si="601"/>
        <v/>
      </c>
      <c r="HO56" s="104" t="str">
        <f t="shared" si="602"/>
        <v/>
      </c>
      <c r="HP56" s="104" t="str">
        <f t="shared" si="603"/>
        <v/>
      </c>
      <c r="HQ56" s="105" t="str">
        <f t="shared" si="604"/>
        <v/>
      </c>
      <c r="HR56" s="106" t="str">
        <f t="shared" si="605"/>
        <v/>
      </c>
      <c r="HS56" s="107" t="str">
        <f t="shared" si="606"/>
        <v/>
      </c>
      <c r="HT56" s="108" t="str">
        <f t="shared" si="607"/>
        <v/>
      </c>
      <c r="HU56" s="109" t="str">
        <f t="shared" si="608"/>
        <v/>
      </c>
      <c r="HW56" s="101"/>
      <c r="HX56" s="101"/>
      <c r="HY56" s="102" t="str">
        <f t="shared" si="609"/>
        <v/>
      </c>
      <c r="HZ56" s="103" t="str">
        <f t="shared" si="610"/>
        <v/>
      </c>
      <c r="IA56" s="104" t="str">
        <f t="shared" si="611"/>
        <v/>
      </c>
      <c r="IB56" s="104" t="str">
        <f t="shared" si="612"/>
        <v/>
      </c>
      <c r="IC56" s="105" t="str">
        <f t="shared" si="613"/>
        <v/>
      </c>
      <c r="ID56" s="106" t="str">
        <f t="shared" si="614"/>
        <v/>
      </c>
      <c r="IE56" s="107" t="str">
        <f t="shared" si="615"/>
        <v/>
      </c>
      <c r="IF56" s="108" t="str">
        <f t="shared" si="616"/>
        <v/>
      </c>
      <c r="IG56" s="109" t="str">
        <f t="shared" si="617"/>
        <v/>
      </c>
      <c r="II56" s="101"/>
      <c r="IJ56" s="101"/>
      <c r="IK56" s="102" t="str">
        <f t="shared" si="618"/>
        <v/>
      </c>
      <c r="IL56" s="103" t="str">
        <f t="shared" si="619"/>
        <v/>
      </c>
      <c r="IM56" s="104" t="str">
        <f t="shared" si="620"/>
        <v/>
      </c>
      <c r="IN56" s="104" t="str">
        <f t="shared" si="621"/>
        <v/>
      </c>
      <c r="IO56" s="105" t="str">
        <f t="shared" si="622"/>
        <v/>
      </c>
      <c r="IP56" s="106" t="str">
        <f t="shared" si="623"/>
        <v/>
      </c>
      <c r="IQ56" s="107" t="str">
        <f t="shared" si="624"/>
        <v/>
      </c>
      <c r="IR56" s="108" t="str">
        <f t="shared" si="625"/>
        <v/>
      </c>
      <c r="IS56" s="109" t="str">
        <f t="shared" si="626"/>
        <v/>
      </c>
      <c r="IU56" s="101"/>
      <c r="IV56" s="101"/>
      <c r="IW56" s="102" t="str">
        <f t="shared" si="627"/>
        <v/>
      </c>
      <c r="IX56" s="103" t="str">
        <f t="shared" si="628"/>
        <v/>
      </c>
      <c r="IY56" s="104" t="str">
        <f t="shared" si="629"/>
        <v/>
      </c>
      <c r="IZ56" s="104" t="str">
        <f t="shared" si="630"/>
        <v/>
      </c>
      <c r="JA56" s="105" t="str">
        <f t="shared" si="631"/>
        <v/>
      </c>
      <c r="JB56" s="106" t="str">
        <f t="shared" si="632"/>
        <v/>
      </c>
      <c r="JC56" s="107" t="str">
        <f t="shared" si="633"/>
        <v/>
      </c>
      <c r="JD56" s="108" t="str">
        <f t="shared" si="634"/>
        <v/>
      </c>
      <c r="JE56" s="109" t="str">
        <f t="shared" si="635"/>
        <v/>
      </c>
      <c r="JG56" s="101"/>
      <c r="JH56" s="101"/>
      <c r="JI56" s="102" t="str">
        <f t="shared" si="636"/>
        <v/>
      </c>
      <c r="JJ56" s="103" t="str">
        <f t="shared" si="637"/>
        <v/>
      </c>
      <c r="JK56" s="104" t="str">
        <f t="shared" si="638"/>
        <v/>
      </c>
      <c r="JL56" s="104" t="str">
        <f t="shared" si="639"/>
        <v/>
      </c>
      <c r="JM56" s="105" t="str">
        <f t="shared" si="640"/>
        <v/>
      </c>
      <c r="JN56" s="106" t="str">
        <f t="shared" si="641"/>
        <v/>
      </c>
      <c r="JO56" s="107" t="str">
        <f t="shared" si="642"/>
        <v/>
      </c>
      <c r="JP56" s="108" t="str">
        <f t="shared" si="643"/>
        <v/>
      </c>
      <c r="JQ56" s="109" t="str">
        <f t="shared" si="644"/>
        <v/>
      </c>
      <c r="JS56" s="101"/>
      <c r="JT56" s="101"/>
      <c r="JU56" s="102" t="str">
        <f t="shared" si="645"/>
        <v/>
      </c>
      <c r="JV56" s="103" t="str">
        <f t="shared" si="646"/>
        <v/>
      </c>
      <c r="JW56" s="104" t="str">
        <f t="shared" si="647"/>
        <v/>
      </c>
      <c r="JX56" s="104" t="str">
        <f t="shared" si="648"/>
        <v/>
      </c>
      <c r="JY56" s="105" t="str">
        <f t="shared" si="649"/>
        <v/>
      </c>
      <c r="JZ56" s="106" t="str">
        <f t="shared" si="650"/>
        <v/>
      </c>
      <c r="KA56" s="107" t="str">
        <f t="shared" si="651"/>
        <v/>
      </c>
      <c r="KB56" s="108" t="str">
        <f t="shared" si="652"/>
        <v/>
      </c>
      <c r="KC56" s="109" t="str">
        <f t="shared" si="653"/>
        <v/>
      </c>
      <c r="KE56" s="101"/>
      <c r="KF56" s="101"/>
    </row>
    <row r="57" spans="1:292" ht="13.5" customHeight="1">
      <c r="A57" s="20"/>
      <c r="B57" s="101" t="s">
        <v>611</v>
      </c>
      <c r="C57" s="2" t="s">
        <v>612</v>
      </c>
      <c r="D57" s="154"/>
      <c r="E57" s="102">
        <v>33239</v>
      </c>
      <c r="F57" s="103" t="s">
        <v>421</v>
      </c>
      <c r="G57" s="104">
        <v>32819</v>
      </c>
      <c r="H57" s="104">
        <v>34344</v>
      </c>
      <c r="I57" s="105" t="s">
        <v>613</v>
      </c>
      <c r="J57" s="106">
        <v>1931</v>
      </c>
      <c r="K57" s="107" t="s">
        <v>457</v>
      </c>
      <c r="L57" s="108" t="s">
        <v>299</v>
      </c>
      <c r="M57" s="109" t="s">
        <v>614</v>
      </c>
      <c r="O57" s="101" t="s">
        <v>615</v>
      </c>
      <c r="P57" s="154"/>
      <c r="Q57" s="102">
        <v>34699</v>
      </c>
      <c r="R57" s="103" t="s">
        <v>422</v>
      </c>
      <c r="S57" s="104">
        <v>34568</v>
      </c>
      <c r="T57" s="104">
        <v>36010</v>
      </c>
      <c r="U57" s="105" t="s">
        <v>454</v>
      </c>
      <c r="V57" s="106">
        <v>1943</v>
      </c>
      <c r="W57" s="107" t="s">
        <v>440</v>
      </c>
      <c r="X57" s="108" t="s">
        <v>301</v>
      </c>
      <c r="Y57" s="109" t="s">
        <v>455</v>
      </c>
      <c r="AA57" s="101"/>
      <c r="AB57" s="101"/>
      <c r="AC57" s="102" t="s">
        <v>292</v>
      </c>
      <c r="AD57" s="103" t="s">
        <v>292</v>
      </c>
      <c r="AE57" s="104"/>
      <c r="AF57" s="104" t="s">
        <v>292</v>
      </c>
      <c r="AG57" s="105"/>
      <c r="AH57" s="106"/>
      <c r="AI57" s="107"/>
      <c r="AJ57" s="108"/>
      <c r="AK57" s="109" t="s">
        <v>292</v>
      </c>
      <c r="AM57" s="101"/>
      <c r="AN57" s="101"/>
      <c r="AO57" s="102" t="s">
        <v>292</v>
      </c>
      <c r="AP57" s="103" t="s">
        <v>292</v>
      </c>
      <c r="AQ57" s="104"/>
      <c r="AR57" s="104" t="s">
        <v>292</v>
      </c>
      <c r="AS57" s="105"/>
      <c r="AT57" s="106"/>
      <c r="AU57" s="107"/>
      <c r="AV57" s="108"/>
      <c r="AW57" s="109" t="s">
        <v>292</v>
      </c>
      <c r="AY57" s="101"/>
      <c r="AZ57" s="101"/>
      <c r="BA57" s="102">
        <v>37987</v>
      </c>
      <c r="BB57" s="103" t="s">
        <v>425</v>
      </c>
      <c r="BC57" s="104">
        <v>37768</v>
      </c>
      <c r="BD57" s="104">
        <v>38905</v>
      </c>
      <c r="BE57" s="105" t="s">
        <v>459</v>
      </c>
      <c r="BF57" s="106">
        <v>1951</v>
      </c>
      <c r="BG57" s="107" t="s">
        <v>440</v>
      </c>
      <c r="BH57" s="108" t="s">
        <v>301</v>
      </c>
      <c r="BI57" s="109" t="s">
        <v>460</v>
      </c>
      <c r="BK57" s="101"/>
      <c r="BL57" s="101"/>
      <c r="BM57" s="102" t="s">
        <v>292</v>
      </c>
      <c r="BN57" s="103" t="s">
        <v>292</v>
      </c>
      <c r="BO57" s="104"/>
      <c r="BP57" s="104" t="s">
        <v>292</v>
      </c>
      <c r="BQ57" s="105"/>
      <c r="BR57" s="106"/>
      <c r="BS57" s="107"/>
      <c r="BT57" s="108"/>
      <c r="BU57" s="109" t="s">
        <v>292</v>
      </c>
      <c r="BW57" s="101"/>
      <c r="BX57" s="101"/>
      <c r="BY57" s="102" t="s">
        <v>292</v>
      </c>
      <c r="BZ57" s="103" t="s">
        <v>292</v>
      </c>
      <c r="CA57" s="104"/>
      <c r="CB57" s="104" t="s">
        <v>292</v>
      </c>
      <c r="CC57" s="105"/>
      <c r="CD57" s="106"/>
      <c r="CE57" s="107"/>
      <c r="CF57" s="108"/>
      <c r="CG57" s="109" t="s">
        <v>292</v>
      </c>
      <c r="CI57" s="101"/>
      <c r="CJ57" s="101"/>
      <c r="CK57" s="102"/>
      <c r="CL57" s="103"/>
      <c r="CM57" s="104" t="s">
        <v>292</v>
      </c>
      <c r="CN57" s="104" t="s">
        <v>292</v>
      </c>
      <c r="CO57" s="105"/>
      <c r="CP57" s="106"/>
      <c r="CQ57" s="107"/>
      <c r="CR57" s="108"/>
      <c r="CS57" s="109"/>
      <c r="CU57" s="101"/>
      <c r="CV57" s="101"/>
      <c r="CW57" s="102" t="s">
        <v>292</v>
      </c>
      <c r="CX57" s="103" t="s">
        <v>292</v>
      </c>
      <c r="CY57" s="104" t="s">
        <v>292</v>
      </c>
      <c r="CZ57" s="104" t="s">
        <v>292</v>
      </c>
      <c r="DA57" s="105" t="s">
        <v>292</v>
      </c>
      <c r="DB57" s="106" t="s">
        <v>292</v>
      </c>
      <c r="DC57" s="107" t="s">
        <v>292</v>
      </c>
      <c r="DD57" s="108" t="s">
        <v>292</v>
      </c>
      <c r="DE57" s="109" t="s">
        <v>292</v>
      </c>
      <c r="DF57" s="2" t="s">
        <v>292</v>
      </c>
      <c r="DG57" s="101"/>
      <c r="DH57" s="101"/>
      <c r="DI57" s="102" t="str">
        <f t="shared" si="289"/>
        <v/>
      </c>
      <c r="DJ57" s="103" t="str">
        <f t="shared" si="290"/>
        <v/>
      </c>
      <c r="DK57" s="104" t="str">
        <f t="shared" si="537"/>
        <v/>
      </c>
      <c r="DL57" s="104" t="str">
        <f t="shared" si="536"/>
        <v/>
      </c>
      <c r="DM57" s="105" t="str">
        <f t="shared" si="291"/>
        <v/>
      </c>
      <c r="DN57" s="106" t="str">
        <f t="shared" si="292"/>
        <v/>
      </c>
      <c r="DO57" s="107" t="str">
        <f t="shared" si="293"/>
        <v/>
      </c>
      <c r="DP57" s="108" t="str">
        <f t="shared" si="294"/>
        <v/>
      </c>
      <c r="DQ57" s="109" t="str">
        <f t="shared" si="295"/>
        <v/>
      </c>
      <c r="DS57" s="101"/>
      <c r="DT57" s="101"/>
      <c r="DU57" s="102" t="str">
        <f t="shared" si="529"/>
        <v/>
      </c>
      <c r="DV57" s="103" t="str">
        <f t="shared" si="530"/>
        <v/>
      </c>
      <c r="DW57" s="104" t="str">
        <f t="shared" si="296"/>
        <v/>
      </c>
      <c r="DX57" s="104" t="str">
        <f t="shared" si="288"/>
        <v/>
      </c>
      <c r="DY57" s="105" t="str">
        <f t="shared" si="531"/>
        <v/>
      </c>
      <c r="DZ57" s="106" t="str">
        <f t="shared" si="532"/>
        <v/>
      </c>
      <c r="EA57" s="107" t="str">
        <f t="shared" si="533"/>
        <v/>
      </c>
      <c r="EB57" s="108" t="str">
        <f t="shared" si="534"/>
        <v/>
      </c>
      <c r="EC57" s="109" t="str">
        <f t="shared" si="535"/>
        <v/>
      </c>
      <c r="EE57" s="101"/>
      <c r="EF57" s="101"/>
      <c r="EG57" s="102" t="str">
        <f t="shared" si="538"/>
        <v/>
      </c>
      <c r="EH57" s="103" t="str">
        <f t="shared" si="539"/>
        <v/>
      </c>
      <c r="EI57" s="104" t="str">
        <f t="shared" si="540"/>
        <v/>
      </c>
      <c r="EJ57" s="104" t="str">
        <f t="shared" si="541"/>
        <v/>
      </c>
      <c r="EK57" s="105" t="str">
        <f t="shared" si="542"/>
        <v/>
      </c>
      <c r="EL57" s="106" t="str">
        <f t="shared" si="543"/>
        <v/>
      </c>
      <c r="EM57" s="107" t="str">
        <f t="shared" si="544"/>
        <v/>
      </c>
      <c r="EN57" s="108" t="str">
        <f t="shared" si="545"/>
        <v/>
      </c>
      <c r="EO57" s="109" t="str">
        <f t="shared" si="546"/>
        <v/>
      </c>
      <c r="EQ57" s="101"/>
      <c r="ER57" s="101"/>
      <c r="ES57" s="102" t="str">
        <f t="shared" si="547"/>
        <v/>
      </c>
      <c r="ET57" s="103" t="str">
        <f t="shared" si="548"/>
        <v/>
      </c>
      <c r="EU57" s="104" t="str">
        <f t="shared" si="549"/>
        <v/>
      </c>
      <c r="EV57" s="104" t="str">
        <f t="shared" si="550"/>
        <v/>
      </c>
      <c r="EW57" s="105" t="str">
        <f t="shared" si="551"/>
        <v/>
      </c>
      <c r="EX57" s="106" t="str">
        <f t="shared" si="552"/>
        <v/>
      </c>
      <c r="EY57" s="107" t="str">
        <f t="shared" si="553"/>
        <v/>
      </c>
      <c r="EZ57" s="108" t="str">
        <f t="shared" si="554"/>
        <v/>
      </c>
      <c r="FA57" s="109" t="str">
        <f t="shared" si="555"/>
        <v/>
      </c>
      <c r="FC57" s="101"/>
      <c r="FD57" s="101"/>
      <c r="FE57" s="102" t="str">
        <f t="shared" si="556"/>
        <v/>
      </c>
      <c r="FF57" s="103" t="str">
        <f t="shared" si="557"/>
        <v/>
      </c>
      <c r="FG57" s="104" t="str">
        <f t="shared" si="558"/>
        <v/>
      </c>
      <c r="FH57" s="104" t="str">
        <f t="shared" si="559"/>
        <v/>
      </c>
      <c r="FI57" s="105" t="str">
        <f t="shared" si="560"/>
        <v/>
      </c>
      <c r="FJ57" s="106" t="str">
        <f t="shared" si="561"/>
        <v/>
      </c>
      <c r="FK57" s="107" t="str">
        <f t="shared" si="562"/>
        <v/>
      </c>
      <c r="FL57" s="108" t="str">
        <f t="shared" si="563"/>
        <v/>
      </c>
      <c r="FM57" s="109" t="str">
        <f t="shared" si="564"/>
        <v/>
      </c>
      <c r="FO57" s="101"/>
      <c r="FP57" s="101"/>
      <c r="FQ57" s="102" t="str">
        <f>IF(FU57="","",#REF!)</f>
        <v/>
      </c>
      <c r="FR57" s="103" t="str">
        <f t="shared" si="565"/>
        <v/>
      </c>
      <c r="FS57" s="104" t="str">
        <f t="shared" si="566"/>
        <v/>
      </c>
      <c r="FT57" s="104" t="str">
        <f t="shared" si="567"/>
        <v/>
      </c>
      <c r="FU57" s="105" t="str">
        <f t="shared" si="568"/>
        <v/>
      </c>
      <c r="FV57" s="106" t="str">
        <f t="shared" si="569"/>
        <v/>
      </c>
      <c r="FW57" s="107" t="str">
        <f t="shared" si="570"/>
        <v/>
      </c>
      <c r="FX57" s="108" t="str">
        <f t="shared" si="571"/>
        <v/>
      </c>
      <c r="FY57" s="109" t="str">
        <f t="shared" si="572"/>
        <v/>
      </c>
      <c r="GA57" s="101"/>
      <c r="GB57" s="101"/>
      <c r="GC57" s="102" t="str">
        <f t="shared" si="573"/>
        <v/>
      </c>
      <c r="GD57" s="103" t="str">
        <f t="shared" si="574"/>
        <v/>
      </c>
      <c r="GE57" s="104" t="str">
        <f t="shared" si="575"/>
        <v/>
      </c>
      <c r="GF57" s="104" t="str">
        <f t="shared" si="576"/>
        <v/>
      </c>
      <c r="GG57" s="105" t="str">
        <f t="shared" si="577"/>
        <v/>
      </c>
      <c r="GH57" s="106" t="str">
        <f t="shared" si="578"/>
        <v/>
      </c>
      <c r="GI57" s="107" t="str">
        <f t="shared" si="579"/>
        <v/>
      </c>
      <c r="GJ57" s="108" t="str">
        <f t="shared" si="580"/>
        <v/>
      </c>
      <c r="GK57" s="109" t="str">
        <f t="shared" si="581"/>
        <v/>
      </c>
      <c r="GM57" s="101"/>
      <c r="GN57" s="101"/>
      <c r="GO57" s="102" t="str">
        <f t="shared" si="582"/>
        <v/>
      </c>
      <c r="GP57" s="103" t="str">
        <f t="shared" si="583"/>
        <v/>
      </c>
      <c r="GQ57" s="104" t="str">
        <f t="shared" si="584"/>
        <v/>
      </c>
      <c r="GR57" s="104" t="str">
        <f t="shared" si="585"/>
        <v/>
      </c>
      <c r="GS57" s="105" t="str">
        <f t="shared" si="586"/>
        <v/>
      </c>
      <c r="GT57" s="106" t="str">
        <f t="shared" si="587"/>
        <v/>
      </c>
      <c r="GU57" s="107" t="str">
        <f t="shared" si="588"/>
        <v/>
      </c>
      <c r="GV57" s="108" t="str">
        <f t="shared" si="589"/>
        <v/>
      </c>
      <c r="GW57" s="109" t="str">
        <f t="shared" si="590"/>
        <v/>
      </c>
      <c r="GY57" s="101"/>
      <c r="GZ57" s="101"/>
      <c r="HA57" s="102" t="str">
        <f t="shared" si="591"/>
        <v/>
      </c>
      <c r="HB57" s="103" t="str">
        <f t="shared" si="592"/>
        <v/>
      </c>
      <c r="HC57" s="104" t="str">
        <f t="shared" si="593"/>
        <v/>
      </c>
      <c r="HD57" s="104" t="str">
        <f t="shared" si="594"/>
        <v/>
      </c>
      <c r="HE57" s="105" t="str">
        <f t="shared" si="595"/>
        <v/>
      </c>
      <c r="HF57" s="106" t="str">
        <f t="shared" si="596"/>
        <v/>
      </c>
      <c r="HG57" s="107" t="str">
        <f t="shared" si="597"/>
        <v/>
      </c>
      <c r="HH57" s="108" t="str">
        <f t="shared" si="598"/>
        <v/>
      </c>
      <c r="HI57" s="109" t="str">
        <f t="shared" si="599"/>
        <v/>
      </c>
      <c r="HK57" s="101"/>
      <c r="HL57" s="101" t="s">
        <v>292</v>
      </c>
      <c r="HM57" s="102" t="str">
        <f t="shared" si="600"/>
        <v/>
      </c>
      <c r="HN57" s="103" t="str">
        <f t="shared" si="601"/>
        <v/>
      </c>
      <c r="HO57" s="104" t="str">
        <f t="shared" si="602"/>
        <v/>
      </c>
      <c r="HP57" s="104" t="str">
        <f t="shared" si="603"/>
        <v/>
      </c>
      <c r="HQ57" s="105" t="str">
        <f t="shared" si="604"/>
        <v/>
      </c>
      <c r="HR57" s="106" t="str">
        <f t="shared" si="605"/>
        <v/>
      </c>
      <c r="HS57" s="107" t="str">
        <f t="shared" si="606"/>
        <v/>
      </c>
      <c r="HT57" s="108" t="str">
        <f t="shared" si="607"/>
        <v/>
      </c>
      <c r="HU57" s="109" t="str">
        <f t="shared" si="608"/>
        <v/>
      </c>
      <c r="HW57" s="101"/>
      <c r="HX57" s="101"/>
      <c r="HY57" s="102" t="str">
        <f t="shared" si="609"/>
        <v/>
      </c>
      <c r="HZ57" s="103" t="str">
        <f t="shared" si="610"/>
        <v/>
      </c>
      <c r="IA57" s="104" t="str">
        <f t="shared" si="611"/>
        <v/>
      </c>
      <c r="IB57" s="104" t="str">
        <f t="shared" si="612"/>
        <v/>
      </c>
      <c r="IC57" s="105" t="str">
        <f t="shared" si="613"/>
        <v/>
      </c>
      <c r="ID57" s="106" t="str">
        <f t="shared" si="614"/>
        <v/>
      </c>
      <c r="IE57" s="107" t="str">
        <f t="shared" si="615"/>
        <v/>
      </c>
      <c r="IF57" s="108" t="str">
        <f t="shared" si="616"/>
        <v/>
      </c>
      <c r="IG57" s="109" t="str">
        <f t="shared" si="617"/>
        <v/>
      </c>
      <c r="II57" s="101"/>
      <c r="IJ57" s="101"/>
      <c r="IK57" s="102" t="str">
        <f t="shared" si="618"/>
        <v/>
      </c>
      <c r="IL57" s="103" t="str">
        <f t="shared" si="619"/>
        <v/>
      </c>
      <c r="IM57" s="104" t="str">
        <f t="shared" si="620"/>
        <v/>
      </c>
      <c r="IN57" s="104" t="str">
        <f t="shared" si="621"/>
        <v/>
      </c>
      <c r="IO57" s="105" t="str">
        <f t="shared" si="622"/>
        <v/>
      </c>
      <c r="IP57" s="106" t="str">
        <f t="shared" si="623"/>
        <v/>
      </c>
      <c r="IQ57" s="107" t="str">
        <f t="shared" si="624"/>
        <v/>
      </c>
      <c r="IR57" s="108" t="str">
        <f t="shared" si="625"/>
        <v/>
      </c>
      <c r="IS57" s="109" t="str">
        <f t="shared" si="626"/>
        <v/>
      </c>
      <c r="IU57" s="101"/>
      <c r="IV57" s="101"/>
      <c r="IW57" s="102" t="str">
        <f t="shared" si="627"/>
        <v/>
      </c>
      <c r="IX57" s="103" t="str">
        <f t="shared" si="628"/>
        <v/>
      </c>
      <c r="IY57" s="104" t="str">
        <f t="shared" si="629"/>
        <v/>
      </c>
      <c r="IZ57" s="104" t="str">
        <f t="shared" si="630"/>
        <v/>
      </c>
      <c r="JA57" s="105" t="str">
        <f t="shared" si="631"/>
        <v/>
      </c>
      <c r="JB57" s="106" t="str">
        <f t="shared" si="632"/>
        <v/>
      </c>
      <c r="JC57" s="107" t="str">
        <f t="shared" si="633"/>
        <v/>
      </c>
      <c r="JD57" s="108" t="str">
        <f t="shared" si="634"/>
        <v/>
      </c>
      <c r="JE57" s="109" t="str">
        <f t="shared" si="635"/>
        <v/>
      </c>
      <c r="JG57" s="101"/>
      <c r="JH57" s="101"/>
      <c r="JI57" s="102" t="str">
        <f t="shared" si="636"/>
        <v/>
      </c>
      <c r="JJ57" s="103" t="str">
        <f t="shared" si="637"/>
        <v/>
      </c>
      <c r="JK57" s="104" t="str">
        <f t="shared" si="638"/>
        <v/>
      </c>
      <c r="JL57" s="104" t="str">
        <f t="shared" si="639"/>
        <v/>
      </c>
      <c r="JM57" s="105" t="str">
        <f t="shared" si="640"/>
        <v/>
      </c>
      <c r="JN57" s="106" t="str">
        <f t="shared" si="641"/>
        <v/>
      </c>
      <c r="JO57" s="107" t="str">
        <f t="shared" si="642"/>
        <v/>
      </c>
      <c r="JP57" s="108" t="str">
        <f t="shared" si="643"/>
        <v/>
      </c>
      <c r="JQ57" s="109" t="str">
        <f t="shared" si="644"/>
        <v/>
      </c>
      <c r="JS57" s="101"/>
      <c r="JT57" s="101"/>
      <c r="JU57" s="102" t="str">
        <f t="shared" si="645"/>
        <v/>
      </c>
      <c r="JV57" s="103" t="str">
        <f t="shared" si="646"/>
        <v/>
      </c>
      <c r="JW57" s="104" t="str">
        <f t="shared" si="647"/>
        <v/>
      </c>
      <c r="JX57" s="104" t="str">
        <f t="shared" si="648"/>
        <v/>
      </c>
      <c r="JY57" s="105" t="str">
        <f t="shared" si="649"/>
        <v/>
      </c>
      <c r="JZ57" s="106" t="str">
        <f t="shared" si="650"/>
        <v/>
      </c>
      <c r="KA57" s="107" t="str">
        <f t="shared" si="651"/>
        <v/>
      </c>
      <c r="KB57" s="108" t="str">
        <f t="shared" si="652"/>
        <v/>
      </c>
      <c r="KC57" s="109" t="str">
        <f t="shared" si="653"/>
        <v/>
      </c>
      <c r="KE57" s="101"/>
      <c r="KF57" s="101"/>
    </row>
    <row r="58" spans="1:292" ht="13.5" customHeight="1">
      <c r="A58" s="20"/>
      <c r="B58" s="101" t="s">
        <v>611</v>
      </c>
      <c r="C58" s="2" t="s">
        <v>612</v>
      </c>
      <c r="D58" s="154"/>
      <c r="E58" s="102">
        <v>33239</v>
      </c>
      <c r="F58" s="103" t="s">
        <v>421</v>
      </c>
      <c r="G58" s="104">
        <v>34352</v>
      </c>
      <c r="H58" s="104">
        <v>34481</v>
      </c>
      <c r="I58" s="105" t="s">
        <v>616</v>
      </c>
      <c r="J58" s="106">
        <v>1934</v>
      </c>
      <c r="K58" s="107" t="s">
        <v>440</v>
      </c>
      <c r="L58" s="108" t="s">
        <v>299</v>
      </c>
      <c r="M58" s="109" t="s">
        <v>617</v>
      </c>
      <c r="O58" s="101" t="s">
        <v>474</v>
      </c>
      <c r="P58" s="154"/>
      <c r="Q58" s="102" t="s">
        <v>292</v>
      </c>
      <c r="R58" s="103" t="s">
        <v>292</v>
      </c>
      <c r="S58" s="104"/>
      <c r="T58" s="104" t="s">
        <v>292</v>
      </c>
      <c r="U58" s="105"/>
      <c r="V58" s="106"/>
      <c r="W58" s="107"/>
      <c r="X58" s="108"/>
      <c r="Y58" s="109" t="s">
        <v>292</v>
      </c>
      <c r="AA58" s="101"/>
      <c r="AB58" s="101"/>
      <c r="AC58" s="102" t="s">
        <v>292</v>
      </c>
      <c r="AD58" s="103" t="s">
        <v>292</v>
      </c>
      <c r="AE58" s="104"/>
      <c r="AF58" s="104" t="s">
        <v>292</v>
      </c>
      <c r="AG58" s="105"/>
      <c r="AH58" s="106"/>
      <c r="AI58" s="107"/>
      <c r="AJ58" s="108"/>
      <c r="AK58" s="109" t="s">
        <v>292</v>
      </c>
      <c r="AM58" s="101"/>
      <c r="AN58" s="101"/>
      <c r="AO58" s="102" t="s">
        <v>292</v>
      </c>
      <c r="AP58" s="103" t="s">
        <v>292</v>
      </c>
      <c r="AQ58" s="104"/>
      <c r="AR58" s="104" t="s">
        <v>292</v>
      </c>
      <c r="AS58" s="105"/>
      <c r="AT58" s="106"/>
      <c r="AU58" s="107"/>
      <c r="AV58" s="108"/>
      <c r="AW58" s="109" t="s">
        <v>292</v>
      </c>
      <c r="AY58" s="101"/>
      <c r="AZ58" s="101"/>
      <c r="BA58" s="102" t="s">
        <v>292</v>
      </c>
      <c r="BB58" s="103" t="s">
        <v>292</v>
      </c>
      <c r="BC58" s="104"/>
      <c r="BD58" s="104" t="s">
        <v>292</v>
      </c>
      <c r="BE58" s="105"/>
      <c r="BF58" s="106"/>
      <c r="BG58" s="107"/>
      <c r="BH58" s="108"/>
      <c r="BI58" s="109" t="s">
        <v>292</v>
      </c>
      <c r="BK58" s="101"/>
      <c r="BL58" s="101"/>
      <c r="BM58" s="102">
        <v>39083</v>
      </c>
      <c r="BN58" s="103" t="s">
        <v>426</v>
      </c>
      <c r="BO58" s="104">
        <v>38905</v>
      </c>
      <c r="BP58" s="104">
        <v>39135</v>
      </c>
      <c r="BQ58" s="105" t="s">
        <v>459</v>
      </c>
      <c r="BR58" s="106">
        <v>1951</v>
      </c>
      <c r="BS58" s="107" t="s">
        <v>440</v>
      </c>
      <c r="BT58" s="108" t="s">
        <v>301</v>
      </c>
      <c r="BU58" s="109" t="s">
        <v>460</v>
      </c>
      <c r="BW58" s="101"/>
      <c r="BX58" s="101"/>
      <c r="BY58" s="102" t="s">
        <v>292</v>
      </c>
      <c r="BZ58" s="103" t="s">
        <v>292</v>
      </c>
      <c r="CA58" s="104"/>
      <c r="CB58" s="104" t="s">
        <v>292</v>
      </c>
      <c r="CC58" s="105"/>
      <c r="CD58" s="106"/>
      <c r="CE58" s="107"/>
      <c r="CF58" s="108"/>
      <c r="CG58" s="109" t="s">
        <v>292</v>
      </c>
      <c r="CI58" s="101"/>
      <c r="CJ58" s="101"/>
      <c r="CK58" s="102" t="s">
        <v>292</v>
      </c>
      <c r="CL58" s="103" t="s">
        <v>292</v>
      </c>
      <c r="CM58" s="104" t="s">
        <v>292</v>
      </c>
      <c r="CN58" s="104" t="s">
        <v>292</v>
      </c>
      <c r="CO58" s="105" t="s">
        <v>292</v>
      </c>
      <c r="CP58" s="106" t="s">
        <v>292</v>
      </c>
      <c r="CQ58" s="107" t="s">
        <v>292</v>
      </c>
      <c r="CR58" s="108" t="s">
        <v>292</v>
      </c>
      <c r="CS58" s="109" t="s">
        <v>292</v>
      </c>
      <c r="CT58" s="2" t="s">
        <v>292</v>
      </c>
      <c r="CU58" s="101"/>
      <c r="CV58" s="101"/>
      <c r="CW58" s="102" t="s">
        <v>292</v>
      </c>
      <c r="CX58" s="103" t="s">
        <v>292</v>
      </c>
      <c r="CY58" s="104" t="s">
        <v>292</v>
      </c>
      <c r="CZ58" s="104" t="s">
        <v>292</v>
      </c>
      <c r="DA58" s="105" t="s">
        <v>292</v>
      </c>
      <c r="DB58" s="106" t="s">
        <v>292</v>
      </c>
      <c r="DC58" s="107" t="s">
        <v>292</v>
      </c>
      <c r="DD58" s="108" t="s">
        <v>292</v>
      </c>
      <c r="DE58" s="109" t="s">
        <v>292</v>
      </c>
      <c r="DF58" s="2" t="s">
        <v>292</v>
      </c>
      <c r="DG58" s="101"/>
      <c r="DH58" s="101"/>
      <c r="DI58" s="102" t="str">
        <f t="shared" si="289"/>
        <v/>
      </c>
      <c r="DJ58" s="103" t="str">
        <f t="shared" si="290"/>
        <v/>
      </c>
      <c r="DK58" s="104" t="str">
        <f t="shared" si="537"/>
        <v/>
      </c>
      <c r="DL58" s="104" t="str">
        <f t="shared" si="536"/>
        <v/>
      </c>
      <c r="DM58" s="105" t="str">
        <f t="shared" si="291"/>
        <v/>
      </c>
      <c r="DN58" s="106" t="str">
        <f t="shared" si="292"/>
        <v/>
      </c>
      <c r="DO58" s="107" t="str">
        <f t="shared" si="293"/>
        <v/>
      </c>
      <c r="DP58" s="108" t="str">
        <f t="shared" si="294"/>
        <v/>
      </c>
      <c r="DQ58" s="109" t="str">
        <f t="shared" si="295"/>
        <v/>
      </c>
      <c r="DS58" s="101"/>
      <c r="DT58" s="101"/>
      <c r="DU58" s="102" t="str">
        <f t="shared" si="529"/>
        <v/>
      </c>
      <c r="DV58" s="103" t="str">
        <f t="shared" si="530"/>
        <v/>
      </c>
      <c r="DW58" s="104" t="str">
        <f t="shared" si="296"/>
        <v/>
      </c>
      <c r="DX58" s="104" t="str">
        <f t="shared" si="288"/>
        <v/>
      </c>
      <c r="DY58" s="105" t="str">
        <f t="shared" si="531"/>
        <v/>
      </c>
      <c r="DZ58" s="106" t="str">
        <f t="shared" si="532"/>
        <v/>
      </c>
      <c r="EA58" s="107" t="str">
        <f t="shared" si="533"/>
        <v/>
      </c>
      <c r="EB58" s="108" t="str">
        <f t="shared" si="534"/>
        <v/>
      </c>
      <c r="EC58" s="109" t="str">
        <f t="shared" si="535"/>
        <v/>
      </c>
      <c r="EE58" s="101"/>
      <c r="EF58" s="101"/>
      <c r="EG58" s="102" t="str">
        <f t="shared" si="538"/>
        <v/>
      </c>
      <c r="EH58" s="103" t="str">
        <f t="shared" si="539"/>
        <v/>
      </c>
      <c r="EI58" s="104" t="str">
        <f t="shared" si="540"/>
        <v/>
      </c>
      <c r="EJ58" s="104" t="str">
        <f t="shared" si="541"/>
        <v/>
      </c>
      <c r="EK58" s="105" t="str">
        <f t="shared" si="542"/>
        <v/>
      </c>
      <c r="EL58" s="106" t="str">
        <f t="shared" si="543"/>
        <v/>
      </c>
      <c r="EM58" s="107" t="str">
        <f t="shared" si="544"/>
        <v/>
      </c>
      <c r="EN58" s="108" t="str">
        <f t="shared" si="545"/>
        <v/>
      </c>
      <c r="EO58" s="109" t="str">
        <f t="shared" si="546"/>
        <v/>
      </c>
      <c r="EQ58" s="101"/>
      <c r="ER58" s="101"/>
      <c r="ES58" s="102" t="str">
        <f t="shared" si="547"/>
        <v/>
      </c>
      <c r="ET58" s="103" t="str">
        <f t="shared" si="548"/>
        <v/>
      </c>
      <c r="EU58" s="104" t="str">
        <f t="shared" si="549"/>
        <v/>
      </c>
      <c r="EV58" s="104" t="str">
        <f t="shared" si="550"/>
        <v/>
      </c>
      <c r="EW58" s="105" t="str">
        <f t="shared" si="551"/>
        <v/>
      </c>
      <c r="EX58" s="106" t="str">
        <f t="shared" si="552"/>
        <v/>
      </c>
      <c r="EY58" s="107" t="str">
        <f t="shared" si="553"/>
        <v/>
      </c>
      <c r="EZ58" s="108" t="str">
        <f t="shared" si="554"/>
        <v/>
      </c>
      <c r="FA58" s="109" t="str">
        <f t="shared" si="555"/>
        <v/>
      </c>
      <c r="FC58" s="101"/>
      <c r="FD58" s="101"/>
      <c r="FE58" s="102" t="str">
        <f t="shared" si="556"/>
        <v/>
      </c>
      <c r="FF58" s="103" t="str">
        <f t="shared" si="557"/>
        <v/>
      </c>
      <c r="FG58" s="104" t="str">
        <f t="shared" si="558"/>
        <v/>
      </c>
      <c r="FH58" s="104" t="str">
        <f t="shared" si="559"/>
        <v/>
      </c>
      <c r="FI58" s="105" t="str">
        <f t="shared" si="560"/>
        <v/>
      </c>
      <c r="FJ58" s="106" t="str">
        <f t="shared" si="561"/>
        <v/>
      </c>
      <c r="FK58" s="107" t="str">
        <f t="shared" si="562"/>
        <v/>
      </c>
      <c r="FL58" s="108" t="str">
        <f t="shared" si="563"/>
        <v/>
      </c>
      <c r="FM58" s="109" t="str">
        <f t="shared" si="564"/>
        <v/>
      </c>
      <c r="FO58" s="101"/>
      <c r="FP58" s="101"/>
      <c r="FQ58" s="102" t="str">
        <f>IF(FU58="","",#REF!)</f>
        <v/>
      </c>
      <c r="FR58" s="103" t="str">
        <f t="shared" si="565"/>
        <v/>
      </c>
      <c r="FS58" s="104" t="str">
        <f t="shared" si="566"/>
        <v/>
      </c>
      <c r="FT58" s="104" t="str">
        <f t="shared" si="567"/>
        <v/>
      </c>
      <c r="FU58" s="105" t="str">
        <f t="shared" si="568"/>
        <v/>
      </c>
      <c r="FV58" s="106" t="str">
        <f t="shared" si="569"/>
        <v/>
      </c>
      <c r="FW58" s="107" t="str">
        <f t="shared" si="570"/>
        <v/>
      </c>
      <c r="FX58" s="108" t="str">
        <f t="shared" si="571"/>
        <v/>
      </c>
      <c r="FY58" s="109" t="str">
        <f t="shared" si="572"/>
        <v/>
      </c>
      <c r="GA58" s="101"/>
      <c r="GB58" s="101"/>
      <c r="GC58" s="102" t="str">
        <f t="shared" si="573"/>
        <v/>
      </c>
      <c r="GD58" s="103" t="str">
        <f t="shared" si="574"/>
        <v/>
      </c>
      <c r="GE58" s="104" t="str">
        <f t="shared" si="575"/>
        <v/>
      </c>
      <c r="GF58" s="104" t="str">
        <f t="shared" si="576"/>
        <v/>
      </c>
      <c r="GG58" s="105" t="str">
        <f t="shared" si="577"/>
        <v/>
      </c>
      <c r="GH58" s="106" t="str">
        <f t="shared" si="578"/>
        <v/>
      </c>
      <c r="GI58" s="107" t="str">
        <f t="shared" si="579"/>
        <v/>
      </c>
      <c r="GJ58" s="108" t="str">
        <f t="shared" si="580"/>
        <v/>
      </c>
      <c r="GK58" s="109" t="str">
        <f t="shared" si="581"/>
        <v/>
      </c>
      <c r="GM58" s="101"/>
      <c r="GN58" s="101"/>
      <c r="GO58" s="102" t="str">
        <f t="shared" si="582"/>
        <v/>
      </c>
      <c r="GP58" s="103" t="str">
        <f t="shared" si="583"/>
        <v/>
      </c>
      <c r="GQ58" s="104" t="str">
        <f t="shared" si="584"/>
        <v/>
      </c>
      <c r="GR58" s="104" t="str">
        <f t="shared" si="585"/>
        <v/>
      </c>
      <c r="GS58" s="105" t="str">
        <f t="shared" si="586"/>
        <v/>
      </c>
      <c r="GT58" s="106" t="str">
        <f t="shared" si="587"/>
        <v/>
      </c>
      <c r="GU58" s="107" t="str">
        <f t="shared" si="588"/>
        <v/>
      </c>
      <c r="GV58" s="108" t="str">
        <f t="shared" si="589"/>
        <v/>
      </c>
      <c r="GW58" s="109" t="str">
        <f t="shared" si="590"/>
        <v/>
      </c>
      <c r="GY58" s="101"/>
      <c r="GZ58" s="101"/>
      <c r="HA58" s="102" t="str">
        <f t="shared" si="591"/>
        <v/>
      </c>
      <c r="HB58" s="103" t="str">
        <f t="shared" si="592"/>
        <v/>
      </c>
      <c r="HC58" s="104" t="str">
        <f t="shared" si="593"/>
        <v/>
      </c>
      <c r="HD58" s="104" t="str">
        <f t="shared" si="594"/>
        <v/>
      </c>
      <c r="HE58" s="105" t="str">
        <f t="shared" si="595"/>
        <v/>
      </c>
      <c r="HF58" s="106" t="str">
        <f t="shared" si="596"/>
        <v/>
      </c>
      <c r="HG58" s="107" t="str">
        <f t="shared" si="597"/>
        <v/>
      </c>
      <c r="HH58" s="108" t="str">
        <f t="shared" si="598"/>
        <v/>
      </c>
      <c r="HI58" s="109" t="str">
        <f t="shared" si="599"/>
        <v/>
      </c>
      <c r="HK58" s="101"/>
      <c r="HL58" s="101" t="s">
        <v>292</v>
      </c>
      <c r="HM58" s="102" t="str">
        <f t="shared" si="600"/>
        <v/>
      </c>
      <c r="HN58" s="103" t="str">
        <f t="shared" si="601"/>
        <v/>
      </c>
      <c r="HO58" s="104" t="str">
        <f t="shared" si="602"/>
        <v/>
      </c>
      <c r="HP58" s="104" t="str">
        <f t="shared" si="603"/>
        <v/>
      </c>
      <c r="HQ58" s="105" t="str">
        <f t="shared" si="604"/>
        <v/>
      </c>
      <c r="HR58" s="106" t="str">
        <f t="shared" si="605"/>
        <v/>
      </c>
      <c r="HS58" s="107" t="str">
        <f t="shared" si="606"/>
        <v/>
      </c>
      <c r="HT58" s="108" t="str">
        <f t="shared" si="607"/>
        <v/>
      </c>
      <c r="HU58" s="109" t="str">
        <f t="shared" si="608"/>
        <v/>
      </c>
      <c r="HW58" s="101"/>
      <c r="HX58" s="101"/>
      <c r="HY58" s="102" t="str">
        <f t="shared" si="609"/>
        <v/>
      </c>
      <c r="HZ58" s="103" t="str">
        <f t="shared" si="610"/>
        <v/>
      </c>
      <c r="IA58" s="104" t="str">
        <f t="shared" si="611"/>
        <v/>
      </c>
      <c r="IB58" s="104" t="str">
        <f t="shared" si="612"/>
        <v/>
      </c>
      <c r="IC58" s="105" t="str">
        <f t="shared" si="613"/>
        <v/>
      </c>
      <c r="ID58" s="106" t="str">
        <f t="shared" si="614"/>
        <v/>
      </c>
      <c r="IE58" s="107" t="str">
        <f t="shared" si="615"/>
        <v/>
      </c>
      <c r="IF58" s="108" t="str">
        <f t="shared" si="616"/>
        <v/>
      </c>
      <c r="IG58" s="109" t="str">
        <f t="shared" si="617"/>
        <v/>
      </c>
      <c r="II58" s="101"/>
      <c r="IJ58" s="101"/>
      <c r="IK58" s="102" t="str">
        <f t="shared" si="618"/>
        <v/>
      </c>
      <c r="IL58" s="103" t="str">
        <f t="shared" si="619"/>
        <v/>
      </c>
      <c r="IM58" s="104" t="str">
        <f t="shared" si="620"/>
        <v/>
      </c>
      <c r="IN58" s="104" t="str">
        <f t="shared" si="621"/>
        <v/>
      </c>
      <c r="IO58" s="105" t="str">
        <f t="shared" si="622"/>
        <v/>
      </c>
      <c r="IP58" s="106" t="str">
        <f t="shared" si="623"/>
        <v/>
      </c>
      <c r="IQ58" s="107" t="str">
        <f t="shared" si="624"/>
        <v/>
      </c>
      <c r="IR58" s="108" t="str">
        <f t="shared" si="625"/>
        <v/>
      </c>
      <c r="IS58" s="109" t="str">
        <f t="shared" si="626"/>
        <v/>
      </c>
      <c r="IU58" s="101"/>
      <c r="IV58" s="101"/>
      <c r="IW58" s="102" t="str">
        <f t="shared" si="627"/>
        <v/>
      </c>
      <c r="IX58" s="103" t="str">
        <f t="shared" si="628"/>
        <v/>
      </c>
      <c r="IY58" s="104" t="str">
        <f t="shared" si="629"/>
        <v/>
      </c>
      <c r="IZ58" s="104" t="str">
        <f t="shared" si="630"/>
        <v/>
      </c>
      <c r="JA58" s="105" t="str">
        <f t="shared" si="631"/>
        <v/>
      </c>
      <c r="JB58" s="106" t="str">
        <f t="shared" si="632"/>
        <v/>
      </c>
      <c r="JC58" s="107" t="str">
        <f t="shared" si="633"/>
        <v/>
      </c>
      <c r="JD58" s="108" t="str">
        <f t="shared" si="634"/>
        <v/>
      </c>
      <c r="JE58" s="109" t="str">
        <f t="shared" si="635"/>
        <v/>
      </c>
      <c r="JG58" s="101"/>
      <c r="JH58" s="101"/>
      <c r="JI58" s="102" t="str">
        <f t="shared" si="636"/>
        <v/>
      </c>
      <c r="JJ58" s="103" t="str">
        <f t="shared" si="637"/>
        <v/>
      </c>
      <c r="JK58" s="104" t="str">
        <f t="shared" si="638"/>
        <v/>
      </c>
      <c r="JL58" s="104" t="str">
        <f t="shared" si="639"/>
        <v/>
      </c>
      <c r="JM58" s="105" t="str">
        <f t="shared" si="640"/>
        <v/>
      </c>
      <c r="JN58" s="106" t="str">
        <f t="shared" si="641"/>
        <v/>
      </c>
      <c r="JO58" s="107" t="str">
        <f t="shared" si="642"/>
        <v/>
      </c>
      <c r="JP58" s="108" t="str">
        <f t="shared" si="643"/>
        <v/>
      </c>
      <c r="JQ58" s="109" t="str">
        <f t="shared" si="644"/>
        <v/>
      </c>
      <c r="JS58" s="101"/>
      <c r="JT58" s="101"/>
      <c r="JU58" s="102" t="str">
        <f t="shared" si="645"/>
        <v/>
      </c>
      <c r="JV58" s="103" t="str">
        <f t="shared" si="646"/>
        <v/>
      </c>
      <c r="JW58" s="104" t="str">
        <f t="shared" si="647"/>
        <v/>
      </c>
      <c r="JX58" s="104" t="str">
        <f t="shared" si="648"/>
        <v/>
      </c>
      <c r="JY58" s="105" t="str">
        <f t="shared" si="649"/>
        <v/>
      </c>
      <c r="JZ58" s="106" t="str">
        <f t="shared" si="650"/>
        <v/>
      </c>
      <c r="KA58" s="107" t="str">
        <f t="shared" si="651"/>
        <v/>
      </c>
      <c r="KB58" s="108" t="str">
        <f t="shared" si="652"/>
        <v/>
      </c>
      <c r="KC58" s="109" t="str">
        <f t="shared" si="653"/>
        <v/>
      </c>
      <c r="KE58" s="101"/>
      <c r="KF58" s="101"/>
    </row>
    <row r="59" spans="1:292" ht="13.5" customHeight="1">
      <c r="A59" s="20"/>
      <c r="B59" s="101" t="s">
        <v>618</v>
      </c>
      <c r="C59" s="2" t="s">
        <v>619</v>
      </c>
      <c r="D59" s="154"/>
      <c r="E59" s="102" t="s">
        <v>292</v>
      </c>
      <c r="F59" s="103" t="s">
        <v>292</v>
      </c>
      <c r="G59" s="104"/>
      <c r="H59" s="104" t="s">
        <v>292</v>
      </c>
      <c r="I59" s="105"/>
      <c r="J59" s="106"/>
      <c r="K59" s="107"/>
      <c r="L59" s="108"/>
      <c r="M59" s="109" t="s">
        <v>292</v>
      </c>
      <c r="O59" s="101"/>
      <c r="P59" s="154"/>
      <c r="Q59" s="102" t="s">
        <v>292</v>
      </c>
      <c r="R59" s="103" t="s">
        <v>292</v>
      </c>
      <c r="S59" s="104"/>
      <c r="T59" s="104" t="s">
        <v>292</v>
      </c>
      <c r="U59" s="105"/>
      <c r="V59" s="106"/>
      <c r="W59" s="107"/>
      <c r="X59" s="108"/>
      <c r="Y59" s="109" t="s">
        <v>292</v>
      </c>
      <c r="AA59" s="101"/>
      <c r="AB59" s="101"/>
      <c r="AC59" s="102">
        <v>36160</v>
      </c>
      <c r="AD59" s="103" t="s">
        <v>423</v>
      </c>
      <c r="AE59" s="104">
        <v>36010</v>
      </c>
      <c r="AF59" s="104">
        <v>36598</v>
      </c>
      <c r="AG59" s="105" t="s">
        <v>620</v>
      </c>
      <c r="AH59" s="106">
        <v>1940</v>
      </c>
      <c r="AI59" s="107" t="s">
        <v>440</v>
      </c>
      <c r="AJ59" s="108" t="s">
        <v>299</v>
      </c>
      <c r="AK59" s="109" t="s">
        <v>621</v>
      </c>
      <c r="AM59" s="101" t="s">
        <v>474</v>
      </c>
      <c r="AN59" s="101"/>
      <c r="AO59" s="102">
        <v>37622</v>
      </c>
      <c r="AP59" s="103" t="s">
        <v>424</v>
      </c>
      <c r="AQ59" s="104">
        <v>37459</v>
      </c>
      <c r="AR59" s="104" t="s">
        <v>428</v>
      </c>
      <c r="AS59" s="105" t="s">
        <v>459</v>
      </c>
      <c r="AT59" s="106">
        <v>1951</v>
      </c>
      <c r="AU59" s="107" t="s">
        <v>440</v>
      </c>
      <c r="AV59" s="108" t="s">
        <v>301</v>
      </c>
      <c r="AW59" s="109" t="s">
        <v>460</v>
      </c>
      <c r="AY59" s="101"/>
      <c r="AZ59" s="101"/>
      <c r="BA59" s="102" t="s">
        <v>292</v>
      </c>
      <c r="BB59" s="103" t="s">
        <v>292</v>
      </c>
      <c r="BC59" s="104"/>
      <c r="BD59" s="104" t="s">
        <v>292</v>
      </c>
      <c r="BE59" s="105"/>
      <c r="BF59" s="106"/>
      <c r="BG59" s="107"/>
      <c r="BH59" s="108"/>
      <c r="BI59" s="109" t="s">
        <v>292</v>
      </c>
      <c r="BK59" s="101"/>
      <c r="BL59" s="101"/>
      <c r="BM59" s="102" t="s">
        <v>292</v>
      </c>
      <c r="BN59" s="103" t="s">
        <v>292</v>
      </c>
      <c r="BO59" s="104"/>
      <c r="BP59" s="104" t="s">
        <v>292</v>
      </c>
      <c r="BQ59" s="105"/>
      <c r="BR59" s="106"/>
      <c r="BS59" s="107"/>
      <c r="BT59" s="108"/>
      <c r="BU59" s="109" t="s">
        <v>292</v>
      </c>
      <c r="BW59" s="101"/>
      <c r="BX59" s="101"/>
      <c r="BY59" s="102">
        <v>40465</v>
      </c>
      <c r="BZ59" s="103" t="s">
        <v>427</v>
      </c>
      <c r="CA59" s="104">
        <v>39135</v>
      </c>
      <c r="CB59" s="104">
        <v>40465</v>
      </c>
      <c r="CC59" s="105" t="s">
        <v>622</v>
      </c>
      <c r="CD59" s="106">
        <v>1952</v>
      </c>
      <c r="CE59" s="107" t="s">
        <v>457</v>
      </c>
      <c r="CF59" s="108" t="s">
        <v>299</v>
      </c>
      <c r="CG59" s="109" t="s">
        <v>623</v>
      </c>
      <c r="CI59" s="101"/>
      <c r="CJ59" s="101"/>
      <c r="CK59" s="102">
        <v>41218</v>
      </c>
      <c r="CL59" s="103" t="s">
        <v>435</v>
      </c>
      <c r="CM59" s="104">
        <v>40465</v>
      </c>
      <c r="CN59" s="104">
        <v>40893</v>
      </c>
      <c r="CO59" s="105" t="s">
        <v>624</v>
      </c>
      <c r="CP59" s="106" t="s">
        <v>625</v>
      </c>
      <c r="CQ59" s="107" t="s">
        <v>440</v>
      </c>
      <c r="CR59" s="108" t="s">
        <v>297</v>
      </c>
      <c r="CS59" s="109" t="s">
        <v>626</v>
      </c>
      <c r="CT59" s="2" t="s">
        <v>292</v>
      </c>
      <c r="CU59" s="101"/>
      <c r="CV59" s="101" t="s">
        <v>627</v>
      </c>
      <c r="CW59" s="102">
        <v>41517</v>
      </c>
      <c r="CX59" s="103" t="s">
        <v>436</v>
      </c>
      <c r="CY59" s="104">
        <v>41218</v>
      </c>
      <c r="CZ59" s="104">
        <v>42550</v>
      </c>
      <c r="DA59" s="105" t="str">
        <f>IF(DH59="","",IF(ISNUMBER(SEARCH(":",DH59)),MID(DH59,FIND(":",DH59)+2,FIND("(",DH59)-FIND(":",DH59)-3),LEFT(DH59,FIND("(",DH59)-2)))</f>
        <v>Ronald Plasterk</v>
      </c>
      <c r="DB59" s="106" t="str">
        <f>IF(DH59="","",MID(DH59,FIND("(",DH59)+1,4))</f>
        <v>1957</v>
      </c>
      <c r="DC59" s="107" t="str">
        <f>IF(ISNUMBER(SEARCH("*female*",DH59)),"female",IF(ISNUMBER(SEARCH("*male*",DH59)),"male",""))</f>
        <v>male</v>
      </c>
      <c r="DD59" s="108" t="s">
        <v>299</v>
      </c>
      <c r="DE59" s="109" t="str">
        <f>IF(DA59="","",(MID(DA59,(SEARCH("^^",SUBSTITUTE(DA59," ","^^",LEN(DA59)-LEN(SUBSTITUTE(DA59," ","")))))+1,99)&amp;"_"&amp;LEFT(DA59,FIND(" ",DA59)-1)&amp;"_"&amp;DB59))</f>
        <v>Plasterk_Ronald_1957</v>
      </c>
      <c r="DF59" s="2" t="s">
        <v>292</v>
      </c>
      <c r="DG59" s="101"/>
      <c r="DH59" s="101" t="s">
        <v>628</v>
      </c>
      <c r="DI59" s="102">
        <f t="shared" si="289"/>
        <v>44571</v>
      </c>
      <c r="DJ59" s="103" t="str">
        <f t="shared" si="290"/>
        <v>Rutte III</v>
      </c>
      <c r="DK59" s="104">
        <f t="shared" si="537"/>
        <v>43034</v>
      </c>
      <c r="DL59" s="104">
        <v>43770</v>
      </c>
      <c r="DM59" s="105" t="str">
        <f t="shared" si="291"/>
        <v>Kajsa Ollongren</v>
      </c>
      <c r="DN59" s="106" t="str">
        <f t="shared" si="292"/>
        <v>1967</v>
      </c>
      <c r="DO59" s="107" t="str">
        <f t="shared" si="293"/>
        <v>female</v>
      </c>
      <c r="DP59" s="108" t="str">
        <f t="shared" si="294"/>
        <v>nl_d6601</v>
      </c>
      <c r="DQ59" s="109" t="str">
        <f t="shared" si="295"/>
        <v>Ollongren_Kajsa_1967</v>
      </c>
      <c r="DS59" s="101" t="s">
        <v>1073</v>
      </c>
      <c r="DT59" s="101" t="s">
        <v>1054</v>
      </c>
      <c r="DU59" s="102">
        <f t="shared" si="529"/>
        <v>45291</v>
      </c>
      <c r="DV59" s="103" t="str">
        <f t="shared" si="530"/>
        <v>Rutte IV</v>
      </c>
      <c r="DW59" s="104">
        <f t="shared" si="296"/>
        <v>44571</v>
      </c>
      <c r="DX59" s="104">
        <v>45174</v>
      </c>
      <c r="DY59" s="105" t="str">
        <f t="shared" si="531"/>
        <v>Hanke Bruins Slot</v>
      </c>
      <c r="DZ59" s="106" t="str">
        <f t="shared" si="532"/>
        <v>1977</v>
      </c>
      <c r="EA59" s="107" t="str">
        <f t="shared" si="533"/>
        <v>female</v>
      </c>
      <c r="EB59" s="108" t="str">
        <f t="shared" si="534"/>
        <v>nl_cda01</v>
      </c>
      <c r="EC59" s="109" t="str">
        <f t="shared" si="535"/>
        <v>Slot_Hanke_1977</v>
      </c>
      <c r="EE59" s="101"/>
      <c r="EF59" s="101" t="s">
        <v>1158</v>
      </c>
      <c r="EG59" s="102" t="str">
        <f t="shared" si="538"/>
        <v/>
      </c>
      <c r="EH59" s="103" t="str">
        <f t="shared" si="539"/>
        <v/>
      </c>
      <c r="EI59" s="104" t="str">
        <f t="shared" si="540"/>
        <v/>
      </c>
      <c r="EJ59" s="104" t="str">
        <f t="shared" si="541"/>
        <v/>
      </c>
      <c r="EK59" s="105" t="str">
        <f t="shared" si="542"/>
        <v/>
      </c>
      <c r="EL59" s="106" t="str">
        <f t="shared" si="543"/>
        <v/>
      </c>
      <c r="EM59" s="107" t="str">
        <f t="shared" si="544"/>
        <v/>
      </c>
      <c r="EN59" s="108" t="str">
        <f t="shared" si="545"/>
        <v/>
      </c>
      <c r="EO59" s="109" t="str">
        <f t="shared" si="546"/>
        <v/>
      </c>
      <c r="EQ59" s="101"/>
      <c r="ER59" s="101"/>
      <c r="ES59" s="102" t="str">
        <f t="shared" si="547"/>
        <v/>
      </c>
      <c r="ET59" s="103" t="str">
        <f t="shared" si="548"/>
        <v/>
      </c>
      <c r="EU59" s="104" t="str">
        <f t="shared" si="549"/>
        <v/>
      </c>
      <c r="EV59" s="104" t="str">
        <f t="shared" si="550"/>
        <v/>
      </c>
      <c r="EW59" s="105" t="str">
        <f t="shared" si="551"/>
        <v/>
      </c>
      <c r="EX59" s="106" t="str">
        <f t="shared" si="552"/>
        <v/>
      </c>
      <c r="EY59" s="107" t="str">
        <f t="shared" si="553"/>
        <v/>
      </c>
      <c r="EZ59" s="108" t="str">
        <f t="shared" si="554"/>
        <v/>
      </c>
      <c r="FA59" s="109" t="str">
        <f t="shared" si="555"/>
        <v/>
      </c>
      <c r="FC59" s="101"/>
      <c r="FD59" s="101"/>
      <c r="FE59" s="102" t="str">
        <f t="shared" si="556"/>
        <v/>
      </c>
      <c r="FF59" s="103" t="str">
        <f t="shared" si="557"/>
        <v/>
      </c>
      <c r="FG59" s="104" t="str">
        <f t="shared" si="558"/>
        <v/>
      </c>
      <c r="FH59" s="104" t="str">
        <f t="shared" si="559"/>
        <v/>
      </c>
      <c r="FI59" s="105" t="str">
        <f t="shared" si="560"/>
        <v/>
      </c>
      <c r="FJ59" s="106" t="str">
        <f t="shared" si="561"/>
        <v/>
      </c>
      <c r="FK59" s="107" t="str">
        <f t="shared" si="562"/>
        <v/>
      </c>
      <c r="FL59" s="108" t="str">
        <f t="shared" si="563"/>
        <v/>
      </c>
      <c r="FM59" s="109" t="str">
        <f t="shared" si="564"/>
        <v/>
      </c>
      <c r="FO59" s="101"/>
      <c r="FP59" s="101"/>
      <c r="FQ59" s="102" t="str">
        <f>IF(FU59="","",#REF!)</f>
        <v/>
      </c>
      <c r="FR59" s="103" t="str">
        <f t="shared" si="565"/>
        <v/>
      </c>
      <c r="FS59" s="104" t="str">
        <f t="shared" si="566"/>
        <v/>
      </c>
      <c r="FT59" s="104" t="str">
        <f t="shared" si="567"/>
        <v/>
      </c>
      <c r="FU59" s="105" t="str">
        <f t="shared" si="568"/>
        <v/>
      </c>
      <c r="FV59" s="106" t="str">
        <f t="shared" si="569"/>
        <v/>
      </c>
      <c r="FW59" s="107" t="str">
        <f t="shared" si="570"/>
        <v/>
      </c>
      <c r="FX59" s="108" t="str">
        <f t="shared" si="571"/>
        <v/>
      </c>
      <c r="FY59" s="109" t="str">
        <f t="shared" si="572"/>
        <v/>
      </c>
      <c r="GA59" s="101"/>
      <c r="GB59" s="101"/>
      <c r="GC59" s="102" t="str">
        <f t="shared" si="573"/>
        <v/>
      </c>
      <c r="GD59" s="103" t="str">
        <f t="shared" si="574"/>
        <v/>
      </c>
      <c r="GE59" s="104" t="str">
        <f t="shared" si="575"/>
        <v/>
      </c>
      <c r="GF59" s="104" t="str">
        <f t="shared" si="576"/>
        <v/>
      </c>
      <c r="GG59" s="105" t="str">
        <f t="shared" si="577"/>
        <v/>
      </c>
      <c r="GH59" s="106" t="str">
        <f t="shared" si="578"/>
        <v/>
      </c>
      <c r="GI59" s="107" t="str">
        <f t="shared" si="579"/>
        <v/>
      </c>
      <c r="GJ59" s="108" t="str">
        <f t="shared" si="580"/>
        <v/>
      </c>
      <c r="GK59" s="109" t="str">
        <f t="shared" si="581"/>
        <v/>
      </c>
      <c r="GM59" s="101"/>
      <c r="GN59" s="101"/>
      <c r="GO59" s="102" t="str">
        <f t="shared" si="582"/>
        <v/>
      </c>
      <c r="GP59" s="103" t="str">
        <f t="shared" si="583"/>
        <v/>
      </c>
      <c r="GQ59" s="104" t="str">
        <f t="shared" si="584"/>
        <v/>
      </c>
      <c r="GR59" s="104" t="str">
        <f t="shared" si="585"/>
        <v/>
      </c>
      <c r="GS59" s="105" t="str">
        <f t="shared" si="586"/>
        <v/>
      </c>
      <c r="GT59" s="106" t="str">
        <f t="shared" si="587"/>
        <v/>
      </c>
      <c r="GU59" s="107" t="str">
        <f t="shared" si="588"/>
        <v/>
      </c>
      <c r="GV59" s="108" t="str">
        <f t="shared" si="589"/>
        <v/>
      </c>
      <c r="GW59" s="109" t="str">
        <f t="shared" si="590"/>
        <v/>
      </c>
      <c r="GY59" s="101"/>
      <c r="GZ59" s="101"/>
      <c r="HA59" s="102" t="str">
        <f t="shared" si="591"/>
        <v/>
      </c>
      <c r="HB59" s="103" t="str">
        <f t="shared" si="592"/>
        <v/>
      </c>
      <c r="HC59" s="104" t="str">
        <f t="shared" si="593"/>
        <v/>
      </c>
      <c r="HD59" s="104" t="str">
        <f t="shared" si="594"/>
        <v/>
      </c>
      <c r="HE59" s="105" t="str">
        <f t="shared" si="595"/>
        <v/>
      </c>
      <c r="HF59" s="106" t="str">
        <f t="shared" si="596"/>
        <v/>
      </c>
      <c r="HG59" s="107" t="str">
        <f t="shared" si="597"/>
        <v/>
      </c>
      <c r="HH59" s="108" t="str">
        <f t="shared" si="598"/>
        <v/>
      </c>
      <c r="HI59" s="109" t="str">
        <f t="shared" si="599"/>
        <v/>
      </c>
      <c r="HK59" s="101"/>
      <c r="HL59" s="101" t="s">
        <v>292</v>
      </c>
      <c r="HM59" s="102" t="str">
        <f t="shared" si="600"/>
        <v/>
      </c>
      <c r="HN59" s="103" t="str">
        <f t="shared" si="601"/>
        <v/>
      </c>
      <c r="HO59" s="104" t="str">
        <f t="shared" si="602"/>
        <v/>
      </c>
      <c r="HP59" s="104" t="str">
        <f t="shared" si="603"/>
        <v/>
      </c>
      <c r="HQ59" s="105" t="str">
        <f t="shared" si="604"/>
        <v/>
      </c>
      <c r="HR59" s="106" t="str">
        <f t="shared" si="605"/>
        <v/>
      </c>
      <c r="HS59" s="107" t="str">
        <f t="shared" si="606"/>
        <v/>
      </c>
      <c r="HT59" s="108" t="str">
        <f t="shared" si="607"/>
        <v/>
      </c>
      <c r="HU59" s="109" t="str">
        <f t="shared" si="608"/>
        <v/>
      </c>
      <c r="HW59" s="101"/>
      <c r="HX59" s="101"/>
      <c r="HY59" s="102" t="str">
        <f t="shared" si="609"/>
        <v/>
      </c>
      <c r="HZ59" s="103" t="str">
        <f t="shared" si="610"/>
        <v/>
      </c>
      <c r="IA59" s="104" t="str">
        <f t="shared" si="611"/>
        <v/>
      </c>
      <c r="IB59" s="104" t="str">
        <f t="shared" si="612"/>
        <v/>
      </c>
      <c r="IC59" s="105" t="str">
        <f t="shared" si="613"/>
        <v/>
      </c>
      <c r="ID59" s="106" t="str">
        <f t="shared" si="614"/>
        <v/>
      </c>
      <c r="IE59" s="107" t="str">
        <f t="shared" si="615"/>
        <v/>
      </c>
      <c r="IF59" s="108" t="str">
        <f t="shared" si="616"/>
        <v/>
      </c>
      <c r="IG59" s="109" t="str">
        <f t="shared" si="617"/>
        <v/>
      </c>
      <c r="II59" s="101"/>
      <c r="IJ59" s="101"/>
      <c r="IK59" s="102" t="str">
        <f t="shared" si="618"/>
        <v/>
      </c>
      <c r="IL59" s="103" t="str">
        <f t="shared" si="619"/>
        <v/>
      </c>
      <c r="IM59" s="104" t="str">
        <f t="shared" si="620"/>
        <v/>
      </c>
      <c r="IN59" s="104" t="str">
        <f t="shared" si="621"/>
        <v/>
      </c>
      <c r="IO59" s="105" t="str">
        <f t="shared" si="622"/>
        <v/>
      </c>
      <c r="IP59" s="106" t="str">
        <f t="shared" si="623"/>
        <v/>
      </c>
      <c r="IQ59" s="107" t="str">
        <f t="shared" si="624"/>
        <v/>
      </c>
      <c r="IR59" s="108" t="str">
        <f t="shared" si="625"/>
        <v/>
      </c>
      <c r="IS59" s="109" t="str">
        <f t="shared" si="626"/>
        <v/>
      </c>
      <c r="IU59" s="101"/>
      <c r="IV59" s="101"/>
      <c r="IW59" s="102" t="str">
        <f t="shared" si="627"/>
        <v/>
      </c>
      <c r="IX59" s="103" t="str">
        <f t="shared" si="628"/>
        <v/>
      </c>
      <c r="IY59" s="104" t="str">
        <f t="shared" si="629"/>
        <v/>
      </c>
      <c r="IZ59" s="104" t="str">
        <f t="shared" si="630"/>
        <v/>
      </c>
      <c r="JA59" s="105" t="str">
        <f t="shared" si="631"/>
        <v/>
      </c>
      <c r="JB59" s="106" t="str">
        <f t="shared" si="632"/>
        <v/>
      </c>
      <c r="JC59" s="107" t="str">
        <f t="shared" si="633"/>
        <v/>
      </c>
      <c r="JD59" s="108" t="str">
        <f t="shared" si="634"/>
        <v/>
      </c>
      <c r="JE59" s="109" t="str">
        <f t="shared" si="635"/>
        <v/>
      </c>
      <c r="JG59" s="101"/>
      <c r="JH59" s="101"/>
      <c r="JI59" s="102" t="str">
        <f t="shared" si="636"/>
        <v/>
      </c>
      <c r="JJ59" s="103" t="str">
        <f t="shared" si="637"/>
        <v/>
      </c>
      <c r="JK59" s="104" t="str">
        <f t="shared" si="638"/>
        <v/>
      </c>
      <c r="JL59" s="104" t="str">
        <f t="shared" si="639"/>
        <v/>
      </c>
      <c r="JM59" s="105" t="str">
        <f t="shared" si="640"/>
        <v/>
      </c>
      <c r="JN59" s="106" t="str">
        <f t="shared" si="641"/>
        <v/>
      </c>
      <c r="JO59" s="107" t="str">
        <f t="shared" si="642"/>
        <v/>
      </c>
      <c r="JP59" s="108" t="str">
        <f t="shared" si="643"/>
        <v/>
      </c>
      <c r="JQ59" s="109" t="str">
        <f t="shared" si="644"/>
        <v/>
      </c>
      <c r="JS59" s="101"/>
      <c r="JT59" s="101"/>
      <c r="JU59" s="102" t="str">
        <f t="shared" si="645"/>
        <v/>
      </c>
      <c r="JV59" s="103" t="str">
        <f t="shared" si="646"/>
        <v/>
      </c>
      <c r="JW59" s="104" t="str">
        <f t="shared" si="647"/>
        <v/>
      </c>
      <c r="JX59" s="104" t="str">
        <f t="shared" si="648"/>
        <v/>
      </c>
      <c r="JY59" s="105" t="str">
        <f t="shared" si="649"/>
        <v/>
      </c>
      <c r="JZ59" s="106" t="str">
        <f t="shared" si="650"/>
        <v/>
      </c>
      <c r="KA59" s="107" t="str">
        <f t="shared" si="651"/>
        <v/>
      </c>
      <c r="KB59" s="108" t="str">
        <f t="shared" si="652"/>
        <v/>
      </c>
      <c r="KC59" s="109" t="str">
        <f t="shared" si="653"/>
        <v/>
      </c>
      <c r="KE59" s="101"/>
      <c r="KF59" s="101"/>
    </row>
    <row r="60" spans="1:292" ht="13.5" customHeight="1">
      <c r="A60" s="20"/>
      <c r="B60" s="101" t="s">
        <v>618</v>
      </c>
      <c r="C60" s="2" t="s">
        <v>619</v>
      </c>
      <c r="D60" s="154"/>
      <c r="E60" s="102" t="s">
        <v>292</v>
      </c>
      <c r="F60" s="103" t="s">
        <v>292</v>
      </c>
      <c r="G60" s="104"/>
      <c r="H60" s="104" t="s">
        <v>292</v>
      </c>
      <c r="I60" s="105"/>
      <c r="J60" s="106"/>
      <c r="K60" s="107"/>
      <c r="L60" s="108"/>
      <c r="M60" s="109" t="s">
        <v>292</v>
      </c>
      <c r="O60" s="101"/>
      <c r="P60" s="154"/>
      <c r="Q60" s="102" t="s">
        <v>292</v>
      </c>
      <c r="R60" s="103" t="s">
        <v>292</v>
      </c>
      <c r="S60" s="104"/>
      <c r="T60" s="104" t="s">
        <v>292</v>
      </c>
      <c r="U60" s="105"/>
      <c r="V60" s="106"/>
      <c r="W60" s="107"/>
      <c r="X60" s="108"/>
      <c r="Y60" s="109" t="s">
        <v>292</v>
      </c>
      <c r="AA60" s="101"/>
      <c r="AB60" s="101"/>
      <c r="AC60" s="102">
        <v>36160</v>
      </c>
      <c r="AD60" s="103" t="s">
        <v>423</v>
      </c>
      <c r="AE60" s="104">
        <v>36609</v>
      </c>
      <c r="AF60" s="104">
        <v>37459</v>
      </c>
      <c r="AG60" s="105" t="s">
        <v>629</v>
      </c>
      <c r="AH60" s="106">
        <v>1943</v>
      </c>
      <c r="AI60" s="107" t="s">
        <v>440</v>
      </c>
      <c r="AJ60" s="108" t="s">
        <v>299</v>
      </c>
      <c r="AK60" s="109" t="s">
        <v>630</v>
      </c>
      <c r="AM60" s="101"/>
      <c r="AN60" s="101"/>
      <c r="AO60" s="102" t="s">
        <v>292</v>
      </c>
      <c r="AP60" s="103" t="s">
        <v>292</v>
      </c>
      <c r="AQ60" s="104"/>
      <c r="AR60" s="104" t="s">
        <v>292</v>
      </c>
      <c r="AS60" s="105"/>
      <c r="AT60" s="106"/>
      <c r="AU60" s="107"/>
      <c r="AV60" s="108"/>
      <c r="AW60" s="109" t="s">
        <v>292</v>
      </c>
      <c r="AY60" s="101"/>
      <c r="AZ60" s="101"/>
      <c r="BA60" s="102" t="s">
        <v>292</v>
      </c>
      <c r="BB60" s="103" t="s">
        <v>292</v>
      </c>
      <c r="BC60" s="104"/>
      <c r="BD60" s="104" t="s">
        <v>292</v>
      </c>
      <c r="BE60" s="105"/>
      <c r="BF60" s="106"/>
      <c r="BG60" s="107"/>
      <c r="BH60" s="108"/>
      <c r="BI60" s="109" t="s">
        <v>292</v>
      </c>
      <c r="BK60" s="101"/>
      <c r="BL60" s="101"/>
      <c r="BM60" s="102">
        <v>39083</v>
      </c>
      <c r="BN60" s="103" t="s">
        <v>426</v>
      </c>
      <c r="BO60" s="104">
        <v>38905</v>
      </c>
      <c r="BP60" s="104">
        <v>38981</v>
      </c>
      <c r="BQ60" s="105" t="s">
        <v>631</v>
      </c>
      <c r="BR60" s="106">
        <v>1942</v>
      </c>
      <c r="BS60" s="107" t="s">
        <v>457</v>
      </c>
      <c r="BT60" s="108" t="s">
        <v>301</v>
      </c>
      <c r="BU60" s="109" t="s">
        <v>632</v>
      </c>
      <c r="BW60" s="101"/>
      <c r="BX60" s="101"/>
      <c r="BY60" s="102" t="s">
        <v>292</v>
      </c>
      <c r="BZ60" s="103" t="s">
        <v>292</v>
      </c>
      <c r="CA60" s="104"/>
      <c r="CB60" s="104" t="s">
        <v>292</v>
      </c>
      <c r="CC60" s="105"/>
      <c r="CD60" s="106"/>
      <c r="CE60" s="107"/>
      <c r="CF60" s="108"/>
      <c r="CG60" s="109" t="s">
        <v>292</v>
      </c>
      <c r="CI60" s="101"/>
      <c r="CJ60" s="101"/>
      <c r="CK60" s="102">
        <v>41218</v>
      </c>
      <c r="CL60" s="103" t="s">
        <v>435</v>
      </c>
      <c r="CM60" s="104">
        <v>40893</v>
      </c>
      <c r="CN60" s="104">
        <v>41218</v>
      </c>
      <c r="CO60" s="105" t="s">
        <v>633</v>
      </c>
      <c r="CP60" s="106" t="s">
        <v>572</v>
      </c>
      <c r="CQ60" s="107" t="s">
        <v>457</v>
      </c>
      <c r="CR60" s="108" t="s">
        <v>297</v>
      </c>
      <c r="CS60" s="109" t="s">
        <v>634</v>
      </c>
      <c r="CT60" s="2" t="s">
        <v>292</v>
      </c>
      <c r="CU60" s="101"/>
      <c r="CV60" s="101" t="s">
        <v>635</v>
      </c>
      <c r="CW60" s="102">
        <v>41517</v>
      </c>
      <c r="CX60" s="103" t="s">
        <v>436</v>
      </c>
      <c r="CY60" s="104">
        <v>42550</v>
      </c>
      <c r="CZ60" s="104">
        <v>42629</v>
      </c>
      <c r="DA60" s="105" t="str">
        <f>IF(DH60="","",IF(ISNUMBER(SEARCH(":",DH60)),MID(DH60,FIND(":",DH60)+2,FIND("(",DH60)-FIND(":",DH60)-3),LEFT(DH60,FIND("(",DH60)-2)))</f>
        <v>Stef Blok</v>
      </c>
      <c r="DB60" s="106" t="str">
        <f>IF(DH60="","",MID(DH60,FIND("(",DH60)+1,4))</f>
        <v>1964</v>
      </c>
      <c r="DC60" s="107" t="str">
        <f>IF(ISNUMBER(SEARCH("*female*",DH60)),"female",IF(ISNUMBER(SEARCH("*male*",DH60)),"male",""))</f>
        <v>male</v>
      </c>
      <c r="DD60" s="108" t="s">
        <v>299</v>
      </c>
      <c r="DE60" s="109" t="str">
        <f>IF(DA60="","",(MID(DA60,(SEARCH("^^",SUBSTITUTE(DA60," ","^^",LEN(DA60)-LEN(SUBSTITUTE(DA60," ","")))))+1,99)&amp;"_"&amp;LEFT(DA60,FIND(" ",DA60)-1)&amp;"_"&amp;DB60))</f>
        <v>Blok_Stef_1964</v>
      </c>
      <c r="DF60" s="2" t="s">
        <v>1010</v>
      </c>
      <c r="DG60" s="101"/>
      <c r="DH60" s="101" t="s">
        <v>655</v>
      </c>
      <c r="DI60" s="102">
        <f t="shared" si="289"/>
        <v>44571</v>
      </c>
      <c r="DJ60" s="103" t="str">
        <f t="shared" si="290"/>
        <v>Rutte III</v>
      </c>
      <c r="DK60" s="104">
        <v>43770</v>
      </c>
      <c r="DL60" s="104">
        <v>43935</v>
      </c>
      <c r="DM60" s="105" t="str">
        <f t="shared" si="291"/>
        <v>Raymond Knops</v>
      </c>
      <c r="DN60" s="106" t="str">
        <f t="shared" si="292"/>
        <v>1971</v>
      </c>
      <c r="DO60" s="107" t="str">
        <f t="shared" si="293"/>
        <v>male</v>
      </c>
      <c r="DP60" s="108" t="str">
        <f t="shared" si="294"/>
        <v>nl_cda01</v>
      </c>
      <c r="DQ60" s="109" t="str">
        <f t="shared" si="295"/>
        <v>Knops_Raymond_1971</v>
      </c>
      <c r="DS60" s="101"/>
      <c r="DT60" s="101" t="s">
        <v>1076</v>
      </c>
      <c r="DU60" s="102" t="str">
        <f t="shared" si="529"/>
        <v/>
      </c>
      <c r="DV60" s="103" t="str">
        <f t="shared" si="530"/>
        <v/>
      </c>
      <c r="DW60" s="104" t="str">
        <f t="shared" si="296"/>
        <v/>
      </c>
      <c r="DX60" s="104" t="str">
        <f t="shared" si="288"/>
        <v/>
      </c>
      <c r="DY60" s="105" t="str">
        <f t="shared" si="531"/>
        <v/>
      </c>
      <c r="DZ60" s="106" t="str">
        <f t="shared" si="532"/>
        <v/>
      </c>
      <c r="EA60" s="107" t="str">
        <f t="shared" si="533"/>
        <v/>
      </c>
      <c r="EB60" s="108" t="str">
        <f t="shared" si="534"/>
        <v/>
      </c>
      <c r="EC60" s="109" t="str">
        <f t="shared" si="535"/>
        <v/>
      </c>
      <c r="EE60" s="101"/>
      <c r="EF60" s="101"/>
      <c r="EG60" s="102" t="str">
        <f t="shared" si="538"/>
        <v/>
      </c>
      <c r="EH60" s="103" t="str">
        <f t="shared" si="539"/>
        <v/>
      </c>
      <c r="EI60" s="104" t="str">
        <f t="shared" si="540"/>
        <v/>
      </c>
      <c r="EJ60" s="104" t="str">
        <f t="shared" si="541"/>
        <v/>
      </c>
      <c r="EK60" s="105" t="str">
        <f t="shared" si="542"/>
        <v/>
      </c>
      <c r="EL60" s="106" t="str">
        <f t="shared" si="543"/>
        <v/>
      </c>
      <c r="EM60" s="107" t="str">
        <f t="shared" si="544"/>
        <v/>
      </c>
      <c r="EN60" s="108" t="str">
        <f t="shared" si="545"/>
        <v/>
      </c>
      <c r="EO60" s="109" t="str">
        <f t="shared" si="546"/>
        <v/>
      </c>
      <c r="EQ60" s="101"/>
      <c r="ER60" s="101"/>
      <c r="ES60" s="102" t="str">
        <f t="shared" si="547"/>
        <v/>
      </c>
      <c r="ET60" s="103" t="str">
        <f t="shared" si="548"/>
        <v/>
      </c>
      <c r="EU60" s="104" t="str">
        <f t="shared" si="549"/>
        <v/>
      </c>
      <c r="EV60" s="104" t="str">
        <f t="shared" si="550"/>
        <v/>
      </c>
      <c r="EW60" s="105" t="str">
        <f t="shared" si="551"/>
        <v/>
      </c>
      <c r="EX60" s="106" t="str">
        <f t="shared" si="552"/>
        <v/>
      </c>
      <c r="EY60" s="107" t="str">
        <f t="shared" si="553"/>
        <v/>
      </c>
      <c r="EZ60" s="108" t="str">
        <f t="shared" si="554"/>
        <v/>
      </c>
      <c r="FA60" s="109" t="str">
        <f t="shared" si="555"/>
        <v/>
      </c>
      <c r="FC60" s="101"/>
      <c r="FD60" s="101"/>
      <c r="FE60" s="102" t="str">
        <f t="shared" si="556"/>
        <v/>
      </c>
      <c r="FF60" s="103" t="str">
        <f t="shared" si="557"/>
        <v/>
      </c>
      <c r="FG60" s="104" t="str">
        <f t="shared" si="558"/>
        <v/>
      </c>
      <c r="FH60" s="104" t="str">
        <f t="shared" si="559"/>
        <v/>
      </c>
      <c r="FI60" s="105" t="str">
        <f t="shared" si="560"/>
        <v/>
      </c>
      <c r="FJ60" s="106" t="str">
        <f t="shared" si="561"/>
        <v/>
      </c>
      <c r="FK60" s="107" t="str">
        <f t="shared" si="562"/>
        <v/>
      </c>
      <c r="FL60" s="108" t="str">
        <f t="shared" si="563"/>
        <v/>
      </c>
      <c r="FM60" s="109" t="str">
        <f t="shared" si="564"/>
        <v/>
      </c>
      <c r="FO60" s="101"/>
      <c r="FP60" s="101"/>
      <c r="FQ60" s="102" t="str">
        <f>IF(FU60="","",#REF!)</f>
        <v/>
      </c>
      <c r="FR60" s="103" t="str">
        <f t="shared" si="565"/>
        <v/>
      </c>
      <c r="FS60" s="104" t="str">
        <f t="shared" si="566"/>
        <v/>
      </c>
      <c r="FT60" s="104" t="str">
        <f t="shared" si="567"/>
        <v/>
      </c>
      <c r="FU60" s="105" t="str">
        <f t="shared" si="568"/>
        <v/>
      </c>
      <c r="FV60" s="106" t="str">
        <f t="shared" si="569"/>
        <v/>
      </c>
      <c r="FW60" s="107" t="str">
        <f t="shared" si="570"/>
        <v/>
      </c>
      <c r="FX60" s="108" t="str">
        <f t="shared" si="571"/>
        <v/>
      </c>
      <c r="FY60" s="109" t="str">
        <f t="shared" si="572"/>
        <v/>
      </c>
      <c r="GA60" s="101"/>
      <c r="GB60" s="101"/>
      <c r="GC60" s="102" t="str">
        <f t="shared" si="573"/>
        <v/>
      </c>
      <c r="GD60" s="103" t="str">
        <f t="shared" si="574"/>
        <v/>
      </c>
      <c r="GE60" s="104" t="str">
        <f t="shared" si="575"/>
        <v/>
      </c>
      <c r="GF60" s="104" t="str">
        <f t="shared" si="576"/>
        <v/>
      </c>
      <c r="GG60" s="105" t="str">
        <f t="shared" si="577"/>
        <v/>
      </c>
      <c r="GH60" s="106" t="str">
        <f t="shared" si="578"/>
        <v/>
      </c>
      <c r="GI60" s="107" t="str">
        <f t="shared" si="579"/>
        <v/>
      </c>
      <c r="GJ60" s="108" t="str">
        <f t="shared" si="580"/>
        <v/>
      </c>
      <c r="GK60" s="109" t="str">
        <f t="shared" si="581"/>
        <v/>
      </c>
      <c r="GM60" s="101"/>
      <c r="GN60" s="101"/>
      <c r="GO60" s="102" t="str">
        <f t="shared" si="582"/>
        <v/>
      </c>
      <c r="GP60" s="103" t="str">
        <f t="shared" si="583"/>
        <v/>
      </c>
      <c r="GQ60" s="104" t="str">
        <f t="shared" si="584"/>
        <v/>
      </c>
      <c r="GR60" s="104" t="str">
        <f t="shared" si="585"/>
        <v/>
      </c>
      <c r="GS60" s="105" t="str">
        <f t="shared" si="586"/>
        <v/>
      </c>
      <c r="GT60" s="106" t="str">
        <f t="shared" si="587"/>
        <v/>
      </c>
      <c r="GU60" s="107" t="str">
        <f t="shared" si="588"/>
        <v/>
      </c>
      <c r="GV60" s="108" t="str">
        <f t="shared" si="589"/>
        <v/>
      </c>
      <c r="GW60" s="109" t="str">
        <f t="shared" si="590"/>
        <v/>
      </c>
      <c r="GY60" s="101"/>
      <c r="GZ60" s="101"/>
      <c r="HA60" s="102" t="str">
        <f t="shared" si="591"/>
        <v/>
      </c>
      <c r="HB60" s="103" t="str">
        <f t="shared" si="592"/>
        <v/>
      </c>
      <c r="HC60" s="104" t="str">
        <f t="shared" si="593"/>
        <v/>
      </c>
      <c r="HD60" s="104" t="str">
        <f t="shared" si="594"/>
        <v/>
      </c>
      <c r="HE60" s="105" t="str">
        <f t="shared" si="595"/>
        <v/>
      </c>
      <c r="HF60" s="106" t="str">
        <f t="shared" si="596"/>
        <v/>
      </c>
      <c r="HG60" s="107" t="str">
        <f t="shared" si="597"/>
        <v/>
      </c>
      <c r="HH60" s="108" t="str">
        <f t="shared" si="598"/>
        <v/>
      </c>
      <c r="HI60" s="109" t="str">
        <f t="shared" si="599"/>
        <v/>
      </c>
      <c r="HK60" s="101"/>
      <c r="HL60" s="101" t="s">
        <v>292</v>
      </c>
      <c r="HM60" s="102" t="str">
        <f t="shared" si="600"/>
        <v/>
      </c>
      <c r="HN60" s="103" t="str">
        <f t="shared" si="601"/>
        <v/>
      </c>
      <c r="HO60" s="104" t="str">
        <f t="shared" si="602"/>
        <v/>
      </c>
      <c r="HP60" s="104" t="str">
        <f t="shared" si="603"/>
        <v/>
      </c>
      <c r="HQ60" s="105" t="str">
        <f t="shared" si="604"/>
        <v/>
      </c>
      <c r="HR60" s="106" t="str">
        <f t="shared" si="605"/>
        <v/>
      </c>
      <c r="HS60" s="107" t="str">
        <f t="shared" si="606"/>
        <v/>
      </c>
      <c r="HT60" s="108" t="str">
        <f t="shared" si="607"/>
        <v/>
      </c>
      <c r="HU60" s="109" t="str">
        <f t="shared" si="608"/>
        <v/>
      </c>
      <c r="HW60" s="101"/>
      <c r="HX60" s="101"/>
      <c r="HY60" s="102" t="str">
        <f t="shared" si="609"/>
        <v/>
      </c>
      <c r="HZ60" s="103" t="str">
        <f t="shared" si="610"/>
        <v/>
      </c>
      <c r="IA60" s="104" t="str">
        <f t="shared" si="611"/>
        <v/>
      </c>
      <c r="IB60" s="104" t="str">
        <f t="shared" si="612"/>
        <v/>
      </c>
      <c r="IC60" s="105" t="str">
        <f t="shared" si="613"/>
        <v/>
      </c>
      <c r="ID60" s="106" t="str">
        <f t="shared" si="614"/>
        <v/>
      </c>
      <c r="IE60" s="107" t="str">
        <f t="shared" si="615"/>
        <v/>
      </c>
      <c r="IF60" s="108" t="str">
        <f t="shared" si="616"/>
        <v/>
      </c>
      <c r="IG60" s="109" t="str">
        <f t="shared" si="617"/>
        <v/>
      </c>
      <c r="II60" s="101"/>
      <c r="IJ60" s="101"/>
      <c r="IK60" s="102" t="str">
        <f t="shared" si="618"/>
        <v/>
      </c>
      <c r="IL60" s="103" t="str">
        <f t="shared" si="619"/>
        <v/>
      </c>
      <c r="IM60" s="104" t="str">
        <f t="shared" si="620"/>
        <v/>
      </c>
      <c r="IN60" s="104" t="str">
        <f t="shared" si="621"/>
        <v/>
      </c>
      <c r="IO60" s="105" t="str">
        <f t="shared" si="622"/>
        <v/>
      </c>
      <c r="IP60" s="106" t="str">
        <f t="shared" si="623"/>
        <v/>
      </c>
      <c r="IQ60" s="107" t="str">
        <f t="shared" si="624"/>
        <v/>
      </c>
      <c r="IR60" s="108" t="str">
        <f t="shared" si="625"/>
        <v/>
      </c>
      <c r="IS60" s="109" t="str">
        <f t="shared" si="626"/>
        <v/>
      </c>
      <c r="IU60" s="101"/>
      <c r="IV60" s="101"/>
      <c r="IW60" s="102" t="str">
        <f t="shared" si="627"/>
        <v/>
      </c>
      <c r="IX60" s="103" t="str">
        <f t="shared" si="628"/>
        <v/>
      </c>
      <c r="IY60" s="104" t="str">
        <f t="shared" si="629"/>
        <v/>
      </c>
      <c r="IZ60" s="104" t="str">
        <f t="shared" si="630"/>
        <v/>
      </c>
      <c r="JA60" s="105" t="str">
        <f t="shared" si="631"/>
        <v/>
      </c>
      <c r="JB60" s="106" t="str">
        <f t="shared" si="632"/>
        <v/>
      </c>
      <c r="JC60" s="107" t="str">
        <f t="shared" si="633"/>
        <v/>
      </c>
      <c r="JD60" s="108" t="str">
        <f t="shared" si="634"/>
        <v/>
      </c>
      <c r="JE60" s="109" t="str">
        <f t="shared" si="635"/>
        <v/>
      </c>
      <c r="JG60" s="101"/>
      <c r="JH60" s="101"/>
      <c r="JI60" s="102" t="str">
        <f t="shared" si="636"/>
        <v/>
      </c>
      <c r="JJ60" s="103" t="str">
        <f t="shared" si="637"/>
        <v/>
      </c>
      <c r="JK60" s="104" t="str">
        <f t="shared" si="638"/>
        <v/>
      </c>
      <c r="JL60" s="104" t="str">
        <f t="shared" si="639"/>
        <v/>
      </c>
      <c r="JM60" s="105" t="str">
        <f t="shared" si="640"/>
        <v/>
      </c>
      <c r="JN60" s="106" t="str">
        <f t="shared" si="641"/>
        <v/>
      </c>
      <c r="JO60" s="107" t="str">
        <f t="shared" si="642"/>
        <v/>
      </c>
      <c r="JP60" s="108" t="str">
        <f t="shared" si="643"/>
        <v/>
      </c>
      <c r="JQ60" s="109" t="str">
        <f t="shared" si="644"/>
        <v/>
      </c>
      <c r="JS60" s="101"/>
      <c r="JT60" s="101"/>
      <c r="JU60" s="102" t="str">
        <f t="shared" si="645"/>
        <v/>
      </c>
      <c r="JV60" s="103" t="str">
        <f t="shared" si="646"/>
        <v/>
      </c>
      <c r="JW60" s="104" t="str">
        <f t="shared" si="647"/>
        <v/>
      </c>
      <c r="JX60" s="104" t="str">
        <f t="shared" si="648"/>
        <v/>
      </c>
      <c r="JY60" s="105" t="str">
        <f t="shared" si="649"/>
        <v/>
      </c>
      <c r="JZ60" s="106" t="str">
        <f t="shared" si="650"/>
        <v/>
      </c>
      <c r="KA60" s="107" t="str">
        <f t="shared" si="651"/>
        <v/>
      </c>
      <c r="KB60" s="108" t="str">
        <f t="shared" si="652"/>
        <v/>
      </c>
      <c r="KC60" s="109" t="str">
        <f t="shared" si="653"/>
        <v/>
      </c>
      <c r="KE60" s="101"/>
      <c r="KF60" s="101"/>
    </row>
    <row r="61" spans="1:292" ht="13.5" customHeight="1">
      <c r="A61" s="20"/>
      <c r="B61" s="101" t="s">
        <v>618</v>
      </c>
      <c r="C61" s="2" t="s">
        <v>619</v>
      </c>
      <c r="D61" s="154"/>
      <c r="E61" s="102"/>
      <c r="F61" s="103"/>
      <c r="G61" s="104"/>
      <c r="H61" s="104"/>
      <c r="I61" s="105"/>
      <c r="J61" s="106"/>
      <c r="K61" s="107"/>
      <c r="L61" s="108"/>
      <c r="M61" s="109"/>
      <c r="O61" s="101"/>
      <c r="P61" s="154"/>
      <c r="Q61" s="102"/>
      <c r="R61" s="103"/>
      <c r="S61" s="104"/>
      <c r="T61" s="104"/>
      <c r="U61" s="105"/>
      <c r="V61" s="106"/>
      <c r="W61" s="107"/>
      <c r="X61" s="108"/>
      <c r="Y61" s="109"/>
      <c r="AA61" s="101"/>
      <c r="AB61" s="101"/>
      <c r="AC61" s="102"/>
      <c r="AD61" s="103"/>
      <c r="AE61" s="104"/>
      <c r="AF61" s="104"/>
      <c r="AG61" s="105"/>
      <c r="AH61" s="106"/>
      <c r="AI61" s="107"/>
      <c r="AJ61" s="108"/>
      <c r="AK61" s="109"/>
      <c r="AM61" s="101"/>
      <c r="AN61" s="101"/>
      <c r="AO61" s="102"/>
      <c r="AP61" s="103"/>
      <c r="AQ61" s="104"/>
      <c r="AR61" s="104"/>
      <c r="AS61" s="105"/>
      <c r="AT61" s="106"/>
      <c r="AU61" s="107"/>
      <c r="AV61" s="108"/>
      <c r="AW61" s="109"/>
      <c r="AY61" s="101"/>
      <c r="AZ61" s="101"/>
      <c r="BA61" s="102"/>
      <c r="BB61" s="103"/>
      <c r="BC61" s="104"/>
      <c r="BD61" s="104"/>
      <c r="BE61" s="105"/>
      <c r="BF61" s="106"/>
      <c r="BG61" s="107"/>
      <c r="BH61" s="108"/>
      <c r="BI61" s="109"/>
      <c r="BK61" s="101"/>
      <c r="BL61" s="101"/>
      <c r="BM61" s="102"/>
      <c r="BN61" s="103"/>
      <c r="BO61" s="104"/>
      <c r="BP61" s="104"/>
      <c r="BQ61" s="105"/>
      <c r="BR61" s="106"/>
      <c r="BS61" s="107"/>
      <c r="BT61" s="108"/>
      <c r="BU61" s="109"/>
      <c r="BW61" s="101"/>
      <c r="BX61" s="101"/>
      <c r="BY61" s="102"/>
      <c r="BZ61" s="103"/>
      <c r="CA61" s="104"/>
      <c r="CB61" s="104"/>
      <c r="CC61" s="105"/>
      <c r="CD61" s="106"/>
      <c r="CE61" s="107"/>
      <c r="CF61" s="108"/>
      <c r="CG61" s="109"/>
      <c r="CI61" s="101"/>
      <c r="CJ61" s="101"/>
      <c r="CK61" s="102"/>
      <c r="CL61" s="103"/>
      <c r="CM61" s="104"/>
      <c r="CN61" s="104"/>
      <c r="CO61" s="105"/>
      <c r="CP61" s="106"/>
      <c r="CQ61" s="107"/>
      <c r="CR61" s="108"/>
      <c r="CS61" s="109"/>
      <c r="CU61" s="101"/>
      <c r="CV61" s="101"/>
      <c r="CW61" s="102">
        <v>41517</v>
      </c>
      <c r="CX61" s="103" t="s">
        <v>436</v>
      </c>
      <c r="CY61" s="104">
        <v>42629</v>
      </c>
      <c r="CZ61" s="104">
        <f>CW$3</f>
        <v>43034</v>
      </c>
      <c r="DA61" s="105" t="str">
        <f>IF(DH61="","",IF(ISNUMBER(SEARCH(":",DH61)),MID(DH61,FIND(":",DH61)+2,FIND("(",DH61)-FIND(":",DH61)-3),LEFT(DH61,FIND("(",DH61)-2)))</f>
        <v>Ronald Plasterk</v>
      </c>
      <c r="DB61" s="106" t="str">
        <f>IF(DH61="","",MID(DH61,FIND("(",DH61)+1,4))</f>
        <v>1957</v>
      </c>
      <c r="DC61" s="107" t="str">
        <f>IF(ISNUMBER(SEARCH("*female*",DH61)),"female",IF(ISNUMBER(SEARCH("*male*",DH61)),"male",""))</f>
        <v>male</v>
      </c>
      <c r="DD61" s="108" t="s">
        <v>299</v>
      </c>
      <c r="DE61" s="109" t="str">
        <f>IF(DA61="","",(MID(DA61,(SEARCH("^^",SUBSTITUTE(DA61," ","^^",LEN(DA61)-LEN(SUBSTITUTE(DA61," ","")))))+1,99)&amp;"_"&amp;LEFT(DA61,FIND(" ",DA61)-1)&amp;"_"&amp;DB61))</f>
        <v>Plasterk_Ronald_1957</v>
      </c>
      <c r="DF61" s="2" t="s">
        <v>292</v>
      </c>
      <c r="DG61" s="101"/>
      <c r="DH61" s="101" t="s">
        <v>628</v>
      </c>
      <c r="DI61" s="102">
        <f t="shared" si="289"/>
        <v>44571</v>
      </c>
      <c r="DJ61" s="103" t="str">
        <f t="shared" si="290"/>
        <v>Rutte III</v>
      </c>
      <c r="DK61" s="104">
        <v>43935</v>
      </c>
      <c r="DL61" s="104">
        <f>IF(DM61="","",DI$3)</f>
        <v>44571</v>
      </c>
      <c r="DM61" s="105" t="str">
        <f t="shared" si="291"/>
        <v>Kajsa Ollongren</v>
      </c>
      <c r="DN61" s="106" t="str">
        <f t="shared" si="292"/>
        <v>1967</v>
      </c>
      <c r="DO61" s="107" t="str">
        <f t="shared" si="293"/>
        <v>female</v>
      </c>
      <c r="DP61" s="108" t="str">
        <f t="shared" si="294"/>
        <v>nl_d6601</v>
      </c>
      <c r="DQ61" s="109" t="str">
        <f t="shared" si="295"/>
        <v>Ollongren_Kajsa_1967</v>
      </c>
      <c r="DS61" s="101" t="s">
        <v>1077</v>
      </c>
      <c r="DT61" s="101" t="s">
        <v>1054</v>
      </c>
      <c r="DU61" s="102" t="str">
        <f t="shared" si="529"/>
        <v/>
      </c>
      <c r="DV61" s="103" t="str">
        <f t="shared" si="530"/>
        <v/>
      </c>
      <c r="DW61" s="104" t="str">
        <f t="shared" si="296"/>
        <v/>
      </c>
      <c r="DX61" s="104" t="str">
        <f t="shared" si="288"/>
        <v/>
      </c>
      <c r="DY61" s="105" t="str">
        <f t="shared" si="531"/>
        <v/>
      </c>
      <c r="DZ61" s="106" t="str">
        <f t="shared" si="532"/>
        <v/>
      </c>
      <c r="EA61" s="107" t="str">
        <f t="shared" si="533"/>
        <v/>
      </c>
      <c r="EB61" s="108" t="str">
        <f t="shared" si="534"/>
        <v/>
      </c>
      <c r="EC61" s="109" t="str">
        <f t="shared" si="535"/>
        <v/>
      </c>
      <c r="EE61" s="101"/>
      <c r="EF61" s="101"/>
      <c r="EG61" s="102"/>
      <c r="EH61" s="103"/>
      <c r="EI61" s="104"/>
      <c r="EJ61" s="104"/>
      <c r="EK61" s="105"/>
      <c r="EL61" s="106"/>
      <c r="EM61" s="107"/>
      <c r="EN61" s="108"/>
      <c r="EO61" s="109"/>
      <c r="EQ61" s="101"/>
      <c r="ER61" s="101"/>
      <c r="ES61" s="102"/>
      <c r="ET61" s="103"/>
      <c r="EU61" s="104"/>
      <c r="EV61" s="104"/>
      <c r="EW61" s="105"/>
      <c r="EX61" s="106"/>
      <c r="EY61" s="107"/>
      <c r="EZ61" s="108"/>
      <c r="FA61" s="109"/>
      <c r="FC61" s="101"/>
      <c r="FD61" s="101"/>
      <c r="FE61" s="102"/>
      <c r="FF61" s="103"/>
      <c r="FG61" s="104"/>
      <c r="FH61" s="104"/>
      <c r="FI61" s="105"/>
      <c r="FJ61" s="106"/>
      <c r="FK61" s="107"/>
      <c r="FL61" s="108"/>
      <c r="FM61" s="109"/>
      <c r="FO61" s="101"/>
      <c r="FP61" s="101"/>
      <c r="FQ61" s="102"/>
      <c r="FR61" s="103"/>
      <c r="FS61" s="104"/>
      <c r="FT61" s="104"/>
      <c r="FU61" s="105"/>
      <c r="FV61" s="106"/>
      <c r="FW61" s="107"/>
      <c r="FX61" s="108"/>
      <c r="FY61" s="109"/>
      <c r="GA61" s="101"/>
      <c r="GB61" s="101"/>
      <c r="GC61" s="102"/>
      <c r="GD61" s="103"/>
      <c r="GE61" s="104"/>
      <c r="GF61" s="104"/>
      <c r="GG61" s="105"/>
      <c r="GH61" s="106"/>
      <c r="GI61" s="107"/>
      <c r="GJ61" s="108"/>
      <c r="GK61" s="109"/>
      <c r="GM61" s="101"/>
      <c r="GN61" s="101"/>
      <c r="GO61" s="102"/>
      <c r="GP61" s="103"/>
      <c r="GQ61" s="104"/>
      <c r="GR61" s="104"/>
      <c r="GS61" s="105"/>
      <c r="GT61" s="106"/>
      <c r="GU61" s="107"/>
      <c r="GV61" s="108"/>
      <c r="GW61" s="109"/>
      <c r="GY61" s="101"/>
      <c r="GZ61" s="101"/>
      <c r="HA61" s="102"/>
      <c r="HB61" s="103"/>
      <c r="HC61" s="104"/>
      <c r="HD61" s="104"/>
      <c r="HE61" s="105"/>
      <c r="HF61" s="106"/>
      <c r="HG61" s="107"/>
      <c r="HH61" s="108"/>
      <c r="HI61" s="109"/>
      <c r="HK61" s="101"/>
      <c r="HL61" s="101"/>
      <c r="HM61" s="102"/>
      <c r="HN61" s="103"/>
      <c r="HO61" s="104"/>
      <c r="HP61" s="104"/>
      <c r="HQ61" s="105"/>
      <c r="HR61" s="106"/>
      <c r="HS61" s="107"/>
      <c r="HT61" s="108"/>
      <c r="HU61" s="109"/>
      <c r="HW61" s="101"/>
      <c r="HX61" s="101"/>
      <c r="HY61" s="102"/>
      <c r="HZ61" s="103"/>
      <c r="IA61" s="104"/>
      <c r="IB61" s="104"/>
      <c r="IC61" s="105"/>
      <c r="ID61" s="106"/>
      <c r="IE61" s="107"/>
      <c r="IF61" s="108"/>
      <c r="IG61" s="109"/>
      <c r="II61" s="101"/>
      <c r="IJ61" s="101"/>
      <c r="IK61" s="102"/>
      <c r="IL61" s="103"/>
      <c r="IM61" s="104"/>
      <c r="IN61" s="104"/>
      <c r="IO61" s="105"/>
      <c r="IP61" s="106"/>
      <c r="IQ61" s="107"/>
      <c r="IR61" s="108"/>
      <c r="IS61" s="109"/>
      <c r="IU61" s="101"/>
      <c r="IV61" s="101"/>
      <c r="IW61" s="102"/>
      <c r="IX61" s="103"/>
      <c r="IY61" s="104"/>
      <c r="IZ61" s="104"/>
      <c r="JA61" s="105"/>
      <c r="JB61" s="106"/>
      <c r="JC61" s="107"/>
      <c r="JD61" s="108"/>
      <c r="JE61" s="109"/>
      <c r="JG61" s="101"/>
      <c r="JH61" s="101"/>
      <c r="JI61" s="102"/>
      <c r="JJ61" s="103"/>
      <c r="JK61" s="104"/>
      <c r="JL61" s="104"/>
      <c r="JM61" s="105"/>
      <c r="JN61" s="106"/>
      <c r="JO61" s="107"/>
      <c r="JP61" s="108"/>
      <c r="JQ61" s="109"/>
      <c r="JS61" s="101"/>
      <c r="JT61" s="101"/>
      <c r="JU61" s="102"/>
      <c r="JV61" s="103"/>
      <c r="JW61" s="104"/>
      <c r="JX61" s="104"/>
      <c r="JY61" s="105"/>
      <c r="JZ61" s="106"/>
      <c r="KA61" s="107"/>
      <c r="KB61" s="108"/>
      <c r="KC61" s="109"/>
      <c r="KE61" s="101"/>
      <c r="KF61" s="101"/>
    </row>
    <row r="62" spans="1:292" ht="13.5" customHeight="1">
      <c r="A62" s="20"/>
      <c r="B62" s="101" t="s">
        <v>1218</v>
      </c>
      <c r="C62" s="209" t="s">
        <v>619</v>
      </c>
      <c r="D62" s="154"/>
      <c r="E62" s="102"/>
      <c r="F62" s="103"/>
      <c r="G62" s="104"/>
      <c r="H62" s="104"/>
      <c r="I62" s="105"/>
      <c r="J62" s="106"/>
      <c r="K62" s="107"/>
      <c r="L62" s="108"/>
      <c r="M62" s="109"/>
      <c r="O62" s="101"/>
      <c r="P62" s="154"/>
      <c r="Q62" s="102"/>
      <c r="R62" s="103"/>
      <c r="S62" s="104"/>
      <c r="T62" s="104"/>
      <c r="U62" s="105"/>
      <c r="V62" s="106"/>
      <c r="W62" s="107"/>
      <c r="X62" s="108"/>
      <c r="Y62" s="109"/>
      <c r="AA62" s="101"/>
      <c r="AB62" s="101"/>
      <c r="AC62" s="102"/>
      <c r="AD62" s="103"/>
      <c r="AE62" s="104"/>
      <c r="AF62" s="104"/>
      <c r="AG62" s="105"/>
      <c r="AH62" s="106"/>
      <c r="AI62" s="107"/>
      <c r="AJ62" s="108"/>
      <c r="AK62" s="109"/>
      <c r="AM62" s="101"/>
      <c r="AN62" s="101"/>
      <c r="AO62" s="102"/>
      <c r="AP62" s="103"/>
      <c r="AQ62" s="104"/>
      <c r="AR62" s="104"/>
      <c r="AS62" s="105"/>
      <c r="AT62" s="106"/>
      <c r="AU62" s="107"/>
      <c r="AV62" s="108"/>
      <c r="AW62" s="109"/>
      <c r="AY62" s="101"/>
      <c r="AZ62" s="101"/>
      <c r="BA62" s="102"/>
      <c r="BB62" s="103"/>
      <c r="BC62" s="104"/>
      <c r="BD62" s="104"/>
      <c r="BE62" s="105"/>
      <c r="BF62" s="106"/>
      <c r="BG62" s="107"/>
      <c r="BH62" s="108"/>
      <c r="BI62" s="109"/>
      <c r="BK62" s="101"/>
      <c r="BL62" s="101"/>
      <c r="BM62" s="102"/>
      <c r="BN62" s="103"/>
      <c r="BO62" s="104"/>
      <c r="BP62" s="104"/>
      <c r="BQ62" s="105"/>
      <c r="BR62" s="106"/>
      <c r="BS62" s="107"/>
      <c r="BT62" s="108"/>
      <c r="BU62" s="109"/>
      <c r="BW62" s="101"/>
      <c r="BX62" s="101"/>
      <c r="BY62" s="102"/>
      <c r="BZ62" s="103"/>
      <c r="CA62" s="104"/>
      <c r="CB62" s="104"/>
      <c r="CC62" s="105"/>
      <c r="CD62" s="106"/>
      <c r="CE62" s="107"/>
      <c r="CF62" s="108"/>
      <c r="CG62" s="109"/>
      <c r="CI62" s="101"/>
      <c r="CJ62" s="101"/>
      <c r="CK62" s="102"/>
      <c r="CL62" s="103"/>
      <c r="CM62" s="104"/>
      <c r="CN62" s="104"/>
      <c r="CO62" s="105"/>
      <c r="CP62" s="106"/>
      <c r="CQ62" s="107"/>
      <c r="CR62" s="108"/>
      <c r="CS62" s="109"/>
      <c r="CU62" s="101"/>
      <c r="CV62" s="101"/>
      <c r="CW62" s="102"/>
      <c r="CX62" s="103"/>
      <c r="CY62" s="104"/>
      <c r="CZ62" s="104"/>
      <c r="DA62" s="105"/>
      <c r="DB62" s="106"/>
      <c r="DC62" s="107"/>
      <c r="DD62" s="108"/>
      <c r="DE62" s="109"/>
      <c r="DG62" s="101"/>
      <c r="DH62" s="101"/>
      <c r="DI62" s="102"/>
      <c r="DJ62" s="103"/>
      <c r="DK62" s="104"/>
      <c r="DL62" s="104"/>
      <c r="DM62" s="105"/>
      <c r="DN62" s="106"/>
      <c r="DO62" s="107"/>
      <c r="DP62" s="108"/>
      <c r="DQ62" s="109"/>
      <c r="DS62" s="101"/>
      <c r="DT62" s="101"/>
      <c r="DU62" s="102">
        <f t="shared" ref="DU62" si="654">IF(DY62="","",DU$3)</f>
        <v>45291</v>
      </c>
      <c r="DV62" s="103" t="str">
        <f t="shared" ref="DV62" si="655">IF(DY62="","",DU$1)</f>
        <v>Rutte IV</v>
      </c>
      <c r="DW62" s="104">
        <v>45174</v>
      </c>
      <c r="DX62" s="104">
        <f t="shared" ref="DX62" si="656">IF(DY62="","",DU$3)</f>
        <v>45291</v>
      </c>
      <c r="DY62" s="105" t="str">
        <f t="shared" ref="DY62" si="657">IF(EF62="","",IF(ISNUMBER(SEARCH(":",EF62)),MID(EF62,FIND(":",EF62)+2,FIND("(",EF62)-FIND(":",EF62)-3),LEFT(EF62,FIND("(",EF62)-2)))</f>
        <v>Hugo de Jonge</v>
      </c>
      <c r="DZ62" s="106" t="str">
        <f t="shared" ref="DZ62" si="658">IF(EF62="","",MID(EF62,FIND("(",EF62)+1,4))</f>
        <v>1977</v>
      </c>
      <c r="EA62" s="107" t="str">
        <f t="shared" ref="EA62" si="659">IF(ISNUMBER(SEARCH("*female*",EF62)),"female",IF(ISNUMBER(SEARCH("*male*",EF62)),"male",""))</f>
        <v>male</v>
      </c>
      <c r="EB62" s="108" t="str">
        <f t="shared" ref="EB62" si="660">IF(EF62="","",IF(ISERROR(MID(EF62,FIND("male,",EF62)+6,(FIND(")",EF62)-(FIND("male,",EF62)+6))))=TRUE,"missing/error",MID(EF62,FIND("male,",EF62)+6,(FIND(")",EF62)-(FIND("male,",EF62)+6)))))</f>
        <v>nl_cda01</v>
      </c>
      <c r="EC62" s="109" t="str">
        <f t="shared" ref="EC62" si="661">IF(DY62="","",(MID(DY62,(SEARCH("^^",SUBSTITUTE(DY62," ","^^",LEN(DY62)-LEN(SUBSTITUTE(DY62," ","")))))+1,99)&amp;"_"&amp;LEFT(DY62,FIND(" ",DY62)-1)&amp;"_"&amp;DZ62))</f>
        <v>Jonge_Hugo_1977</v>
      </c>
      <c r="EE62" s="101"/>
      <c r="EF62" s="101" t="s">
        <v>1053</v>
      </c>
      <c r="EG62" s="102"/>
      <c r="EH62" s="103"/>
      <c r="EI62" s="104"/>
      <c r="EJ62" s="104"/>
      <c r="EK62" s="105"/>
      <c r="EL62" s="106"/>
      <c r="EM62" s="107"/>
      <c r="EN62" s="108"/>
      <c r="EO62" s="109"/>
      <c r="EQ62" s="101"/>
      <c r="ER62" s="101"/>
      <c r="ES62" s="102"/>
      <c r="ET62" s="103"/>
      <c r="EU62" s="104"/>
      <c r="EV62" s="104"/>
      <c r="EW62" s="105"/>
      <c r="EX62" s="106"/>
      <c r="EY62" s="107"/>
      <c r="EZ62" s="108"/>
      <c r="FA62" s="109"/>
      <c r="FC62" s="101"/>
      <c r="FD62" s="101"/>
      <c r="FE62" s="102"/>
      <c r="FF62" s="103"/>
      <c r="FG62" s="104"/>
      <c r="FH62" s="104"/>
      <c r="FI62" s="105"/>
      <c r="FJ62" s="106"/>
      <c r="FK62" s="107"/>
      <c r="FL62" s="108"/>
      <c r="FM62" s="109"/>
      <c r="FO62" s="101"/>
      <c r="FP62" s="101"/>
      <c r="FQ62" s="102"/>
      <c r="FR62" s="103"/>
      <c r="FS62" s="104"/>
      <c r="FT62" s="104"/>
      <c r="FU62" s="105"/>
      <c r="FV62" s="106"/>
      <c r="FW62" s="107"/>
      <c r="FX62" s="108"/>
      <c r="FY62" s="109"/>
      <c r="GA62" s="101"/>
      <c r="GB62" s="101"/>
      <c r="GC62" s="102"/>
      <c r="GD62" s="103"/>
      <c r="GE62" s="104"/>
      <c r="GF62" s="104"/>
      <c r="GG62" s="105"/>
      <c r="GH62" s="106"/>
      <c r="GI62" s="107"/>
      <c r="GJ62" s="108"/>
      <c r="GK62" s="109"/>
      <c r="GM62" s="101"/>
      <c r="GN62" s="101"/>
      <c r="GO62" s="102"/>
      <c r="GP62" s="103"/>
      <c r="GQ62" s="104"/>
      <c r="GR62" s="104"/>
      <c r="GS62" s="105"/>
      <c r="GT62" s="106"/>
      <c r="GU62" s="107"/>
      <c r="GV62" s="108"/>
      <c r="GW62" s="109"/>
      <c r="GY62" s="101"/>
      <c r="GZ62" s="101"/>
      <c r="HA62" s="102"/>
      <c r="HB62" s="103"/>
      <c r="HC62" s="104"/>
      <c r="HD62" s="104"/>
      <c r="HE62" s="105"/>
      <c r="HF62" s="106"/>
      <c r="HG62" s="107"/>
      <c r="HH62" s="108"/>
      <c r="HI62" s="109"/>
      <c r="HK62" s="101"/>
      <c r="HL62" s="101"/>
      <c r="HM62" s="102"/>
      <c r="HN62" s="103"/>
      <c r="HO62" s="104"/>
      <c r="HP62" s="104"/>
      <c r="HQ62" s="105"/>
      <c r="HR62" s="106"/>
      <c r="HS62" s="107"/>
      <c r="HT62" s="108"/>
      <c r="HU62" s="109"/>
      <c r="HW62" s="101"/>
      <c r="HX62" s="101"/>
      <c r="HY62" s="102"/>
      <c r="HZ62" s="103"/>
      <c r="IA62" s="104"/>
      <c r="IB62" s="104"/>
      <c r="IC62" s="105"/>
      <c r="ID62" s="106"/>
      <c r="IE62" s="107"/>
      <c r="IF62" s="108"/>
      <c r="IG62" s="109"/>
      <c r="II62" s="101"/>
      <c r="IJ62" s="101"/>
      <c r="IK62" s="102"/>
      <c r="IL62" s="103"/>
      <c r="IM62" s="104"/>
      <c r="IN62" s="104"/>
      <c r="IO62" s="105"/>
      <c r="IP62" s="106"/>
      <c r="IQ62" s="107"/>
      <c r="IR62" s="108"/>
      <c r="IS62" s="109"/>
      <c r="IU62" s="101"/>
      <c r="IV62" s="101"/>
      <c r="IW62" s="102"/>
      <c r="IX62" s="103"/>
      <c r="IY62" s="104"/>
      <c r="IZ62" s="104"/>
      <c r="JA62" s="105"/>
      <c r="JB62" s="106"/>
      <c r="JC62" s="107"/>
      <c r="JD62" s="108"/>
      <c r="JE62" s="109"/>
      <c r="JG62" s="101"/>
      <c r="JH62" s="101"/>
      <c r="JI62" s="102"/>
      <c r="JJ62" s="103"/>
      <c r="JK62" s="104"/>
      <c r="JL62" s="104"/>
      <c r="JM62" s="105"/>
      <c r="JN62" s="106"/>
      <c r="JO62" s="107"/>
      <c r="JP62" s="108"/>
      <c r="JQ62" s="109"/>
      <c r="JS62" s="101"/>
      <c r="JT62" s="101"/>
      <c r="JU62" s="102"/>
      <c r="JV62" s="103"/>
      <c r="JW62" s="104"/>
      <c r="JX62" s="104"/>
      <c r="JY62" s="105"/>
      <c r="JZ62" s="106"/>
      <c r="KA62" s="107"/>
      <c r="KB62" s="108"/>
      <c r="KC62" s="109"/>
      <c r="KE62" s="101"/>
      <c r="KF62" s="101"/>
    </row>
    <row r="63" spans="1:292" ht="13.5" customHeight="1">
      <c r="A63" s="20"/>
      <c r="B63" s="101" t="s">
        <v>636</v>
      </c>
      <c r="C63" s="2" t="s">
        <v>637</v>
      </c>
      <c r="D63" s="154"/>
      <c r="E63" s="102">
        <v>33239</v>
      </c>
      <c r="F63" s="103" t="s">
        <v>421</v>
      </c>
      <c r="G63" s="104">
        <v>32819</v>
      </c>
      <c r="H63" s="104">
        <v>34568</v>
      </c>
      <c r="I63" s="105" t="s">
        <v>638</v>
      </c>
      <c r="J63" s="106">
        <v>1952</v>
      </c>
      <c r="K63" s="107" t="s">
        <v>440</v>
      </c>
      <c r="L63" s="108" t="s">
        <v>299</v>
      </c>
      <c r="M63" s="109" t="s">
        <v>639</v>
      </c>
      <c r="O63" s="101"/>
      <c r="P63" s="154"/>
      <c r="Q63" s="102">
        <v>34699</v>
      </c>
      <c r="R63" s="103" t="s">
        <v>422</v>
      </c>
      <c r="S63" s="104">
        <v>34568</v>
      </c>
      <c r="T63" s="104">
        <v>36010</v>
      </c>
      <c r="U63" s="105" t="s">
        <v>640</v>
      </c>
      <c r="V63" s="106">
        <v>1939</v>
      </c>
      <c r="W63" s="107" t="s">
        <v>457</v>
      </c>
      <c r="X63" s="108" t="s">
        <v>299</v>
      </c>
      <c r="Y63" s="109" t="s">
        <v>641</v>
      </c>
      <c r="AA63" s="101"/>
      <c r="AB63" s="101"/>
      <c r="AC63" s="102">
        <v>36160</v>
      </c>
      <c r="AD63" s="103" t="s">
        <v>423</v>
      </c>
      <c r="AE63" s="104">
        <v>36010</v>
      </c>
      <c r="AF63" s="104">
        <v>37459</v>
      </c>
      <c r="AG63" s="105" t="s">
        <v>523</v>
      </c>
      <c r="AH63" s="106">
        <v>1940</v>
      </c>
      <c r="AI63" s="107" t="s">
        <v>440</v>
      </c>
      <c r="AJ63" s="108" t="s">
        <v>299</v>
      </c>
      <c r="AK63" s="109" t="s">
        <v>524</v>
      </c>
      <c r="AM63" s="101"/>
      <c r="AN63" s="101"/>
      <c r="AO63" s="102">
        <v>37622</v>
      </c>
      <c r="AP63" s="103" t="s">
        <v>424</v>
      </c>
      <c r="AQ63" s="104">
        <v>37459</v>
      </c>
      <c r="AR63" s="104" t="s">
        <v>428</v>
      </c>
      <c r="AS63" s="105" t="s">
        <v>496</v>
      </c>
      <c r="AT63" s="106">
        <v>1952</v>
      </c>
      <c r="AU63" s="107" t="s">
        <v>440</v>
      </c>
      <c r="AV63" s="108" t="s">
        <v>301</v>
      </c>
      <c r="AW63" s="109" t="s">
        <v>497</v>
      </c>
      <c r="AY63" s="101"/>
      <c r="AZ63" s="101"/>
      <c r="BA63" s="102">
        <v>37987</v>
      </c>
      <c r="BB63" s="103" t="s">
        <v>425</v>
      </c>
      <c r="BC63" s="104">
        <v>37768</v>
      </c>
      <c r="BD63" s="104">
        <v>38905</v>
      </c>
      <c r="BE63" s="105" t="s">
        <v>631</v>
      </c>
      <c r="BF63" s="106">
        <v>1942</v>
      </c>
      <c r="BG63" s="107" t="s">
        <v>457</v>
      </c>
      <c r="BH63" s="108" t="s">
        <v>301</v>
      </c>
      <c r="BI63" s="109" t="s">
        <v>632</v>
      </c>
      <c r="BK63" s="101"/>
      <c r="BL63" s="101"/>
      <c r="BM63" s="102">
        <v>39083</v>
      </c>
      <c r="BN63" s="103" t="s">
        <v>426</v>
      </c>
      <c r="BO63" s="104">
        <v>38982</v>
      </c>
      <c r="BP63" s="104">
        <v>39135</v>
      </c>
      <c r="BQ63" s="105" t="s">
        <v>642</v>
      </c>
      <c r="BR63" s="106">
        <v>1942</v>
      </c>
      <c r="BS63" s="107" t="s">
        <v>440</v>
      </c>
      <c r="BT63" s="108" t="s">
        <v>301</v>
      </c>
      <c r="BU63" s="109" t="s">
        <v>643</v>
      </c>
      <c r="BW63" s="101" t="s">
        <v>474</v>
      </c>
      <c r="BX63" s="101"/>
      <c r="BY63" s="102">
        <v>40465</v>
      </c>
      <c r="BZ63" s="103" t="s">
        <v>427</v>
      </c>
      <c r="CA63" s="104">
        <v>39135</v>
      </c>
      <c r="CB63" s="104">
        <v>40465</v>
      </c>
      <c r="CC63" s="105" t="s">
        <v>644</v>
      </c>
      <c r="CD63" s="106">
        <v>1951</v>
      </c>
      <c r="CE63" s="107" t="s">
        <v>457</v>
      </c>
      <c r="CF63" s="108" t="s">
        <v>299</v>
      </c>
      <c r="CG63" s="109" t="s">
        <v>645</v>
      </c>
      <c r="CI63" s="101"/>
      <c r="CJ63" s="101"/>
      <c r="CK63" s="102" t="s">
        <v>292</v>
      </c>
      <c r="CL63" s="103" t="s">
        <v>292</v>
      </c>
      <c r="CM63" s="104" t="s">
        <v>292</v>
      </c>
      <c r="CN63" s="104" t="s">
        <v>292</v>
      </c>
      <c r="CO63" s="105" t="s">
        <v>292</v>
      </c>
      <c r="CP63" s="106" t="s">
        <v>292</v>
      </c>
      <c r="CQ63" s="107" t="s">
        <v>292</v>
      </c>
      <c r="CR63" s="108" t="s">
        <v>292</v>
      </c>
      <c r="CS63" s="109" t="s">
        <v>292</v>
      </c>
      <c r="CT63" s="2" t="s">
        <v>292</v>
      </c>
      <c r="CU63" s="101"/>
      <c r="CV63" s="101"/>
      <c r="CW63" s="102" t="s">
        <v>292</v>
      </c>
      <c r="CX63" s="103" t="s">
        <v>292</v>
      </c>
      <c r="CY63" s="104" t="s">
        <v>292</v>
      </c>
      <c r="CZ63" s="104" t="s">
        <v>292</v>
      </c>
      <c r="DA63" s="105" t="s">
        <v>292</v>
      </c>
      <c r="DB63" s="106" t="s">
        <v>292</v>
      </c>
      <c r="DC63" s="107" t="s">
        <v>292</v>
      </c>
      <c r="DD63" s="108" t="s">
        <v>292</v>
      </c>
      <c r="DE63" s="109" t="s">
        <v>292</v>
      </c>
      <c r="DF63" s="2" t="s">
        <v>292</v>
      </c>
      <c r="DG63" s="101"/>
      <c r="DH63" s="101"/>
      <c r="DI63" s="102" t="str">
        <f t="shared" si="289"/>
        <v/>
      </c>
      <c r="DJ63" s="103" t="str">
        <f t="shared" si="290"/>
        <v/>
      </c>
      <c r="DK63" s="104" t="str">
        <f>IF(DM63="","",DI$2)</f>
        <v/>
      </c>
      <c r="DL63" s="104" t="str">
        <f>IF(DM63="","",DI$3)</f>
        <v/>
      </c>
      <c r="DM63" s="105" t="str">
        <f t="shared" si="291"/>
        <v/>
      </c>
      <c r="DN63" s="106" t="str">
        <f t="shared" si="292"/>
        <v/>
      </c>
      <c r="DO63" s="107" t="str">
        <f t="shared" si="293"/>
        <v/>
      </c>
      <c r="DP63" s="108" t="str">
        <f t="shared" si="294"/>
        <v/>
      </c>
      <c r="DQ63" s="109" t="str">
        <f t="shared" si="295"/>
        <v/>
      </c>
      <c r="DS63" s="101"/>
      <c r="DT63" s="101"/>
      <c r="DU63" s="102" t="str">
        <f t="shared" si="529"/>
        <v/>
      </c>
      <c r="DV63" s="103" t="str">
        <f t="shared" si="530"/>
        <v/>
      </c>
      <c r="DW63" s="104" t="str">
        <f t="shared" si="296"/>
        <v/>
      </c>
      <c r="DX63" s="104" t="str">
        <f t="shared" si="288"/>
        <v/>
      </c>
      <c r="DY63" s="105" t="str">
        <f t="shared" si="531"/>
        <v/>
      </c>
      <c r="DZ63" s="106" t="str">
        <f t="shared" si="532"/>
        <v/>
      </c>
      <c r="EA63" s="107" t="str">
        <f t="shared" si="533"/>
        <v/>
      </c>
      <c r="EB63" s="108" t="str">
        <f t="shared" si="534"/>
        <v/>
      </c>
      <c r="EC63" s="109" t="str">
        <f t="shared" si="535"/>
        <v/>
      </c>
      <c r="EE63" s="101"/>
      <c r="EF63" s="101"/>
      <c r="EG63" s="102" t="str">
        <f>IF(EK63="","",EG$3)</f>
        <v/>
      </c>
      <c r="EH63" s="103" t="str">
        <f>IF(EK63="","",EG$1)</f>
        <v/>
      </c>
      <c r="EI63" s="104" t="str">
        <f>IF(EK63="","",EG$2)</f>
        <v/>
      </c>
      <c r="EJ63" s="104" t="str">
        <f>IF(EK63="","",EG$3)</f>
        <v/>
      </c>
      <c r="EK63" s="105" t="str">
        <f>IF(ER63="","",IF(ISNUMBER(SEARCH(":",ER63)),MID(ER63,FIND(":",ER63)+2,FIND("(",ER63)-FIND(":",ER63)-3),LEFT(ER63,FIND("(",ER63)-2)))</f>
        <v/>
      </c>
      <c r="EL63" s="106" t="str">
        <f>IF(ER63="","",MID(ER63,FIND("(",ER63)+1,4))</f>
        <v/>
      </c>
      <c r="EM63" s="107" t="str">
        <f>IF(ISNUMBER(SEARCH("*female*",ER63)),"female",IF(ISNUMBER(SEARCH("*male*",ER63)),"male",""))</f>
        <v/>
      </c>
      <c r="EN63" s="108" t="str">
        <f>IF(ER63="","",IF(ISERROR(MID(ER63,FIND("male,",ER63)+6,(FIND(")",ER63)-(FIND("male,",ER63)+6))))=TRUE,"missing/error",MID(ER63,FIND("male,",ER63)+6,(FIND(")",ER63)-(FIND("male,",ER63)+6)))))</f>
        <v/>
      </c>
      <c r="EO63" s="109" t="str">
        <f>IF(EK63="","",(MID(EK63,(SEARCH("^^",SUBSTITUTE(EK63," ","^^",LEN(EK63)-LEN(SUBSTITUTE(EK63," ","")))))+1,99)&amp;"_"&amp;LEFT(EK63,FIND(" ",EK63)-1)&amp;"_"&amp;EL63))</f>
        <v/>
      </c>
      <c r="EQ63" s="101"/>
      <c r="ER63" s="101"/>
      <c r="ES63" s="102" t="str">
        <f>IF(EW63="","",ES$3)</f>
        <v/>
      </c>
      <c r="ET63" s="103" t="str">
        <f>IF(EW63="","",ES$1)</f>
        <v/>
      </c>
      <c r="EU63" s="104" t="str">
        <f>IF(EW63="","",ES$2)</f>
        <v/>
      </c>
      <c r="EV63" s="104" t="str">
        <f>IF(EW63="","",ES$3)</f>
        <v/>
      </c>
      <c r="EW63" s="105" t="str">
        <f>IF(FD63="","",IF(ISNUMBER(SEARCH(":",FD63)),MID(FD63,FIND(":",FD63)+2,FIND("(",FD63)-FIND(":",FD63)-3),LEFT(FD63,FIND("(",FD63)-2)))</f>
        <v/>
      </c>
      <c r="EX63" s="106" t="str">
        <f>IF(FD63="","",MID(FD63,FIND("(",FD63)+1,4))</f>
        <v/>
      </c>
      <c r="EY63" s="107" t="str">
        <f>IF(ISNUMBER(SEARCH("*female*",FD63)),"female",IF(ISNUMBER(SEARCH("*male*",FD63)),"male",""))</f>
        <v/>
      </c>
      <c r="EZ63" s="108" t="str">
        <f>IF(FD63="","",IF(ISERROR(MID(FD63,FIND("male,",FD63)+6,(FIND(")",FD63)-(FIND("male,",FD63)+6))))=TRUE,"missing/error",MID(FD63,FIND("male,",FD63)+6,(FIND(")",FD63)-(FIND("male,",FD63)+6)))))</f>
        <v/>
      </c>
      <c r="FA63" s="109" t="str">
        <f>IF(EW63="","",(MID(EW63,(SEARCH("^^",SUBSTITUTE(EW63," ","^^",LEN(EW63)-LEN(SUBSTITUTE(EW63," ","")))))+1,99)&amp;"_"&amp;LEFT(EW63,FIND(" ",EW63)-1)&amp;"_"&amp;EX63))</f>
        <v/>
      </c>
      <c r="FC63" s="101"/>
      <c r="FD63" s="101"/>
      <c r="FE63" s="102" t="str">
        <f>IF(FI63="","",FE$3)</f>
        <v/>
      </c>
      <c r="FF63" s="103" t="str">
        <f>IF(FI63="","",FE$1)</f>
        <v/>
      </c>
      <c r="FG63" s="104" t="str">
        <f>IF(FI63="","",FE$2)</f>
        <v/>
      </c>
      <c r="FH63" s="104" t="str">
        <f>IF(FI63="","",FE$3)</f>
        <v/>
      </c>
      <c r="FI63" s="105" t="str">
        <f>IF(FP63="","",IF(ISNUMBER(SEARCH(":",FP63)),MID(FP63,FIND(":",FP63)+2,FIND("(",FP63)-FIND(":",FP63)-3),LEFT(FP63,FIND("(",FP63)-2)))</f>
        <v/>
      </c>
      <c r="FJ63" s="106" t="str">
        <f>IF(FP63="","",MID(FP63,FIND("(",FP63)+1,4))</f>
        <v/>
      </c>
      <c r="FK63" s="107" t="str">
        <f>IF(ISNUMBER(SEARCH("*female*",FP63)),"female",IF(ISNUMBER(SEARCH("*male*",FP63)),"male",""))</f>
        <v/>
      </c>
      <c r="FL63" s="108" t="str">
        <f>IF(FP63="","",IF(ISERROR(MID(FP63,FIND("male,",FP63)+6,(FIND(")",FP63)-(FIND("male,",FP63)+6))))=TRUE,"missing/error",MID(FP63,FIND("male,",FP63)+6,(FIND(")",FP63)-(FIND("male,",FP63)+6)))))</f>
        <v/>
      </c>
      <c r="FM63" s="109" t="str">
        <f>IF(FI63="","",(MID(FI63,(SEARCH("^^",SUBSTITUTE(FI63," ","^^",LEN(FI63)-LEN(SUBSTITUTE(FI63," ","")))))+1,99)&amp;"_"&amp;LEFT(FI63,FIND(" ",FI63)-1)&amp;"_"&amp;FJ63))</f>
        <v/>
      </c>
      <c r="FO63" s="101"/>
      <c r="FP63" s="101"/>
      <c r="FQ63" s="102" t="str">
        <f>IF(FU63="","",#REF!)</f>
        <v/>
      </c>
      <c r="FR63" s="103" t="str">
        <f>IF(FU63="","",FQ$1)</f>
        <v/>
      </c>
      <c r="FS63" s="104" t="str">
        <f>IF(FU63="","",FQ$2)</f>
        <v/>
      </c>
      <c r="FT63" s="104" t="str">
        <f>IF(FU63="","",FQ$3)</f>
        <v/>
      </c>
      <c r="FU63" s="105" t="str">
        <f>IF(GB63="","",IF(ISNUMBER(SEARCH(":",GB63)),MID(GB63,FIND(":",GB63)+2,FIND("(",GB63)-FIND(":",GB63)-3),LEFT(GB63,FIND("(",GB63)-2)))</f>
        <v/>
      </c>
      <c r="FV63" s="106" t="str">
        <f>IF(GB63="","",MID(GB63,FIND("(",GB63)+1,4))</f>
        <v/>
      </c>
      <c r="FW63" s="107" t="str">
        <f>IF(ISNUMBER(SEARCH("*female*",GB63)),"female",IF(ISNUMBER(SEARCH("*male*",GB63)),"male",""))</f>
        <v/>
      </c>
      <c r="FX63" s="108" t="str">
        <f>IF(GB63="","",IF(ISERROR(MID(GB63,FIND("male,",GB63)+6,(FIND(")",GB63)-(FIND("male,",GB63)+6))))=TRUE,"missing/error",MID(GB63,FIND("male,",GB63)+6,(FIND(")",GB63)-(FIND("male,",GB63)+6)))))</f>
        <v/>
      </c>
      <c r="FY63" s="109" t="str">
        <f>IF(FU63="","",(MID(FU63,(SEARCH("^^",SUBSTITUTE(FU63," ","^^",LEN(FU63)-LEN(SUBSTITUTE(FU63," ","")))))+1,99)&amp;"_"&amp;LEFT(FU63,FIND(" ",FU63)-1)&amp;"_"&amp;FV63))</f>
        <v/>
      </c>
      <c r="GA63" s="101"/>
      <c r="GB63" s="101"/>
      <c r="GC63" s="102" t="str">
        <f>IF(GG63="","",GC$3)</f>
        <v/>
      </c>
      <c r="GD63" s="103" t="str">
        <f>IF(GG63="","",GC$1)</f>
        <v/>
      </c>
      <c r="GE63" s="104" t="str">
        <f>IF(GG63="","",GC$2)</f>
        <v/>
      </c>
      <c r="GF63" s="104" t="str">
        <f>IF(GG63="","",GC$3)</f>
        <v/>
      </c>
      <c r="GG63" s="105" t="str">
        <f>IF(GN63="","",IF(ISNUMBER(SEARCH(":",GN63)),MID(GN63,FIND(":",GN63)+2,FIND("(",GN63)-FIND(":",GN63)-3),LEFT(GN63,FIND("(",GN63)-2)))</f>
        <v/>
      </c>
      <c r="GH63" s="106" t="str">
        <f>IF(GN63="","",MID(GN63,FIND("(",GN63)+1,4))</f>
        <v/>
      </c>
      <c r="GI63" s="107" t="str">
        <f>IF(ISNUMBER(SEARCH("*female*",GN63)),"female",IF(ISNUMBER(SEARCH("*male*",GN63)),"male",""))</f>
        <v/>
      </c>
      <c r="GJ63" s="108" t="str">
        <f>IF(GN63="","",IF(ISERROR(MID(GN63,FIND("male,",GN63)+6,(FIND(")",GN63)-(FIND("male,",GN63)+6))))=TRUE,"missing/error",MID(GN63,FIND("male,",GN63)+6,(FIND(")",GN63)-(FIND("male,",GN63)+6)))))</f>
        <v/>
      </c>
      <c r="GK63" s="109" t="str">
        <f>IF(GG63="","",(MID(GG63,(SEARCH("^^",SUBSTITUTE(GG63," ","^^",LEN(GG63)-LEN(SUBSTITUTE(GG63," ","")))))+1,99)&amp;"_"&amp;LEFT(GG63,FIND(" ",GG63)-1)&amp;"_"&amp;GH63))</f>
        <v/>
      </c>
      <c r="GM63" s="101"/>
      <c r="GN63" s="101"/>
      <c r="GO63" s="102" t="str">
        <f>IF(GS63="","",GO$3)</f>
        <v/>
      </c>
      <c r="GP63" s="103" t="str">
        <f>IF(GS63="","",GO$1)</f>
        <v/>
      </c>
      <c r="GQ63" s="104" t="str">
        <f>IF(GS63="","",GO$2)</f>
        <v/>
      </c>
      <c r="GR63" s="104" t="str">
        <f>IF(GS63="","",GO$3)</f>
        <v/>
      </c>
      <c r="GS63" s="105" t="str">
        <f>IF(GZ63="","",IF(ISNUMBER(SEARCH(":",GZ63)),MID(GZ63,FIND(":",GZ63)+2,FIND("(",GZ63)-FIND(":",GZ63)-3),LEFT(GZ63,FIND("(",GZ63)-2)))</f>
        <v/>
      </c>
      <c r="GT63" s="106" t="str">
        <f>IF(GZ63="","",MID(GZ63,FIND("(",GZ63)+1,4))</f>
        <v/>
      </c>
      <c r="GU63" s="107" t="str">
        <f>IF(ISNUMBER(SEARCH("*female*",GZ63)),"female",IF(ISNUMBER(SEARCH("*male*",GZ63)),"male",""))</f>
        <v/>
      </c>
      <c r="GV63" s="108" t="str">
        <f>IF(GZ63="","",IF(ISERROR(MID(GZ63,FIND("male,",GZ63)+6,(FIND(")",GZ63)-(FIND("male,",GZ63)+6))))=TRUE,"missing/error",MID(GZ63,FIND("male,",GZ63)+6,(FIND(")",GZ63)-(FIND("male,",GZ63)+6)))))</f>
        <v/>
      </c>
      <c r="GW63" s="109" t="str">
        <f>IF(GS63="","",(MID(GS63,(SEARCH("^^",SUBSTITUTE(GS63," ","^^",LEN(GS63)-LEN(SUBSTITUTE(GS63," ","")))))+1,99)&amp;"_"&amp;LEFT(GS63,FIND(" ",GS63)-1)&amp;"_"&amp;GT63))</f>
        <v/>
      </c>
      <c r="GY63" s="101"/>
      <c r="GZ63" s="101"/>
      <c r="HA63" s="102" t="str">
        <f>IF(HE63="","",HA$3)</f>
        <v/>
      </c>
      <c r="HB63" s="103" t="str">
        <f>IF(HE63="","",HA$1)</f>
        <v/>
      </c>
      <c r="HC63" s="104" t="str">
        <f>IF(HE63="","",HA$2)</f>
        <v/>
      </c>
      <c r="HD63" s="104" t="str">
        <f>IF(HE63="","",HA$3)</f>
        <v/>
      </c>
      <c r="HE63" s="105" t="str">
        <f>IF(HL63="","",IF(ISNUMBER(SEARCH(":",HL63)),MID(HL63,FIND(":",HL63)+2,FIND("(",HL63)-FIND(":",HL63)-3),LEFT(HL63,FIND("(",HL63)-2)))</f>
        <v/>
      </c>
      <c r="HF63" s="106" t="str">
        <f>IF(HL63="","",MID(HL63,FIND("(",HL63)+1,4))</f>
        <v/>
      </c>
      <c r="HG63" s="107" t="str">
        <f>IF(ISNUMBER(SEARCH("*female*",HL63)),"female",IF(ISNUMBER(SEARCH("*male*",HL63)),"male",""))</f>
        <v/>
      </c>
      <c r="HH63" s="108" t="str">
        <f>IF(HL63="","",IF(ISERROR(MID(HL63,FIND("male,",HL63)+6,(FIND(")",HL63)-(FIND("male,",HL63)+6))))=TRUE,"missing/error",MID(HL63,FIND("male,",HL63)+6,(FIND(")",HL63)-(FIND("male,",HL63)+6)))))</f>
        <v/>
      </c>
      <c r="HI63" s="109" t="str">
        <f>IF(HE63="","",(MID(HE63,(SEARCH("^^",SUBSTITUTE(HE63," ","^^",LEN(HE63)-LEN(SUBSTITUTE(HE63," ","")))))+1,99)&amp;"_"&amp;LEFT(HE63,FIND(" ",HE63)-1)&amp;"_"&amp;HF63))</f>
        <v/>
      </c>
      <c r="HK63" s="101"/>
      <c r="HL63" s="101" t="s">
        <v>292</v>
      </c>
      <c r="HM63" s="102" t="str">
        <f>IF(HQ63="","",HM$3)</f>
        <v/>
      </c>
      <c r="HN63" s="103" t="str">
        <f>IF(HQ63="","",HM$1)</f>
        <v/>
      </c>
      <c r="HO63" s="104" t="str">
        <f>IF(HQ63="","",HM$2)</f>
        <v/>
      </c>
      <c r="HP63" s="104" t="str">
        <f>IF(HQ63="","",HM$3)</f>
        <v/>
      </c>
      <c r="HQ63" s="105" t="str">
        <f>IF(HX63="","",IF(ISNUMBER(SEARCH(":",HX63)),MID(HX63,FIND(":",HX63)+2,FIND("(",HX63)-FIND(":",HX63)-3),LEFT(HX63,FIND("(",HX63)-2)))</f>
        <v/>
      </c>
      <c r="HR63" s="106" t="str">
        <f>IF(HX63="","",MID(HX63,FIND("(",HX63)+1,4))</f>
        <v/>
      </c>
      <c r="HS63" s="107" t="str">
        <f>IF(ISNUMBER(SEARCH("*female*",HX63)),"female",IF(ISNUMBER(SEARCH("*male*",HX63)),"male",""))</f>
        <v/>
      </c>
      <c r="HT63" s="108" t="str">
        <f>IF(HX63="","",IF(ISERROR(MID(HX63,FIND("male,",HX63)+6,(FIND(")",HX63)-(FIND("male,",HX63)+6))))=TRUE,"missing/error",MID(HX63,FIND("male,",HX63)+6,(FIND(")",HX63)-(FIND("male,",HX63)+6)))))</f>
        <v/>
      </c>
      <c r="HU63" s="109" t="str">
        <f>IF(HQ63="","",(MID(HQ63,(SEARCH("^^",SUBSTITUTE(HQ63," ","^^",LEN(HQ63)-LEN(SUBSTITUTE(HQ63," ","")))))+1,99)&amp;"_"&amp;LEFT(HQ63,FIND(" ",HQ63)-1)&amp;"_"&amp;HR63))</f>
        <v/>
      </c>
      <c r="HW63" s="101"/>
      <c r="HX63" s="101"/>
      <c r="HY63" s="102" t="str">
        <f>IF(IC63="","",HY$3)</f>
        <v/>
      </c>
      <c r="HZ63" s="103" t="str">
        <f>IF(IC63="","",HY$1)</f>
        <v/>
      </c>
      <c r="IA63" s="104" t="str">
        <f>IF(IC63="","",HY$2)</f>
        <v/>
      </c>
      <c r="IB63" s="104" t="str">
        <f>IF(IC63="","",HY$3)</f>
        <v/>
      </c>
      <c r="IC63" s="105" t="str">
        <f>IF(IJ63="","",IF(ISNUMBER(SEARCH(":",IJ63)),MID(IJ63,FIND(":",IJ63)+2,FIND("(",IJ63)-FIND(":",IJ63)-3),LEFT(IJ63,FIND("(",IJ63)-2)))</f>
        <v/>
      </c>
      <c r="ID63" s="106" t="str">
        <f>IF(IJ63="","",MID(IJ63,FIND("(",IJ63)+1,4))</f>
        <v/>
      </c>
      <c r="IE63" s="107" t="str">
        <f>IF(ISNUMBER(SEARCH("*female*",IJ63)),"female",IF(ISNUMBER(SEARCH("*male*",IJ63)),"male",""))</f>
        <v/>
      </c>
      <c r="IF63" s="108" t="str">
        <f>IF(IJ63="","",IF(ISERROR(MID(IJ63,FIND("male,",IJ63)+6,(FIND(")",IJ63)-(FIND("male,",IJ63)+6))))=TRUE,"missing/error",MID(IJ63,FIND("male,",IJ63)+6,(FIND(")",IJ63)-(FIND("male,",IJ63)+6)))))</f>
        <v/>
      </c>
      <c r="IG63" s="109" t="str">
        <f>IF(IC63="","",(MID(IC63,(SEARCH("^^",SUBSTITUTE(IC63," ","^^",LEN(IC63)-LEN(SUBSTITUTE(IC63," ","")))))+1,99)&amp;"_"&amp;LEFT(IC63,FIND(" ",IC63)-1)&amp;"_"&amp;ID63))</f>
        <v/>
      </c>
      <c r="II63" s="101"/>
      <c r="IJ63" s="101"/>
      <c r="IK63" s="102" t="str">
        <f>IF(IO63="","",IK$3)</f>
        <v/>
      </c>
      <c r="IL63" s="103" t="str">
        <f>IF(IO63="","",IK$1)</f>
        <v/>
      </c>
      <c r="IM63" s="104" t="str">
        <f>IF(IO63="","",IK$2)</f>
        <v/>
      </c>
      <c r="IN63" s="104" t="str">
        <f>IF(IO63="","",IK$3)</f>
        <v/>
      </c>
      <c r="IO63" s="105" t="str">
        <f>IF(IV63="","",IF(ISNUMBER(SEARCH(":",IV63)),MID(IV63,FIND(":",IV63)+2,FIND("(",IV63)-FIND(":",IV63)-3),LEFT(IV63,FIND("(",IV63)-2)))</f>
        <v/>
      </c>
      <c r="IP63" s="106" t="str">
        <f>IF(IV63="","",MID(IV63,FIND("(",IV63)+1,4))</f>
        <v/>
      </c>
      <c r="IQ63" s="107" t="str">
        <f>IF(ISNUMBER(SEARCH("*female*",IV63)),"female",IF(ISNUMBER(SEARCH("*male*",IV63)),"male",""))</f>
        <v/>
      </c>
      <c r="IR63" s="108" t="str">
        <f>IF(IV63="","",IF(ISERROR(MID(IV63,FIND("male,",IV63)+6,(FIND(")",IV63)-(FIND("male,",IV63)+6))))=TRUE,"missing/error",MID(IV63,FIND("male,",IV63)+6,(FIND(")",IV63)-(FIND("male,",IV63)+6)))))</f>
        <v/>
      </c>
      <c r="IS63" s="109" t="str">
        <f>IF(IO63="","",(MID(IO63,(SEARCH("^^",SUBSTITUTE(IO63," ","^^",LEN(IO63)-LEN(SUBSTITUTE(IO63," ","")))))+1,99)&amp;"_"&amp;LEFT(IO63,FIND(" ",IO63)-1)&amp;"_"&amp;IP63))</f>
        <v/>
      </c>
      <c r="IU63" s="101"/>
      <c r="IV63" s="101"/>
      <c r="IW63" s="102" t="str">
        <f>IF(JA63="","",IW$3)</f>
        <v/>
      </c>
      <c r="IX63" s="103" t="str">
        <f>IF(JA63="","",IW$1)</f>
        <v/>
      </c>
      <c r="IY63" s="104" t="str">
        <f>IF(JA63="","",IW$2)</f>
        <v/>
      </c>
      <c r="IZ63" s="104" t="str">
        <f>IF(JA63="","",IW$3)</f>
        <v/>
      </c>
      <c r="JA63" s="105" t="str">
        <f>IF(JH63="","",IF(ISNUMBER(SEARCH(":",JH63)),MID(JH63,FIND(":",JH63)+2,FIND("(",JH63)-FIND(":",JH63)-3),LEFT(JH63,FIND("(",JH63)-2)))</f>
        <v/>
      </c>
      <c r="JB63" s="106" t="str">
        <f>IF(JH63="","",MID(JH63,FIND("(",JH63)+1,4))</f>
        <v/>
      </c>
      <c r="JC63" s="107" t="str">
        <f>IF(ISNUMBER(SEARCH("*female*",JH63)),"female",IF(ISNUMBER(SEARCH("*male*",JH63)),"male",""))</f>
        <v/>
      </c>
      <c r="JD63" s="108" t="str">
        <f>IF(JH63="","",IF(ISERROR(MID(JH63,FIND("male,",JH63)+6,(FIND(")",JH63)-(FIND("male,",JH63)+6))))=TRUE,"missing/error",MID(JH63,FIND("male,",JH63)+6,(FIND(")",JH63)-(FIND("male,",JH63)+6)))))</f>
        <v/>
      </c>
      <c r="JE63" s="109" t="str">
        <f>IF(JA63="","",(MID(JA63,(SEARCH("^^",SUBSTITUTE(JA63," ","^^",LEN(JA63)-LEN(SUBSTITUTE(JA63," ","")))))+1,99)&amp;"_"&amp;LEFT(JA63,FIND(" ",JA63)-1)&amp;"_"&amp;JB63))</f>
        <v/>
      </c>
      <c r="JG63" s="101"/>
      <c r="JH63" s="101"/>
      <c r="JI63" s="102" t="str">
        <f>IF(JM63="","",JI$3)</f>
        <v/>
      </c>
      <c r="JJ63" s="103" t="str">
        <f>IF(JM63="","",JI$1)</f>
        <v/>
      </c>
      <c r="JK63" s="104" t="str">
        <f>IF(JM63="","",JI$2)</f>
        <v/>
      </c>
      <c r="JL63" s="104" t="str">
        <f>IF(JM63="","",JI$3)</f>
        <v/>
      </c>
      <c r="JM63" s="105" t="str">
        <f>IF(JT63="","",IF(ISNUMBER(SEARCH(":",JT63)),MID(JT63,FIND(":",JT63)+2,FIND("(",JT63)-FIND(":",JT63)-3),LEFT(JT63,FIND("(",JT63)-2)))</f>
        <v/>
      </c>
      <c r="JN63" s="106" t="str">
        <f>IF(JT63="","",MID(JT63,FIND("(",JT63)+1,4))</f>
        <v/>
      </c>
      <c r="JO63" s="107" t="str">
        <f>IF(ISNUMBER(SEARCH("*female*",JT63)),"female",IF(ISNUMBER(SEARCH("*male*",JT63)),"male",""))</f>
        <v/>
      </c>
      <c r="JP63" s="108" t="str">
        <f>IF(JT63="","",IF(ISERROR(MID(JT63,FIND("male,",JT63)+6,(FIND(")",JT63)-(FIND("male,",JT63)+6))))=TRUE,"missing/error",MID(JT63,FIND("male,",JT63)+6,(FIND(")",JT63)-(FIND("male,",JT63)+6)))))</f>
        <v/>
      </c>
      <c r="JQ63" s="109" t="str">
        <f>IF(JM63="","",(MID(JM63,(SEARCH("^^",SUBSTITUTE(JM63," ","^^",LEN(JM63)-LEN(SUBSTITUTE(JM63," ","")))))+1,99)&amp;"_"&amp;LEFT(JM63,FIND(" ",JM63)-1)&amp;"_"&amp;JN63))</f>
        <v/>
      </c>
      <c r="JS63" s="101"/>
      <c r="JT63" s="101"/>
      <c r="JU63" s="102" t="str">
        <f>IF(JY63="","",JU$3)</f>
        <v/>
      </c>
      <c r="JV63" s="103" t="str">
        <f>IF(JY63="","",JU$1)</f>
        <v/>
      </c>
      <c r="JW63" s="104" t="str">
        <f>IF(JY63="","",JU$2)</f>
        <v/>
      </c>
      <c r="JX63" s="104" t="str">
        <f>IF(JY63="","",JU$3)</f>
        <v/>
      </c>
      <c r="JY63" s="105" t="str">
        <f>IF(KF63="","",IF(ISNUMBER(SEARCH(":",KF63)),MID(KF63,FIND(":",KF63)+2,FIND("(",KF63)-FIND(":",KF63)-3),LEFT(KF63,FIND("(",KF63)-2)))</f>
        <v/>
      </c>
      <c r="JZ63" s="106" t="str">
        <f>IF(KF63="","",MID(KF63,FIND("(",KF63)+1,4))</f>
        <v/>
      </c>
      <c r="KA63" s="107" t="str">
        <f>IF(ISNUMBER(SEARCH("*female*",KF63)),"female",IF(ISNUMBER(SEARCH("*male*",KF63)),"male",""))</f>
        <v/>
      </c>
      <c r="KB63" s="108" t="str">
        <f>IF(KF63="","",IF(ISERROR(MID(KF63,FIND("male,",KF63)+6,(FIND(")",KF63)-(FIND("male,",KF63)+6))))=TRUE,"missing/error",MID(KF63,FIND("male,",KF63)+6,(FIND(")",KF63)-(FIND("male,",KF63)+6)))))</f>
        <v/>
      </c>
      <c r="KC63" s="109" t="str">
        <f>IF(JY63="","",(MID(JY63,(SEARCH("^^",SUBSTITUTE(JY63," ","^^",LEN(JY63)-LEN(SUBSTITUTE(JY63," ","")))))+1,99)&amp;"_"&amp;LEFT(JY63,FIND(" ",JY63)-1)&amp;"_"&amp;JZ63))</f>
        <v/>
      </c>
      <c r="KE63" s="101"/>
      <c r="KF63" s="101"/>
    </row>
    <row r="64" spans="1:292" ht="13.5" customHeight="1">
      <c r="A64" s="20"/>
      <c r="B64" s="101" t="s">
        <v>636</v>
      </c>
      <c r="C64" s="2" t="s">
        <v>637</v>
      </c>
      <c r="D64" s="154"/>
      <c r="E64" s="102" t="s">
        <v>292</v>
      </c>
      <c r="F64" s="103" t="s">
        <v>292</v>
      </c>
      <c r="G64" s="104"/>
      <c r="H64" s="104" t="s">
        <v>292</v>
      </c>
      <c r="I64" s="105"/>
      <c r="J64" s="106"/>
      <c r="K64" s="107"/>
      <c r="L64" s="108"/>
      <c r="M64" s="109" t="s">
        <v>292</v>
      </c>
      <c r="O64" s="101"/>
      <c r="P64" s="154"/>
      <c r="Q64" s="102" t="s">
        <v>292</v>
      </c>
      <c r="R64" s="103" t="s">
        <v>292</v>
      </c>
      <c r="S64" s="104"/>
      <c r="T64" s="104" t="s">
        <v>292</v>
      </c>
      <c r="U64" s="105"/>
      <c r="V64" s="106"/>
      <c r="W64" s="107"/>
      <c r="X64" s="108"/>
      <c r="Y64" s="109" t="s">
        <v>292</v>
      </c>
      <c r="AA64" s="101"/>
      <c r="AB64" s="101"/>
      <c r="AC64" s="102" t="s">
        <v>292</v>
      </c>
      <c r="AD64" s="103" t="s">
        <v>292</v>
      </c>
      <c r="AE64" s="104"/>
      <c r="AF64" s="104" t="s">
        <v>292</v>
      </c>
      <c r="AG64" s="105"/>
      <c r="AH64" s="106"/>
      <c r="AI64" s="107"/>
      <c r="AJ64" s="108"/>
      <c r="AK64" s="109" t="s">
        <v>292</v>
      </c>
      <c r="AM64" s="101"/>
      <c r="AN64" s="101"/>
      <c r="AO64" s="102" t="s">
        <v>292</v>
      </c>
      <c r="AP64" s="103" t="s">
        <v>292</v>
      </c>
      <c r="AQ64" s="104"/>
      <c r="AR64" s="104" t="s">
        <v>292</v>
      </c>
      <c r="AS64" s="105"/>
      <c r="AT64" s="106"/>
      <c r="AU64" s="107"/>
      <c r="AV64" s="108"/>
      <c r="AW64" s="109" t="s">
        <v>292</v>
      </c>
      <c r="AY64" s="101"/>
      <c r="AZ64" s="101"/>
      <c r="BA64" s="102" t="s">
        <v>292</v>
      </c>
      <c r="BB64" s="103" t="s">
        <v>292</v>
      </c>
      <c r="BC64" s="104"/>
      <c r="BD64" s="104" t="s">
        <v>292</v>
      </c>
      <c r="BE64" s="105"/>
      <c r="BF64" s="106"/>
      <c r="BG64" s="107"/>
      <c r="BH64" s="108"/>
      <c r="BI64" s="109" t="s">
        <v>292</v>
      </c>
      <c r="BK64" s="101"/>
      <c r="BL64" s="101"/>
      <c r="BM64" s="102" t="s">
        <v>292</v>
      </c>
      <c r="BN64" s="103" t="s">
        <v>292</v>
      </c>
      <c r="BO64" s="104"/>
      <c r="BP64" s="104" t="s">
        <v>292</v>
      </c>
      <c r="BQ64" s="105"/>
      <c r="BR64" s="106"/>
      <c r="BS64" s="107"/>
      <c r="BT64" s="108"/>
      <c r="BU64" s="109" t="s">
        <v>292</v>
      </c>
      <c r="BW64" s="101"/>
      <c r="BX64" s="101"/>
      <c r="BY64" s="102" t="s">
        <v>292</v>
      </c>
      <c r="BZ64" s="103" t="s">
        <v>292</v>
      </c>
      <c r="CA64" s="104"/>
      <c r="CB64" s="104" t="s">
        <v>292</v>
      </c>
      <c r="CC64" s="105"/>
      <c r="CD64" s="106"/>
      <c r="CE64" s="107"/>
      <c r="CF64" s="108"/>
      <c r="CG64" s="109" t="s">
        <v>292</v>
      </c>
      <c r="CI64" s="101"/>
      <c r="CJ64" s="101"/>
      <c r="CK64" s="102" t="s">
        <v>292</v>
      </c>
      <c r="CL64" s="103" t="s">
        <v>292</v>
      </c>
      <c r="CM64" s="104" t="s">
        <v>292</v>
      </c>
      <c r="CN64" s="104" t="s">
        <v>292</v>
      </c>
      <c r="CO64" s="105" t="s">
        <v>292</v>
      </c>
      <c r="CP64" s="106" t="s">
        <v>292</v>
      </c>
      <c r="CQ64" s="107" t="s">
        <v>292</v>
      </c>
      <c r="CR64" s="108" t="s">
        <v>292</v>
      </c>
      <c r="CS64" s="109" t="s">
        <v>292</v>
      </c>
      <c r="CT64" s="2" t="s">
        <v>292</v>
      </c>
      <c r="CU64" s="101"/>
      <c r="CV64" s="101"/>
      <c r="CW64" s="102" t="s">
        <v>292</v>
      </c>
      <c r="CX64" s="103" t="s">
        <v>292</v>
      </c>
      <c r="CY64" s="104" t="s">
        <v>292</v>
      </c>
      <c r="CZ64" s="104" t="s">
        <v>292</v>
      </c>
      <c r="DA64" s="105" t="s">
        <v>292</v>
      </c>
      <c r="DB64" s="106" t="s">
        <v>292</v>
      </c>
      <c r="DC64" s="107" t="s">
        <v>292</v>
      </c>
      <c r="DD64" s="108" t="s">
        <v>292</v>
      </c>
      <c r="DE64" s="109" t="s">
        <v>292</v>
      </c>
      <c r="DF64" s="2" t="s">
        <v>292</v>
      </c>
      <c r="DG64" s="101"/>
      <c r="DH64" s="101"/>
      <c r="DI64" s="102" t="str">
        <f t="shared" si="289"/>
        <v/>
      </c>
      <c r="DJ64" s="103" t="str">
        <f t="shared" si="290"/>
        <v/>
      </c>
      <c r="DK64" s="104" t="str">
        <f>IF(DM64="","",DI$2)</f>
        <v/>
      </c>
      <c r="DL64" s="104" t="str">
        <f>IF(DM64="","",DI$3)</f>
        <v/>
      </c>
      <c r="DM64" s="105" t="str">
        <f t="shared" si="291"/>
        <v/>
      </c>
      <c r="DN64" s="106" t="str">
        <f t="shared" si="292"/>
        <v/>
      </c>
      <c r="DO64" s="107" t="str">
        <f t="shared" si="293"/>
        <v/>
      </c>
      <c r="DP64" s="108" t="str">
        <f t="shared" si="294"/>
        <v/>
      </c>
      <c r="DQ64" s="109" t="str">
        <f t="shared" si="295"/>
        <v/>
      </c>
      <c r="DS64" s="101"/>
      <c r="DT64" s="101"/>
      <c r="DU64" s="102" t="str">
        <f t="shared" si="529"/>
        <v/>
      </c>
      <c r="DV64" s="103" t="str">
        <f t="shared" si="530"/>
        <v/>
      </c>
      <c r="DW64" s="104" t="str">
        <f t="shared" si="296"/>
        <v/>
      </c>
      <c r="DX64" s="104" t="str">
        <f t="shared" si="288"/>
        <v/>
      </c>
      <c r="DY64" s="105" t="str">
        <f t="shared" si="531"/>
        <v/>
      </c>
      <c r="DZ64" s="106" t="str">
        <f t="shared" si="532"/>
        <v/>
      </c>
      <c r="EA64" s="107" t="str">
        <f t="shared" si="533"/>
        <v/>
      </c>
      <c r="EB64" s="108" t="str">
        <f t="shared" si="534"/>
        <v/>
      </c>
      <c r="EC64" s="109" t="str">
        <f t="shared" si="535"/>
        <v/>
      </c>
      <c r="EE64" s="101"/>
      <c r="EF64" s="101"/>
      <c r="EG64" s="102" t="str">
        <f>IF(EK64="","",EG$3)</f>
        <v/>
      </c>
      <c r="EH64" s="103" t="str">
        <f>IF(EK64="","",EG$1)</f>
        <v/>
      </c>
      <c r="EI64" s="104" t="str">
        <f>IF(EK64="","",EG$2)</f>
        <v/>
      </c>
      <c r="EJ64" s="104" t="str">
        <f>IF(EK64="","",EG$3)</f>
        <v/>
      </c>
      <c r="EK64" s="105" t="str">
        <f>IF(ER64="","",IF(ISNUMBER(SEARCH(":",ER64)),MID(ER64,FIND(":",ER64)+2,FIND("(",ER64)-FIND(":",ER64)-3),LEFT(ER64,FIND("(",ER64)-2)))</f>
        <v/>
      </c>
      <c r="EL64" s="106" t="str">
        <f>IF(ER64="","",MID(ER64,FIND("(",ER64)+1,4))</f>
        <v/>
      </c>
      <c r="EM64" s="107" t="str">
        <f>IF(ISNUMBER(SEARCH("*female*",ER64)),"female",IF(ISNUMBER(SEARCH("*male*",ER64)),"male",""))</f>
        <v/>
      </c>
      <c r="EN64" s="108" t="str">
        <f>IF(ER64="","",IF(ISERROR(MID(ER64,FIND("male,",ER64)+6,(FIND(")",ER64)-(FIND("male,",ER64)+6))))=TRUE,"missing/error",MID(ER64,FIND("male,",ER64)+6,(FIND(")",ER64)-(FIND("male,",ER64)+6)))))</f>
        <v/>
      </c>
      <c r="EO64" s="109" t="str">
        <f>IF(EK64="","",(MID(EK64,(SEARCH("^^",SUBSTITUTE(EK64," ","^^",LEN(EK64)-LEN(SUBSTITUTE(EK64," ","")))))+1,99)&amp;"_"&amp;LEFT(EK64,FIND(" ",EK64)-1)&amp;"_"&amp;EL64))</f>
        <v/>
      </c>
      <c r="EQ64" s="101"/>
      <c r="ER64" s="101"/>
      <c r="ES64" s="102" t="str">
        <f>IF(EW64="","",ES$3)</f>
        <v/>
      </c>
      <c r="ET64" s="103" t="str">
        <f>IF(EW64="","",ES$1)</f>
        <v/>
      </c>
      <c r="EU64" s="104" t="str">
        <f>IF(EW64="","",ES$2)</f>
        <v/>
      </c>
      <c r="EV64" s="104" t="str">
        <f>IF(EW64="","",ES$3)</f>
        <v/>
      </c>
      <c r="EW64" s="105" t="str">
        <f>IF(FD64="","",IF(ISNUMBER(SEARCH(":",FD64)),MID(FD64,FIND(":",FD64)+2,FIND("(",FD64)-FIND(":",FD64)-3),LEFT(FD64,FIND("(",FD64)-2)))</f>
        <v/>
      </c>
      <c r="EX64" s="106" t="str">
        <f>IF(FD64="","",MID(FD64,FIND("(",FD64)+1,4))</f>
        <v/>
      </c>
      <c r="EY64" s="107" t="str">
        <f>IF(ISNUMBER(SEARCH("*female*",FD64)),"female",IF(ISNUMBER(SEARCH("*male*",FD64)),"male",""))</f>
        <v/>
      </c>
      <c r="EZ64" s="108" t="str">
        <f>IF(FD64="","",IF(ISERROR(MID(FD64,FIND("male,",FD64)+6,(FIND(")",FD64)-(FIND("male,",FD64)+6))))=TRUE,"missing/error",MID(FD64,FIND("male,",FD64)+6,(FIND(")",FD64)-(FIND("male,",FD64)+6)))))</f>
        <v/>
      </c>
      <c r="FA64" s="109" t="str">
        <f>IF(EW64="","",(MID(EW64,(SEARCH("^^",SUBSTITUTE(EW64," ","^^",LEN(EW64)-LEN(SUBSTITUTE(EW64," ","")))))+1,99)&amp;"_"&amp;LEFT(EW64,FIND(" ",EW64)-1)&amp;"_"&amp;EX64))</f>
        <v/>
      </c>
      <c r="FC64" s="101"/>
      <c r="FD64" s="101"/>
      <c r="FE64" s="102" t="str">
        <f>IF(FI64="","",FE$3)</f>
        <v/>
      </c>
      <c r="FF64" s="103" t="str">
        <f>IF(FI64="","",FE$1)</f>
        <v/>
      </c>
      <c r="FG64" s="104" t="str">
        <f>IF(FI64="","",FE$2)</f>
        <v/>
      </c>
      <c r="FH64" s="104" t="str">
        <f>IF(FI64="","",FE$3)</f>
        <v/>
      </c>
      <c r="FI64" s="105" t="str">
        <f>IF(FP64="","",IF(ISNUMBER(SEARCH(":",FP64)),MID(FP64,FIND(":",FP64)+2,FIND("(",FP64)-FIND(":",FP64)-3),LEFT(FP64,FIND("(",FP64)-2)))</f>
        <v/>
      </c>
      <c r="FJ64" s="106" t="str">
        <f>IF(FP64="","",MID(FP64,FIND("(",FP64)+1,4))</f>
        <v/>
      </c>
      <c r="FK64" s="107" t="str">
        <f>IF(ISNUMBER(SEARCH("*female*",FP64)),"female",IF(ISNUMBER(SEARCH("*male*",FP64)),"male",""))</f>
        <v/>
      </c>
      <c r="FL64" s="108" t="str">
        <f>IF(FP64="","",IF(ISERROR(MID(FP64,FIND("male,",FP64)+6,(FIND(")",FP64)-(FIND("male,",FP64)+6))))=TRUE,"missing/error",MID(FP64,FIND("male,",FP64)+6,(FIND(")",FP64)-(FIND("male,",FP64)+6)))))</f>
        <v/>
      </c>
      <c r="FM64" s="109" t="str">
        <f>IF(FI64="","",(MID(FI64,(SEARCH("^^",SUBSTITUTE(FI64," ","^^",LEN(FI64)-LEN(SUBSTITUTE(FI64," ","")))))+1,99)&amp;"_"&amp;LEFT(FI64,FIND(" ",FI64)-1)&amp;"_"&amp;FJ64))</f>
        <v/>
      </c>
      <c r="FO64" s="101"/>
      <c r="FP64" s="101"/>
      <c r="FQ64" s="102" t="str">
        <f>IF(FU64="","",#REF!)</f>
        <v/>
      </c>
      <c r="FR64" s="103" t="str">
        <f>IF(FU64="","",FQ$1)</f>
        <v/>
      </c>
      <c r="FS64" s="104" t="str">
        <f>IF(FU64="","",FQ$2)</f>
        <v/>
      </c>
      <c r="FT64" s="104" t="str">
        <f>IF(FU64="","",FQ$3)</f>
        <v/>
      </c>
      <c r="FU64" s="105" t="str">
        <f>IF(GB64="","",IF(ISNUMBER(SEARCH(":",GB64)),MID(GB64,FIND(":",GB64)+2,FIND("(",GB64)-FIND(":",GB64)-3),LEFT(GB64,FIND("(",GB64)-2)))</f>
        <v/>
      </c>
      <c r="FV64" s="106" t="str">
        <f>IF(GB64="","",MID(GB64,FIND("(",GB64)+1,4))</f>
        <v/>
      </c>
      <c r="FW64" s="107" t="str">
        <f>IF(ISNUMBER(SEARCH("*female*",GB64)),"female",IF(ISNUMBER(SEARCH("*male*",GB64)),"male",""))</f>
        <v/>
      </c>
      <c r="FX64" s="108" t="str">
        <f>IF(GB64="","",IF(ISERROR(MID(GB64,FIND("male,",GB64)+6,(FIND(")",GB64)-(FIND("male,",GB64)+6))))=TRUE,"missing/error",MID(GB64,FIND("male,",GB64)+6,(FIND(")",GB64)-(FIND("male,",GB64)+6)))))</f>
        <v/>
      </c>
      <c r="FY64" s="109" t="str">
        <f>IF(FU64="","",(MID(FU64,(SEARCH("^^",SUBSTITUTE(FU64," ","^^",LEN(FU64)-LEN(SUBSTITUTE(FU64," ","")))))+1,99)&amp;"_"&amp;LEFT(FU64,FIND(" ",FU64)-1)&amp;"_"&amp;FV64))</f>
        <v/>
      </c>
      <c r="GA64" s="101"/>
      <c r="GB64" s="101"/>
      <c r="GC64" s="102" t="str">
        <f>IF(GG64="","",GC$3)</f>
        <v/>
      </c>
      <c r="GD64" s="103" t="str">
        <f>IF(GG64="","",GC$1)</f>
        <v/>
      </c>
      <c r="GE64" s="104" t="str">
        <f>IF(GG64="","",GC$2)</f>
        <v/>
      </c>
      <c r="GF64" s="104" t="str">
        <f>IF(GG64="","",GC$3)</f>
        <v/>
      </c>
      <c r="GG64" s="105" t="str">
        <f>IF(GN64="","",IF(ISNUMBER(SEARCH(":",GN64)),MID(GN64,FIND(":",GN64)+2,FIND("(",GN64)-FIND(":",GN64)-3),LEFT(GN64,FIND("(",GN64)-2)))</f>
        <v/>
      </c>
      <c r="GH64" s="106" t="str">
        <f>IF(GN64="","",MID(GN64,FIND("(",GN64)+1,4))</f>
        <v/>
      </c>
      <c r="GI64" s="107" t="str">
        <f>IF(ISNUMBER(SEARCH("*female*",GN64)),"female",IF(ISNUMBER(SEARCH("*male*",GN64)),"male",""))</f>
        <v/>
      </c>
      <c r="GJ64" s="108" t="str">
        <f>IF(GN64="","",IF(ISERROR(MID(GN64,FIND("male,",GN64)+6,(FIND(")",GN64)-(FIND("male,",GN64)+6))))=TRUE,"missing/error",MID(GN64,FIND("male,",GN64)+6,(FIND(")",GN64)-(FIND("male,",GN64)+6)))))</f>
        <v/>
      </c>
      <c r="GK64" s="109" t="str">
        <f>IF(GG64="","",(MID(GG64,(SEARCH("^^",SUBSTITUTE(GG64," ","^^",LEN(GG64)-LEN(SUBSTITUTE(GG64," ","")))))+1,99)&amp;"_"&amp;LEFT(GG64,FIND(" ",GG64)-1)&amp;"_"&amp;GH64))</f>
        <v/>
      </c>
      <c r="GM64" s="101"/>
      <c r="GN64" s="101"/>
      <c r="GO64" s="102" t="str">
        <f>IF(GS64="","",GO$3)</f>
        <v/>
      </c>
      <c r="GP64" s="103" t="str">
        <f>IF(GS64="","",GO$1)</f>
        <v/>
      </c>
      <c r="GQ64" s="104" t="str">
        <f>IF(GS64="","",GO$2)</f>
        <v/>
      </c>
      <c r="GR64" s="104" t="str">
        <f>IF(GS64="","",GO$3)</f>
        <v/>
      </c>
      <c r="GS64" s="105" t="str">
        <f>IF(GZ64="","",IF(ISNUMBER(SEARCH(":",GZ64)),MID(GZ64,FIND(":",GZ64)+2,FIND("(",GZ64)-FIND(":",GZ64)-3),LEFT(GZ64,FIND("(",GZ64)-2)))</f>
        <v/>
      </c>
      <c r="GT64" s="106" t="str">
        <f>IF(GZ64="","",MID(GZ64,FIND("(",GZ64)+1,4))</f>
        <v/>
      </c>
      <c r="GU64" s="107" t="str">
        <f>IF(ISNUMBER(SEARCH("*female*",GZ64)),"female",IF(ISNUMBER(SEARCH("*male*",GZ64)),"male",""))</f>
        <v/>
      </c>
      <c r="GV64" s="108" t="str">
        <f>IF(GZ64="","",IF(ISERROR(MID(GZ64,FIND("male,",GZ64)+6,(FIND(")",GZ64)-(FIND("male,",GZ64)+6))))=TRUE,"missing/error",MID(GZ64,FIND("male,",GZ64)+6,(FIND(")",GZ64)-(FIND("male,",GZ64)+6)))))</f>
        <v/>
      </c>
      <c r="GW64" s="109" t="str">
        <f>IF(GS64="","",(MID(GS64,(SEARCH("^^",SUBSTITUTE(GS64," ","^^",LEN(GS64)-LEN(SUBSTITUTE(GS64," ","")))))+1,99)&amp;"_"&amp;LEFT(GS64,FIND(" ",GS64)-1)&amp;"_"&amp;GT64))</f>
        <v/>
      </c>
      <c r="GY64" s="101"/>
      <c r="GZ64" s="101"/>
      <c r="HA64" s="102" t="str">
        <f>IF(HE64="","",HA$3)</f>
        <v/>
      </c>
      <c r="HB64" s="103" t="str">
        <f>IF(HE64="","",HA$1)</f>
        <v/>
      </c>
      <c r="HC64" s="104" t="str">
        <f>IF(HE64="","",HA$2)</f>
        <v/>
      </c>
      <c r="HD64" s="104" t="str">
        <f>IF(HE64="","",HA$3)</f>
        <v/>
      </c>
      <c r="HE64" s="105" t="str">
        <f>IF(HL64="","",IF(ISNUMBER(SEARCH(":",HL64)),MID(HL64,FIND(":",HL64)+2,FIND("(",HL64)-FIND(":",HL64)-3),LEFT(HL64,FIND("(",HL64)-2)))</f>
        <v/>
      </c>
      <c r="HF64" s="106" t="str">
        <f>IF(HL64="","",MID(HL64,FIND("(",HL64)+1,4))</f>
        <v/>
      </c>
      <c r="HG64" s="107" t="str">
        <f>IF(ISNUMBER(SEARCH("*female*",HL64)),"female",IF(ISNUMBER(SEARCH("*male*",HL64)),"male",""))</f>
        <v/>
      </c>
      <c r="HH64" s="108" t="str">
        <f>IF(HL64="","",IF(ISERROR(MID(HL64,FIND("male,",HL64)+6,(FIND(")",HL64)-(FIND("male,",HL64)+6))))=TRUE,"missing/error",MID(HL64,FIND("male,",HL64)+6,(FIND(")",HL64)-(FIND("male,",HL64)+6)))))</f>
        <v/>
      </c>
      <c r="HI64" s="109" t="str">
        <f>IF(HE64="","",(MID(HE64,(SEARCH("^^",SUBSTITUTE(HE64," ","^^",LEN(HE64)-LEN(SUBSTITUTE(HE64," ","")))))+1,99)&amp;"_"&amp;LEFT(HE64,FIND(" ",HE64)-1)&amp;"_"&amp;HF64))</f>
        <v/>
      </c>
      <c r="HK64" s="101"/>
      <c r="HL64" s="101" t="s">
        <v>292</v>
      </c>
      <c r="HM64" s="102" t="str">
        <f>IF(HQ64="","",HM$3)</f>
        <v/>
      </c>
      <c r="HN64" s="103" t="str">
        <f>IF(HQ64="","",HM$1)</f>
        <v/>
      </c>
      <c r="HO64" s="104" t="str">
        <f>IF(HQ64="","",HM$2)</f>
        <v/>
      </c>
      <c r="HP64" s="104" t="str">
        <f>IF(HQ64="","",HM$3)</f>
        <v/>
      </c>
      <c r="HQ64" s="105" t="str">
        <f>IF(HX64="","",IF(ISNUMBER(SEARCH(":",HX64)),MID(HX64,FIND(":",HX64)+2,FIND("(",HX64)-FIND(":",HX64)-3),LEFT(HX64,FIND("(",HX64)-2)))</f>
        <v/>
      </c>
      <c r="HR64" s="106" t="str">
        <f>IF(HX64="","",MID(HX64,FIND("(",HX64)+1,4))</f>
        <v/>
      </c>
      <c r="HS64" s="107" t="str">
        <f>IF(ISNUMBER(SEARCH("*female*",HX64)),"female",IF(ISNUMBER(SEARCH("*male*",HX64)),"male",""))</f>
        <v/>
      </c>
      <c r="HT64" s="108" t="str">
        <f>IF(HX64="","",IF(ISERROR(MID(HX64,FIND("male,",HX64)+6,(FIND(")",HX64)-(FIND("male,",HX64)+6))))=TRUE,"missing/error",MID(HX64,FIND("male,",HX64)+6,(FIND(")",HX64)-(FIND("male,",HX64)+6)))))</f>
        <v/>
      </c>
      <c r="HU64" s="109" t="str">
        <f>IF(HQ64="","",(MID(HQ64,(SEARCH("^^",SUBSTITUTE(HQ64," ","^^",LEN(HQ64)-LEN(SUBSTITUTE(HQ64," ","")))))+1,99)&amp;"_"&amp;LEFT(HQ64,FIND(" ",HQ64)-1)&amp;"_"&amp;HR64))</f>
        <v/>
      </c>
      <c r="HW64" s="101"/>
      <c r="HX64" s="101"/>
      <c r="HY64" s="102" t="str">
        <f>IF(IC64="","",HY$3)</f>
        <v/>
      </c>
      <c r="HZ64" s="103" t="str">
        <f>IF(IC64="","",HY$1)</f>
        <v/>
      </c>
      <c r="IA64" s="104" t="str">
        <f>IF(IC64="","",HY$2)</f>
        <v/>
      </c>
      <c r="IB64" s="104" t="str">
        <f>IF(IC64="","",HY$3)</f>
        <v/>
      </c>
      <c r="IC64" s="105" t="str">
        <f>IF(IJ64="","",IF(ISNUMBER(SEARCH(":",IJ64)),MID(IJ64,FIND(":",IJ64)+2,FIND("(",IJ64)-FIND(":",IJ64)-3),LEFT(IJ64,FIND("(",IJ64)-2)))</f>
        <v/>
      </c>
      <c r="ID64" s="106" t="str">
        <f>IF(IJ64="","",MID(IJ64,FIND("(",IJ64)+1,4))</f>
        <v/>
      </c>
      <c r="IE64" s="107" t="str">
        <f>IF(ISNUMBER(SEARCH("*female*",IJ64)),"female",IF(ISNUMBER(SEARCH("*male*",IJ64)),"male",""))</f>
        <v/>
      </c>
      <c r="IF64" s="108" t="str">
        <f>IF(IJ64="","",IF(ISERROR(MID(IJ64,FIND("male,",IJ64)+6,(FIND(")",IJ64)-(FIND("male,",IJ64)+6))))=TRUE,"missing/error",MID(IJ64,FIND("male,",IJ64)+6,(FIND(")",IJ64)-(FIND("male,",IJ64)+6)))))</f>
        <v/>
      </c>
      <c r="IG64" s="109" t="str">
        <f>IF(IC64="","",(MID(IC64,(SEARCH("^^",SUBSTITUTE(IC64," ","^^",LEN(IC64)-LEN(SUBSTITUTE(IC64," ","")))))+1,99)&amp;"_"&amp;LEFT(IC64,FIND(" ",IC64)-1)&amp;"_"&amp;ID64))</f>
        <v/>
      </c>
      <c r="II64" s="101"/>
      <c r="IJ64" s="101"/>
      <c r="IK64" s="102" t="str">
        <f>IF(IO64="","",IK$3)</f>
        <v/>
      </c>
      <c r="IL64" s="103" t="str">
        <f>IF(IO64="","",IK$1)</f>
        <v/>
      </c>
      <c r="IM64" s="104" t="str">
        <f>IF(IO64="","",IK$2)</f>
        <v/>
      </c>
      <c r="IN64" s="104" t="str">
        <f>IF(IO64="","",IK$3)</f>
        <v/>
      </c>
      <c r="IO64" s="105" t="str">
        <f>IF(IV64="","",IF(ISNUMBER(SEARCH(":",IV64)),MID(IV64,FIND(":",IV64)+2,FIND("(",IV64)-FIND(":",IV64)-3),LEFT(IV64,FIND("(",IV64)-2)))</f>
        <v/>
      </c>
      <c r="IP64" s="106" t="str">
        <f>IF(IV64="","",MID(IV64,FIND("(",IV64)+1,4))</f>
        <v/>
      </c>
      <c r="IQ64" s="107" t="str">
        <f>IF(ISNUMBER(SEARCH("*female*",IV64)),"female",IF(ISNUMBER(SEARCH("*male*",IV64)),"male",""))</f>
        <v/>
      </c>
      <c r="IR64" s="108" t="str">
        <f>IF(IV64="","",IF(ISERROR(MID(IV64,FIND("male,",IV64)+6,(FIND(")",IV64)-(FIND("male,",IV64)+6))))=TRUE,"missing/error",MID(IV64,FIND("male,",IV64)+6,(FIND(")",IV64)-(FIND("male,",IV64)+6)))))</f>
        <v/>
      </c>
      <c r="IS64" s="109" t="str">
        <f>IF(IO64="","",(MID(IO64,(SEARCH("^^",SUBSTITUTE(IO64," ","^^",LEN(IO64)-LEN(SUBSTITUTE(IO64," ","")))))+1,99)&amp;"_"&amp;LEFT(IO64,FIND(" ",IO64)-1)&amp;"_"&amp;IP64))</f>
        <v/>
      </c>
      <c r="IU64" s="101"/>
      <c r="IV64" s="101"/>
      <c r="IW64" s="102" t="str">
        <f>IF(JA64="","",IW$3)</f>
        <v/>
      </c>
      <c r="IX64" s="103" t="str">
        <f>IF(JA64="","",IW$1)</f>
        <v/>
      </c>
      <c r="IY64" s="104" t="str">
        <f>IF(JA64="","",IW$2)</f>
        <v/>
      </c>
      <c r="IZ64" s="104" t="str">
        <f>IF(JA64="","",IW$3)</f>
        <v/>
      </c>
      <c r="JA64" s="105" t="str">
        <f>IF(JH64="","",IF(ISNUMBER(SEARCH(":",JH64)),MID(JH64,FIND(":",JH64)+2,FIND("(",JH64)-FIND(":",JH64)-3),LEFT(JH64,FIND("(",JH64)-2)))</f>
        <v/>
      </c>
      <c r="JB64" s="106" t="str">
        <f>IF(JH64="","",MID(JH64,FIND("(",JH64)+1,4))</f>
        <v/>
      </c>
      <c r="JC64" s="107" t="str">
        <f>IF(ISNUMBER(SEARCH("*female*",JH64)),"female",IF(ISNUMBER(SEARCH("*male*",JH64)),"male",""))</f>
        <v/>
      </c>
      <c r="JD64" s="108" t="str">
        <f>IF(JH64="","",IF(ISERROR(MID(JH64,FIND("male,",JH64)+6,(FIND(")",JH64)-(FIND("male,",JH64)+6))))=TRUE,"missing/error",MID(JH64,FIND("male,",JH64)+6,(FIND(")",JH64)-(FIND("male,",JH64)+6)))))</f>
        <v/>
      </c>
      <c r="JE64" s="109" t="str">
        <f>IF(JA64="","",(MID(JA64,(SEARCH("^^",SUBSTITUTE(JA64," ","^^",LEN(JA64)-LEN(SUBSTITUTE(JA64," ","")))))+1,99)&amp;"_"&amp;LEFT(JA64,FIND(" ",JA64)-1)&amp;"_"&amp;JB64))</f>
        <v/>
      </c>
      <c r="JG64" s="101"/>
      <c r="JH64" s="101"/>
      <c r="JI64" s="102" t="str">
        <f>IF(JM64="","",JI$3)</f>
        <v/>
      </c>
      <c r="JJ64" s="103" t="str">
        <f>IF(JM64="","",JI$1)</f>
        <v/>
      </c>
      <c r="JK64" s="104" t="str">
        <f>IF(JM64="","",JI$2)</f>
        <v/>
      </c>
      <c r="JL64" s="104" t="str">
        <f>IF(JM64="","",JI$3)</f>
        <v/>
      </c>
      <c r="JM64" s="105" t="str">
        <f>IF(JT64="","",IF(ISNUMBER(SEARCH(":",JT64)),MID(JT64,FIND(":",JT64)+2,FIND("(",JT64)-FIND(":",JT64)-3),LEFT(JT64,FIND("(",JT64)-2)))</f>
        <v/>
      </c>
      <c r="JN64" s="106" t="str">
        <f>IF(JT64="","",MID(JT64,FIND("(",JT64)+1,4))</f>
        <v/>
      </c>
      <c r="JO64" s="107" t="str">
        <f>IF(ISNUMBER(SEARCH("*female*",JT64)),"female",IF(ISNUMBER(SEARCH("*male*",JT64)),"male",""))</f>
        <v/>
      </c>
      <c r="JP64" s="108" t="str">
        <f>IF(JT64="","",IF(ISERROR(MID(JT64,FIND("male,",JT64)+6,(FIND(")",JT64)-(FIND("male,",JT64)+6))))=TRUE,"missing/error",MID(JT64,FIND("male,",JT64)+6,(FIND(")",JT64)-(FIND("male,",JT64)+6)))))</f>
        <v/>
      </c>
      <c r="JQ64" s="109" t="str">
        <f>IF(JM64="","",(MID(JM64,(SEARCH("^^",SUBSTITUTE(JM64," ","^^",LEN(JM64)-LEN(SUBSTITUTE(JM64," ","")))))+1,99)&amp;"_"&amp;LEFT(JM64,FIND(" ",JM64)-1)&amp;"_"&amp;JN64))</f>
        <v/>
      </c>
      <c r="JS64" s="101"/>
      <c r="JT64" s="101"/>
      <c r="JU64" s="102" t="str">
        <f>IF(JY64="","",JU$3)</f>
        <v/>
      </c>
      <c r="JV64" s="103" t="str">
        <f>IF(JY64="","",JU$1)</f>
        <v/>
      </c>
      <c r="JW64" s="104" t="str">
        <f>IF(JY64="","",JU$2)</f>
        <v/>
      </c>
      <c r="JX64" s="104" t="str">
        <f>IF(JY64="","",JU$3)</f>
        <v/>
      </c>
      <c r="JY64" s="105" t="str">
        <f>IF(KF64="","",IF(ISNUMBER(SEARCH(":",KF64)),MID(KF64,FIND(":",KF64)+2,FIND("(",KF64)-FIND(":",KF64)-3),LEFT(KF64,FIND("(",KF64)-2)))</f>
        <v/>
      </c>
      <c r="JZ64" s="106" t="str">
        <f>IF(KF64="","",MID(KF64,FIND("(",KF64)+1,4))</f>
        <v/>
      </c>
      <c r="KA64" s="107" t="str">
        <f>IF(ISNUMBER(SEARCH("*female*",KF64)),"female",IF(ISNUMBER(SEARCH("*male*",KF64)),"male",""))</f>
        <v/>
      </c>
      <c r="KB64" s="108" t="str">
        <f>IF(KF64="","",IF(ISERROR(MID(KF64,FIND("male,",KF64)+6,(FIND(")",KF64)-(FIND("male,",KF64)+6))))=TRUE,"missing/error",MID(KF64,FIND("male,",KF64)+6,(FIND(")",KF64)-(FIND("male,",KF64)+6)))))</f>
        <v/>
      </c>
      <c r="KC64" s="109" t="str">
        <f>IF(JY64="","",(MID(JY64,(SEARCH("^^",SUBSTITUTE(JY64," ","^^",LEN(JY64)-LEN(SUBSTITUTE(JY64," ","")))))+1,99)&amp;"_"&amp;LEFT(JY64,FIND(" ",JY64)-1)&amp;"_"&amp;JZ64))</f>
        <v/>
      </c>
      <c r="KE64" s="101"/>
      <c r="KF64" s="101"/>
    </row>
    <row r="65" spans="1:292" ht="13.5" customHeight="1">
      <c r="A65" s="20"/>
      <c r="B65" s="101" t="s">
        <v>646</v>
      </c>
      <c r="C65" s="2" t="s">
        <v>647</v>
      </c>
      <c r="D65" s="154"/>
      <c r="E65" s="102"/>
      <c r="F65" s="103"/>
      <c r="G65" s="104"/>
      <c r="H65" s="104"/>
      <c r="I65" s="105"/>
      <c r="J65" s="106"/>
      <c r="K65" s="107"/>
      <c r="L65" s="108"/>
      <c r="M65" s="109"/>
      <c r="O65" s="101"/>
      <c r="P65" s="154"/>
      <c r="Q65" s="102"/>
      <c r="R65" s="103"/>
      <c r="S65" s="104"/>
      <c r="T65" s="104"/>
      <c r="U65" s="105"/>
      <c r="V65" s="106"/>
      <c r="W65" s="107"/>
      <c r="X65" s="108"/>
      <c r="Y65" s="109"/>
      <c r="AA65" s="101"/>
      <c r="AB65" s="101"/>
      <c r="AC65" s="102"/>
      <c r="AD65" s="103"/>
      <c r="AE65" s="104"/>
      <c r="AF65" s="104"/>
      <c r="AG65" s="105"/>
      <c r="AH65" s="106"/>
      <c r="AI65" s="107"/>
      <c r="AJ65" s="108"/>
      <c r="AK65" s="109"/>
      <c r="AM65" s="101"/>
      <c r="AN65" s="101"/>
      <c r="AO65" s="102"/>
      <c r="AP65" s="103"/>
      <c r="AQ65" s="104"/>
      <c r="AR65" s="104"/>
      <c r="AS65" s="105"/>
      <c r="AT65" s="106"/>
      <c r="AU65" s="107"/>
      <c r="AV65" s="108"/>
      <c r="AW65" s="109"/>
      <c r="AY65" s="101"/>
      <c r="AZ65" s="101"/>
      <c r="BA65" s="102"/>
      <c r="BB65" s="103"/>
      <c r="BC65" s="104"/>
      <c r="BD65" s="104"/>
      <c r="BE65" s="105"/>
      <c r="BF65" s="106"/>
      <c r="BG65" s="107"/>
      <c r="BH65" s="108"/>
      <c r="BI65" s="109"/>
      <c r="BK65" s="101"/>
      <c r="BL65" s="101"/>
      <c r="BM65" s="102"/>
      <c r="BN65" s="103"/>
      <c r="BO65" s="104"/>
      <c r="BP65" s="104"/>
      <c r="BQ65" s="105"/>
      <c r="BR65" s="106"/>
      <c r="BS65" s="107"/>
      <c r="BT65" s="108"/>
      <c r="BU65" s="109"/>
      <c r="BW65" s="101"/>
      <c r="BX65" s="101"/>
      <c r="BY65" s="102"/>
      <c r="BZ65" s="103"/>
      <c r="CA65" s="104"/>
      <c r="CB65" s="104"/>
      <c r="CC65" s="105"/>
      <c r="CD65" s="106"/>
      <c r="CE65" s="107"/>
      <c r="CF65" s="108"/>
      <c r="CG65" s="109"/>
      <c r="CI65" s="101"/>
      <c r="CJ65" s="101"/>
      <c r="CK65" s="102">
        <v>41218</v>
      </c>
      <c r="CL65" s="103" t="s">
        <v>435</v>
      </c>
      <c r="CM65" s="104">
        <v>40465</v>
      </c>
      <c r="CN65" s="104">
        <v>41218</v>
      </c>
      <c r="CO65" s="105" t="s">
        <v>648</v>
      </c>
      <c r="CP65" s="106" t="s">
        <v>649</v>
      </c>
      <c r="CQ65" s="107" t="s">
        <v>457</v>
      </c>
      <c r="CR65" s="108" t="s">
        <v>301</v>
      </c>
      <c r="CS65" s="109" t="s">
        <v>650</v>
      </c>
      <c r="CT65" s="2" t="s">
        <v>292</v>
      </c>
      <c r="CU65" s="101"/>
      <c r="CV65" s="101" t="s">
        <v>651</v>
      </c>
      <c r="CW65" s="102">
        <v>41517</v>
      </c>
      <c r="CX65" s="103" t="s">
        <v>436</v>
      </c>
      <c r="CY65" s="104">
        <v>41218</v>
      </c>
      <c r="CZ65" s="104">
        <f>CW$3</f>
        <v>43034</v>
      </c>
      <c r="DA65" s="105" t="str">
        <f>IF(DH65="","",IF(ISNUMBER(SEARCH(":",DH65)),MID(DH65,FIND(":",DH65)+2,FIND("(",DH65)-FIND(":",DH65)-3),LEFT(DH65,FIND("(",DH65)-2)))</f>
        <v>Melanie Schultz van Haegen</v>
      </c>
      <c r="DB65" s="106" t="str">
        <f>IF(DH65="","",MID(DH65,FIND("(",DH65)+1,4))</f>
        <v>1970</v>
      </c>
      <c r="DC65" s="107" t="str">
        <f>IF(ISNUMBER(SEARCH("*female*",DH65)),"female",IF(ISNUMBER(SEARCH("*male*",DH65)),"male",""))</f>
        <v>female</v>
      </c>
      <c r="DD65" s="108" t="s">
        <v>299</v>
      </c>
      <c r="DE65" s="109" t="str">
        <f>IF(DA65="","",(MID(DA65,(SEARCH("^^",SUBSTITUTE(DA65," ","^^",LEN(DA65)-LEN(SUBSTITUTE(DA65," ","")))))+1,99)&amp;"_"&amp;LEFT(DA65,FIND(" ",DA65)-1)&amp;"_"&amp;DB65))</f>
        <v>Haegen_Melanie_1970</v>
      </c>
      <c r="DF65" s="2" t="s">
        <v>292</v>
      </c>
      <c r="DG65" s="101"/>
      <c r="DH65" s="101" t="s">
        <v>651</v>
      </c>
      <c r="DI65" s="102" t="str">
        <f t="shared" si="289"/>
        <v/>
      </c>
      <c r="DJ65" s="103" t="str">
        <f t="shared" si="290"/>
        <v/>
      </c>
      <c r="DK65" s="104" t="str">
        <f>IF(DM65="","",DI$2)</f>
        <v/>
      </c>
      <c r="DL65" s="104" t="str">
        <f>IF(DM65="","",DI$3)</f>
        <v/>
      </c>
      <c r="DM65" s="105" t="str">
        <f t="shared" si="291"/>
        <v/>
      </c>
      <c r="DN65" s="106" t="str">
        <f t="shared" si="292"/>
        <v/>
      </c>
      <c r="DO65" s="107" t="str">
        <f t="shared" si="293"/>
        <v/>
      </c>
      <c r="DP65" s="108" t="str">
        <f t="shared" si="294"/>
        <v/>
      </c>
      <c r="DQ65" s="109" t="str">
        <f t="shared" si="295"/>
        <v/>
      </c>
      <c r="DS65" s="101"/>
      <c r="DT65" s="101"/>
      <c r="DU65" s="102" t="str">
        <f t="shared" si="529"/>
        <v/>
      </c>
      <c r="DV65" s="103" t="str">
        <f t="shared" si="530"/>
        <v/>
      </c>
      <c r="DW65" s="104" t="str">
        <f t="shared" si="296"/>
        <v/>
      </c>
      <c r="DX65" s="104" t="str">
        <f t="shared" si="288"/>
        <v/>
      </c>
      <c r="DY65" s="105" t="str">
        <f t="shared" si="531"/>
        <v/>
      </c>
      <c r="DZ65" s="106" t="str">
        <f t="shared" si="532"/>
        <v/>
      </c>
      <c r="EA65" s="107" t="str">
        <f t="shared" si="533"/>
        <v/>
      </c>
      <c r="EB65" s="108" t="str">
        <f t="shared" si="534"/>
        <v/>
      </c>
      <c r="EC65" s="109" t="str">
        <f t="shared" si="535"/>
        <v/>
      </c>
      <c r="EE65" s="101"/>
      <c r="EF65" s="101"/>
      <c r="EG65" s="102" t="str">
        <f>IF(EK65="","",EG$3)</f>
        <v/>
      </c>
      <c r="EH65" s="103" t="str">
        <f>IF(EK65="","",EG$1)</f>
        <v/>
      </c>
      <c r="EI65" s="104" t="str">
        <f>IF(EK65="","",EG$2)</f>
        <v/>
      </c>
      <c r="EJ65" s="104" t="str">
        <f>IF(EK65="","",EG$3)</f>
        <v/>
      </c>
      <c r="EK65" s="105" t="str">
        <f>IF(ER65="","",IF(ISNUMBER(SEARCH(":",ER65)),MID(ER65,FIND(":",ER65)+2,FIND("(",ER65)-FIND(":",ER65)-3),LEFT(ER65,FIND("(",ER65)-2)))</f>
        <v/>
      </c>
      <c r="EL65" s="106" t="str">
        <f>IF(ER65="","",MID(ER65,FIND("(",ER65)+1,4))</f>
        <v/>
      </c>
      <c r="EM65" s="107" t="str">
        <f>IF(ISNUMBER(SEARCH("*female*",ER65)),"female",IF(ISNUMBER(SEARCH("*male*",ER65)),"male",""))</f>
        <v/>
      </c>
      <c r="EN65" s="108" t="str">
        <f>IF(ER65="","",IF(ISERROR(MID(ER65,FIND("male,",ER65)+6,(FIND(")",ER65)-(FIND("male,",ER65)+6))))=TRUE,"missing/error",MID(ER65,FIND("male,",ER65)+6,(FIND(")",ER65)-(FIND("male,",ER65)+6)))))</f>
        <v/>
      </c>
      <c r="EO65" s="109" t="str">
        <f>IF(EK65="","",(MID(EK65,(SEARCH("^^",SUBSTITUTE(EK65," ","^^",LEN(EK65)-LEN(SUBSTITUTE(EK65," ","")))))+1,99)&amp;"_"&amp;LEFT(EK65,FIND(" ",EK65)-1)&amp;"_"&amp;EL65))</f>
        <v/>
      </c>
      <c r="EQ65" s="101"/>
      <c r="ER65" s="101"/>
      <c r="ES65" s="102" t="str">
        <f>IF(EW65="","",ES$3)</f>
        <v/>
      </c>
      <c r="ET65" s="103" t="str">
        <f>IF(EW65="","",ES$1)</f>
        <v/>
      </c>
      <c r="EU65" s="104" t="str">
        <f>IF(EW65="","",ES$2)</f>
        <v/>
      </c>
      <c r="EV65" s="104" t="str">
        <f>IF(EW65="","",ES$3)</f>
        <v/>
      </c>
      <c r="EW65" s="105" t="str">
        <f>IF(FD65="","",IF(ISNUMBER(SEARCH(":",FD65)),MID(FD65,FIND(":",FD65)+2,FIND("(",FD65)-FIND(":",FD65)-3),LEFT(FD65,FIND("(",FD65)-2)))</f>
        <v/>
      </c>
      <c r="EX65" s="106" t="str">
        <f>IF(FD65="","",MID(FD65,FIND("(",FD65)+1,4))</f>
        <v/>
      </c>
      <c r="EY65" s="107" t="str">
        <f>IF(ISNUMBER(SEARCH("*female*",FD65)),"female",IF(ISNUMBER(SEARCH("*male*",FD65)),"male",""))</f>
        <v/>
      </c>
      <c r="EZ65" s="108" t="str">
        <f>IF(FD65="","",IF(ISERROR(MID(FD65,FIND("male,",FD65)+6,(FIND(")",FD65)-(FIND("male,",FD65)+6))))=TRUE,"missing/error",MID(FD65,FIND("male,",FD65)+6,(FIND(")",FD65)-(FIND("male,",FD65)+6)))))</f>
        <v/>
      </c>
      <c r="FA65" s="109" t="str">
        <f>IF(EW65="","",(MID(EW65,(SEARCH("^^",SUBSTITUTE(EW65," ","^^",LEN(EW65)-LEN(SUBSTITUTE(EW65," ","")))))+1,99)&amp;"_"&amp;LEFT(EW65,FIND(" ",EW65)-1)&amp;"_"&amp;EX65))</f>
        <v/>
      </c>
      <c r="FC65" s="101"/>
      <c r="FD65" s="101"/>
      <c r="FE65" s="102" t="str">
        <f>IF(FI65="","",FE$3)</f>
        <v/>
      </c>
      <c r="FF65" s="103" t="str">
        <f>IF(FI65="","",FE$1)</f>
        <v/>
      </c>
      <c r="FG65" s="104" t="str">
        <f>IF(FI65="","",FE$2)</f>
        <v/>
      </c>
      <c r="FH65" s="104" t="str">
        <f>IF(FI65="","",FE$3)</f>
        <v/>
      </c>
      <c r="FI65" s="105" t="str">
        <f>IF(FP65="","",IF(ISNUMBER(SEARCH(":",FP65)),MID(FP65,FIND(":",FP65)+2,FIND("(",FP65)-FIND(":",FP65)-3),LEFT(FP65,FIND("(",FP65)-2)))</f>
        <v/>
      </c>
      <c r="FJ65" s="106" t="str">
        <f>IF(FP65="","",MID(FP65,FIND("(",FP65)+1,4))</f>
        <v/>
      </c>
      <c r="FK65" s="107" t="str">
        <f>IF(ISNUMBER(SEARCH("*female*",FP65)),"female",IF(ISNUMBER(SEARCH("*male*",FP65)),"male",""))</f>
        <v/>
      </c>
      <c r="FL65" s="108" t="str">
        <f>IF(FP65="","",IF(ISERROR(MID(FP65,FIND("male,",FP65)+6,(FIND(")",FP65)-(FIND("male,",FP65)+6))))=TRUE,"missing/error",MID(FP65,FIND("male,",FP65)+6,(FIND(")",FP65)-(FIND("male,",FP65)+6)))))</f>
        <v/>
      </c>
      <c r="FM65" s="109" t="str">
        <f>IF(FI65="","",(MID(FI65,(SEARCH("^^",SUBSTITUTE(FI65," ","^^",LEN(FI65)-LEN(SUBSTITUTE(FI65," ","")))))+1,99)&amp;"_"&amp;LEFT(FI65,FIND(" ",FI65)-1)&amp;"_"&amp;FJ65))</f>
        <v/>
      </c>
      <c r="FO65" s="101"/>
      <c r="FP65" s="101"/>
      <c r="FQ65" s="102" t="str">
        <f>IF(FU65="","",#REF!)</f>
        <v/>
      </c>
      <c r="FR65" s="103" t="str">
        <f>IF(FU65="","",FQ$1)</f>
        <v/>
      </c>
      <c r="FS65" s="104" t="str">
        <f>IF(FU65="","",FQ$2)</f>
        <v/>
      </c>
      <c r="FT65" s="104" t="str">
        <f>IF(FU65="","",FQ$3)</f>
        <v/>
      </c>
      <c r="FU65" s="105" t="str">
        <f>IF(GB65="","",IF(ISNUMBER(SEARCH(":",GB65)),MID(GB65,FIND(":",GB65)+2,FIND("(",GB65)-FIND(":",GB65)-3),LEFT(GB65,FIND("(",GB65)-2)))</f>
        <v/>
      </c>
      <c r="FV65" s="106" t="str">
        <f>IF(GB65="","",MID(GB65,FIND("(",GB65)+1,4))</f>
        <v/>
      </c>
      <c r="FW65" s="107" t="str">
        <f>IF(ISNUMBER(SEARCH("*female*",GB65)),"female",IF(ISNUMBER(SEARCH("*male*",GB65)),"male",""))</f>
        <v/>
      </c>
      <c r="FX65" s="108" t="str">
        <f>IF(GB65="","",IF(ISERROR(MID(GB65,FIND("male,",GB65)+6,(FIND(")",GB65)-(FIND("male,",GB65)+6))))=TRUE,"missing/error",MID(GB65,FIND("male,",GB65)+6,(FIND(")",GB65)-(FIND("male,",GB65)+6)))))</f>
        <v/>
      </c>
      <c r="FY65" s="109" t="str">
        <f>IF(FU65="","",(MID(FU65,(SEARCH("^^",SUBSTITUTE(FU65," ","^^",LEN(FU65)-LEN(SUBSTITUTE(FU65," ","")))))+1,99)&amp;"_"&amp;LEFT(FU65,FIND(" ",FU65)-1)&amp;"_"&amp;FV65))</f>
        <v/>
      </c>
      <c r="GA65" s="101"/>
      <c r="GB65" s="101"/>
      <c r="GC65" s="102" t="str">
        <f>IF(GG65="","",GC$3)</f>
        <v/>
      </c>
      <c r="GD65" s="103" t="str">
        <f>IF(GG65="","",GC$1)</f>
        <v/>
      </c>
      <c r="GE65" s="104" t="str">
        <f>IF(GG65="","",GC$2)</f>
        <v/>
      </c>
      <c r="GF65" s="104" t="str">
        <f>IF(GG65="","",GC$3)</f>
        <v/>
      </c>
      <c r="GG65" s="105" t="str">
        <f>IF(GN65="","",IF(ISNUMBER(SEARCH(":",GN65)),MID(GN65,FIND(":",GN65)+2,FIND("(",GN65)-FIND(":",GN65)-3),LEFT(GN65,FIND("(",GN65)-2)))</f>
        <v/>
      </c>
      <c r="GH65" s="106" t="str">
        <f>IF(GN65="","",MID(GN65,FIND("(",GN65)+1,4))</f>
        <v/>
      </c>
      <c r="GI65" s="107" t="str">
        <f>IF(ISNUMBER(SEARCH("*female*",GN65)),"female",IF(ISNUMBER(SEARCH("*male*",GN65)),"male",""))</f>
        <v/>
      </c>
      <c r="GJ65" s="108" t="str">
        <f>IF(GN65="","",IF(ISERROR(MID(GN65,FIND("male,",GN65)+6,(FIND(")",GN65)-(FIND("male,",GN65)+6))))=TRUE,"missing/error",MID(GN65,FIND("male,",GN65)+6,(FIND(")",GN65)-(FIND("male,",GN65)+6)))))</f>
        <v/>
      </c>
      <c r="GK65" s="109" t="str">
        <f>IF(GG65="","",(MID(GG65,(SEARCH("^^",SUBSTITUTE(GG65," ","^^",LEN(GG65)-LEN(SUBSTITUTE(GG65," ","")))))+1,99)&amp;"_"&amp;LEFT(GG65,FIND(" ",GG65)-1)&amp;"_"&amp;GH65))</f>
        <v/>
      </c>
      <c r="GM65" s="101"/>
      <c r="GN65" s="101"/>
      <c r="GO65" s="102" t="str">
        <f>IF(GS65="","",GO$3)</f>
        <v/>
      </c>
      <c r="GP65" s="103" t="str">
        <f>IF(GS65="","",GO$1)</f>
        <v/>
      </c>
      <c r="GQ65" s="104" t="str">
        <f>IF(GS65="","",GO$2)</f>
        <v/>
      </c>
      <c r="GR65" s="104" t="str">
        <f>IF(GS65="","",GO$3)</f>
        <v/>
      </c>
      <c r="GS65" s="105" t="str">
        <f>IF(GZ65="","",IF(ISNUMBER(SEARCH(":",GZ65)),MID(GZ65,FIND(":",GZ65)+2,FIND("(",GZ65)-FIND(":",GZ65)-3),LEFT(GZ65,FIND("(",GZ65)-2)))</f>
        <v/>
      </c>
      <c r="GT65" s="106" t="str">
        <f>IF(GZ65="","",MID(GZ65,FIND("(",GZ65)+1,4))</f>
        <v/>
      </c>
      <c r="GU65" s="107" t="str">
        <f>IF(ISNUMBER(SEARCH("*female*",GZ65)),"female",IF(ISNUMBER(SEARCH("*male*",GZ65)),"male",""))</f>
        <v/>
      </c>
      <c r="GV65" s="108" t="str">
        <f>IF(GZ65="","",IF(ISERROR(MID(GZ65,FIND("male,",GZ65)+6,(FIND(")",GZ65)-(FIND("male,",GZ65)+6))))=TRUE,"missing/error",MID(GZ65,FIND("male,",GZ65)+6,(FIND(")",GZ65)-(FIND("male,",GZ65)+6)))))</f>
        <v/>
      </c>
      <c r="GW65" s="109" t="str">
        <f>IF(GS65="","",(MID(GS65,(SEARCH("^^",SUBSTITUTE(GS65," ","^^",LEN(GS65)-LEN(SUBSTITUTE(GS65," ","")))))+1,99)&amp;"_"&amp;LEFT(GS65,FIND(" ",GS65)-1)&amp;"_"&amp;GT65))</f>
        <v/>
      </c>
      <c r="GY65" s="101"/>
      <c r="GZ65" s="101"/>
      <c r="HA65" s="102" t="str">
        <f>IF(HE65="","",HA$3)</f>
        <v/>
      </c>
      <c r="HB65" s="103" t="str">
        <f>IF(HE65="","",HA$1)</f>
        <v/>
      </c>
      <c r="HC65" s="104" t="str">
        <f>IF(HE65="","",HA$2)</f>
        <v/>
      </c>
      <c r="HD65" s="104" t="str">
        <f>IF(HE65="","",HA$3)</f>
        <v/>
      </c>
      <c r="HE65" s="105" t="str">
        <f>IF(HL65="","",IF(ISNUMBER(SEARCH(":",HL65)),MID(HL65,FIND(":",HL65)+2,FIND("(",HL65)-FIND(":",HL65)-3),LEFT(HL65,FIND("(",HL65)-2)))</f>
        <v/>
      </c>
      <c r="HF65" s="106" t="str">
        <f>IF(HL65="","",MID(HL65,FIND("(",HL65)+1,4))</f>
        <v/>
      </c>
      <c r="HG65" s="107" t="str">
        <f>IF(ISNUMBER(SEARCH("*female*",HL65)),"female",IF(ISNUMBER(SEARCH("*male*",HL65)),"male",""))</f>
        <v/>
      </c>
      <c r="HH65" s="108" t="str">
        <f>IF(HL65="","",IF(ISERROR(MID(HL65,FIND("male,",HL65)+6,(FIND(")",HL65)-(FIND("male,",HL65)+6))))=TRUE,"missing/error",MID(HL65,FIND("male,",HL65)+6,(FIND(")",HL65)-(FIND("male,",HL65)+6)))))</f>
        <v/>
      </c>
      <c r="HI65" s="109" t="str">
        <f>IF(HE65="","",(MID(HE65,(SEARCH("^^",SUBSTITUTE(HE65," ","^^",LEN(HE65)-LEN(SUBSTITUTE(HE65," ","")))))+1,99)&amp;"_"&amp;LEFT(HE65,FIND(" ",HE65)-1)&amp;"_"&amp;HF65))</f>
        <v/>
      </c>
      <c r="HK65" s="101"/>
      <c r="HL65" s="101" t="s">
        <v>292</v>
      </c>
      <c r="HM65" s="102" t="str">
        <f>IF(HQ65="","",HM$3)</f>
        <v/>
      </c>
      <c r="HN65" s="103" t="str">
        <f>IF(HQ65="","",HM$1)</f>
        <v/>
      </c>
      <c r="HO65" s="104" t="str">
        <f>IF(HQ65="","",HM$2)</f>
        <v/>
      </c>
      <c r="HP65" s="104" t="str">
        <f>IF(HQ65="","",HM$3)</f>
        <v/>
      </c>
      <c r="HQ65" s="105" t="str">
        <f>IF(HX65="","",IF(ISNUMBER(SEARCH(":",HX65)),MID(HX65,FIND(":",HX65)+2,FIND("(",HX65)-FIND(":",HX65)-3),LEFT(HX65,FIND("(",HX65)-2)))</f>
        <v/>
      </c>
      <c r="HR65" s="106" t="str">
        <f>IF(HX65="","",MID(HX65,FIND("(",HX65)+1,4))</f>
        <v/>
      </c>
      <c r="HS65" s="107" t="str">
        <f>IF(ISNUMBER(SEARCH("*female*",HX65)),"female",IF(ISNUMBER(SEARCH("*male*",HX65)),"male",""))</f>
        <v/>
      </c>
      <c r="HT65" s="108" t="str">
        <f>IF(HX65="","",IF(ISERROR(MID(HX65,FIND("male,",HX65)+6,(FIND(")",HX65)-(FIND("male,",HX65)+6))))=TRUE,"missing/error",MID(HX65,FIND("male,",HX65)+6,(FIND(")",HX65)-(FIND("male,",HX65)+6)))))</f>
        <v/>
      </c>
      <c r="HU65" s="109" t="str">
        <f>IF(HQ65="","",(MID(HQ65,(SEARCH("^^",SUBSTITUTE(HQ65," ","^^",LEN(HQ65)-LEN(SUBSTITUTE(HQ65," ","")))))+1,99)&amp;"_"&amp;LEFT(HQ65,FIND(" ",HQ65)-1)&amp;"_"&amp;HR65))</f>
        <v/>
      </c>
      <c r="HW65" s="101"/>
      <c r="HX65" s="101"/>
      <c r="HY65" s="102" t="str">
        <f>IF(IC65="","",HY$3)</f>
        <v/>
      </c>
      <c r="HZ65" s="103" t="str">
        <f>IF(IC65="","",HY$1)</f>
        <v/>
      </c>
      <c r="IA65" s="104" t="str">
        <f>IF(IC65="","",HY$2)</f>
        <v/>
      </c>
      <c r="IB65" s="104" t="str">
        <f>IF(IC65="","",HY$3)</f>
        <v/>
      </c>
      <c r="IC65" s="105" t="str">
        <f>IF(IJ65="","",IF(ISNUMBER(SEARCH(":",IJ65)),MID(IJ65,FIND(":",IJ65)+2,FIND("(",IJ65)-FIND(":",IJ65)-3),LEFT(IJ65,FIND("(",IJ65)-2)))</f>
        <v/>
      </c>
      <c r="ID65" s="106" t="str">
        <f>IF(IJ65="","",MID(IJ65,FIND("(",IJ65)+1,4))</f>
        <v/>
      </c>
      <c r="IE65" s="107" t="str">
        <f>IF(ISNUMBER(SEARCH("*female*",IJ65)),"female",IF(ISNUMBER(SEARCH("*male*",IJ65)),"male",""))</f>
        <v/>
      </c>
      <c r="IF65" s="108" t="str">
        <f>IF(IJ65="","",IF(ISERROR(MID(IJ65,FIND("male,",IJ65)+6,(FIND(")",IJ65)-(FIND("male,",IJ65)+6))))=TRUE,"missing/error",MID(IJ65,FIND("male,",IJ65)+6,(FIND(")",IJ65)-(FIND("male,",IJ65)+6)))))</f>
        <v/>
      </c>
      <c r="IG65" s="109" t="str">
        <f>IF(IC65="","",(MID(IC65,(SEARCH("^^",SUBSTITUTE(IC65," ","^^",LEN(IC65)-LEN(SUBSTITUTE(IC65," ","")))))+1,99)&amp;"_"&amp;LEFT(IC65,FIND(" ",IC65)-1)&amp;"_"&amp;ID65))</f>
        <v/>
      </c>
      <c r="II65" s="101"/>
      <c r="IJ65" s="101"/>
      <c r="IK65" s="102" t="str">
        <f>IF(IO65="","",IK$3)</f>
        <v/>
      </c>
      <c r="IL65" s="103" t="str">
        <f>IF(IO65="","",IK$1)</f>
        <v/>
      </c>
      <c r="IM65" s="104" t="str">
        <f>IF(IO65="","",IK$2)</f>
        <v/>
      </c>
      <c r="IN65" s="104" t="str">
        <f>IF(IO65="","",IK$3)</f>
        <v/>
      </c>
      <c r="IO65" s="105" t="str">
        <f>IF(IV65="","",IF(ISNUMBER(SEARCH(":",IV65)),MID(IV65,FIND(":",IV65)+2,FIND("(",IV65)-FIND(":",IV65)-3),LEFT(IV65,FIND("(",IV65)-2)))</f>
        <v/>
      </c>
      <c r="IP65" s="106" t="str">
        <f>IF(IV65="","",MID(IV65,FIND("(",IV65)+1,4))</f>
        <v/>
      </c>
      <c r="IQ65" s="107" t="str">
        <f>IF(ISNUMBER(SEARCH("*female*",IV65)),"female",IF(ISNUMBER(SEARCH("*male*",IV65)),"male",""))</f>
        <v/>
      </c>
      <c r="IR65" s="108" t="str">
        <f>IF(IV65="","",IF(ISERROR(MID(IV65,FIND("male,",IV65)+6,(FIND(")",IV65)-(FIND("male,",IV65)+6))))=TRUE,"missing/error",MID(IV65,FIND("male,",IV65)+6,(FIND(")",IV65)-(FIND("male,",IV65)+6)))))</f>
        <v/>
      </c>
      <c r="IS65" s="109" t="str">
        <f>IF(IO65="","",(MID(IO65,(SEARCH("^^",SUBSTITUTE(IO65," ","^^",LEN(IO65)-LEN(SUBSTITUTE(IO65," ","")))))+1,99)&amp;"_"&amp;LEFT(IO65,FIND(" ",IO65)-1)&amp;"_"&amp;IP65))</f>
        <v/>
      </c>
      <c r="IU65" s="101"/>
      <c r="IV65" s="101"/>
      <c r="IW65" s="102" t="str">
        <f>IF(JA65="","",IW$3)</f>
        <v/>
      </c>
      <c r="IX65" s="103" t="str">
        <f>IF(JA65="","",IW$1)</f>
        <v/>
      </c>
      <c r="IY65" s="104" t="str">
        <f>IF(JA65="","",IW$2)</f>
        <v/>
      </c>
      <c r="IZ65" s="104" t="str">
        <f>IF(JA65="","",IW$3)</f>
        <v/>
      </c>
      <c r="JA65" s="105" t="str">
        <f>IF(JH65="","",IF(ISNUMBER(SEARCH(":",JH65)),MID(JH65,FIND(":",JH65)+2,FIND("(",JH65)-FIND(":",JH65)-3),LEFT(JH65,FIND("(",JH65)-2)))</f>
        <v/>
      </c>
      <c r="JB65" s="106" t="str">
        <f>IF(JH65="","",MID(JH65,FIND("(",JH65)+1,4))</f>
        <v/>
      </c>
      <c r="JC65" s="107" t="str">
        <f>IF(ISNUMBER(SEARCH("*female*",JH65)),"female",IF(ISNUMBER(SEARCH("*male*",JH65)),"male",""))</f>
        <v/>
      </c>
      <c r="JD65" s="108" t="str">
        <f>IF(JH65="","",IF(ISERROR(MID(JH65,FIND("male,",JH65)+6,(FIND(")",JH65)-(FIND("male,",JH65)+6))))=TRUE,"missing/error",MID(JH65,FIND("male,",JH65)+6,(FIND(")",JH65)-(FIND("male,",JH65)+6)))))</f>
        <v/>
      </c>
      <c r="JE65" s="109" t="str">
        <f>IF(JA65="","",(MID(JA65,(SEARCH("^^",SUBSTITUTE(JA65," ","^^",LEN(JA65)-LEN(SUBSTITUTE(JA65," ","")))))+1,99)&amp;"_"&amp;LEFT(JA65,FIND(" ",JA65)-1)&amp;"_"&amp;JB65))</f>
        <v/>
      </c>
      <c r="JG65" s="101"/>
      <c r="JH65" s="101"/>
      <c r="JI65" s="102" t="str">
        <f>IF(JM65="","",JI$3)</f>
        <v/>
      </c>
      <c r="JJ65" s="103" t="str">
        <f>IF(JM65="","",JI$1)</f>
        <v/>
      </c>
      <c r="JK65" s="104" t="str">
        <f>IF(JM65="","",JI$2)</f>
        <v/>
      </c>
      <c r="JL65" s="104" t="str">
        <f>IF(JM65="","",JI$3)</f>
        <v/>
      </c>
      <c r="JM65" s="105" t="str">
        <f>IF(JT65="","",IF(ISNUMBER(SEARCH(":",JT65)),MID(JT65,FIND(":",JT65)+2,FIND("(",JT65)-FIND(":",JT65)-3),LEFT(JT65,FIND("(",JT65)-2)))</f>
        <v/>
      </c>
      <c r="JN65" s="106" t="str">
        <f>IF(JT65="","",MID(JT65,FIND("(",JT65)+1,4))</f>
        <v/>
      </c>
      <c r="JO65" s="107" t="str">
        <f>IF(ISNUMBER(SEARCH("*female*",JT65)),"female",IF(ISNUMBER(SEARCH("*male*",JT65)),"male",""))</f>
        <v/>
      </c>
      <c r="JP65" s="108" t="str">
        <f>IF(JT65="","",IF(ISERROR(MID(JT65,FIND("male,",JT65)+6,(FIND(")",JT65)-(FIND("male,",JT65)+6))))=TRUE,"missing/error",MID(JT65,FIND("male,",JT65)+6,(FIND(")",JT65)-(FIND("male,",JT65)+6)))))</f>
        <v/>
      </c>
      <c r="JQ65" s="109" t="str">
        <f>IF(JM65="","",(MID(JM65,(SEARCH("^^",SUBSTITUTE(JM65," ","^^",LEN(JM65)-LEN(SUBSTITUTE(JM65," ","")))))+1,99)&amp;"_"&amp;LEFT(JM65,FIND(" ",JM65)-1)&amp;"_"&amp;JN65))</f>
        <v/>
      </c>
      <c r="JS65" s="101"/>
      <c r="JT65" s="101"/>
      <c r="JU65" s="102" t="str">
        <f>IF(JY65="","",JU$3)</f>
        <v/>
      </c>
      <c r="JV65" s="103" t="str">
        <f>IF(JY65="","",JU$1)</f>
        <v/>
      </c>
      <c r="JW65" s="104" t="str">
        <f>IF(JY65="","",JU$2)</f>
        <v/>
      </c>
      <c r="JX65" s="104" t="str">
        <f>IF(JY65="","",JU$3)</f>
        <v/>
      </c>
      <c r="JY65" s="105" t="str">
        <f>IF(KF65="","",IF(ISNUMBER(SEARCH(":",KF65)),MID(KF65,FIND(":",KF65)+2,FIND("(",KF65)-FIND(":",KF65)-3),LEFT(KF65,FIND("(",KF65)-2)))</f>
        <v/>
      </c>
      <c r="JZ65" s="106" t="str">
        <f>IF(KF65="","",MID(KF65,FIND("(",KF65)+1,4))</f>
        <v/>
      </c>
      <c r="KA65" s="107" t="str">
        <f>IF(ISNUMBER(SEARCH("*female*",KF65)),"female",IF(ISNUMBER(SEARCH("*male*",KF65)),"male",""))</f>
        <v/>
      </c>
      <c r="KB65" s="108" t="str">
        <f>IF(KF65="","",IF(ISERROR(MID(KF65,FIND("male,",KF65)+6,(FIND(")",KF65)-(FIND("male,",KF65)+6))))=TRUE,"missing/error",MID(KF65,FIND("male,",KF65)+6,(FIND(")",KF65)-(FIND("male,",KF65)+6)))))</f>
        <v/>
      </c>
      <c r="KC65" s="109" t="str">
        <f>IF(JY65="","",(MID(JY65,(SEARCH("^^",SUBSTITUTE(JY65," ","^^",LEN(JY65)-LEN(SUBSTITUTE(JY65," ","")))))+1,99)&amp;"_"&amp;LEFT(JY65,FIND(" ",JY65)-1)&amp;"_"&amp;JZ65))</f>
        <v/>
      </c>
      <c r="KE65" s="101"/>
      <c r="KF65" s="101"/>
    </row>
    <row r="66" spans="1:292" ht="13.5" customHeight="1">
      <c r="A66" s="20"/>
      <c r="B66" s="101" t="s">
        <v>1061</v>
      </c>
      <c r="D66" s="154"/>
      <c r="E66" s="102"/>
      <c r="F66" s="103"/>
      <c r="G66" s="104"/>
      <c r="H66" s="104"/>
      <c r="I66" s="105"/>
      <c r="J66" s="106"/>
      <c r="K66" s="107"/>
      <c r="L66" s="108"/>
      <c r="M66" s="109"/>
      <c r="O66" s="101"/>
      <c r="P66" s="154"/>
      <c r="Q66" s="102"/>
      <c r="R66" s="103"/>
      <c r="S66" s="104"/>
      <c r="T66" s="104"/>
      <c r="U66" s="105"/>
      <c r="V66" s="106"/>
      <c r="W66" s="107"/>
      <c r="X66" s="108"/>
      <c r="Y66" s="109"/>
      <c r="AA66" s="101"/>
      <c r="AB66" s="101"/>
      <c r="AC66" s="102"/>
      <c r="AD66" s="103"/>
      <c r="AE66" s="104"/>
      <c r="AF66" s="104"/>
      <c r="AG66" s="105"/>
      <c r="AH66" s="106"/>
      <c r="AI66" s="107"/>
      <c r="AJ66" s="108"/>
      <c r="AK66" s="109"/>
      <c r="AM66" s="101"/>
      <c r="AN66" s="101"/>
      <c r="AO66" s="102"/>
      <c r="AP66" s="103"/>
      <c r="AQ66" s="104"/>
      <c r="AR66" s="104"/>
      <c r="AS66" s="105"/>
      <c r="AT66" s="106"/>
      <c r="AU66" s="107"/>
      <c r="AV66" s="108"/>
      <c r="AW66" s="109"/>
      <c r="AY66" s="101"/>
      <c r="AZ66" s="101"/>
      <c r="BA66" s="102"/>
      <c r="BB66" s="103"/>
      <c r="BC66" s="104"/>
      <c r="BD66" s="104"/>
      <c r="BE66" s="105"/>
      <c r="BF66" s="106"/>
      <c r="BG66" s="107"/>
      <c r="BH66" s="108"/>
      <c r="BI66" s="109"/>
      <c r="BK66" s="101"/>
      <c r="BL66" s="101"/>
      <c r="BM66" s="102"/>
      <c r="BN66" s="103"/>
      <c r="BO66" s="104"/>
      <c r="BP66" s="104"/>
      <c r="BQ66" s="105"/>
      <c r="BR66" s="106"/>
      <c r="BS66" s="107"/>
      <c r="BT66" s="108"/>
      <c r="BU66" s="109"/>
      <c r="BW66" s="101"/>
      <c r="BX66" s="101"/>
      <c r="BY66" s="102"/>
      <c r="BZ66" s="103"/>
      <c r="CA66" s="104"/>
      <c r="CB66" s="104"/>
      <c r="CC66" s="105"/>
      <c r="CD66" s="106"/>
      <c r="CE66" s="107"/>
      <c r="CF66" s="108"/>
      <c r="CG66" s="109"/>
      <c r="CI66" s="101"/>
      <c r="CJ66" s="101"/>
      <c r="CK66" s="102"/>
      <c r="CL66" s="103"/>
      <c r="CM66" s="104"/>
      <c r="CN66" s="104"/>
      <c r="CO66" s="105"/>
      <c r="CP66" s="106"/>
      <c r="CQ66" s="107"/>
      <c r="CR66" s="108"/>
      <c r="CS66" s="109"/>
      <c r="CU66" s="101"/>
      <c r="CV66" s="101"/>
      <c r="CW66" s="102"/>
      <c r="CX66" s="103"/>
      <c r="CY66" s="104"/>
      <c r="CZ66" s="104"/>
      <c r="DA66" s="105"/>
      <c r="DB66" s="106"/>
      <c r="DC66" s="107"/>
      <c r="DD66" s="108"/>
      <c r="DE66" s="109"/>
      <c r="DG66" s="101"/>
      <c r="DH66" s="101"/>
      <c r="DI66" s="102">
        <f t="shared" si="289"/>
        <v>44571</v>
      </c>
      <c r="DJ66" s="103" t="str">
        <f t="shared" si="290"/>
        <v>Rutte III</v>
      </c>
      <c r="DK66" s="104">
        <f>IF(DM66="","",DI$2)</f>
        <v>43034</v>
      </c>
      <c r="DL66" s="104">
        <v>44439</v>
      </c>
      <c r="DM66" s="105" t="str">
        <f t="shared" si="291"/>
        <v>Cora van Nieuwenhuizen</v>
      </c>
      <c r="DN66" s="106" t="str">
        <f t="shared" si="292"/>
        <v>1963</v>
      </c>
      <c r="DO66" s="107" t="str">
        <f t="shared" si="293"/>
        <v>female</v>
      </c>
      <c r="DP66" s="108" t="str">
        <f t="shared" si="294"/>
        <v>nl_vvd01</v>
      </c>
      <c r="DQ66" s="109" t="str">
        <f t="shared" si="295"/>
        <v>Nieuwenhuizen_Cora_1963</v>
      </c>
      <c r="DS66" s="101"/>
      <c r="DT66" s="101" t="s">
        <v>1062</v>
      </c>
      <c r="DU66" s="102">
        <f t="shared" si="529"/>
        <v>45291</v>
      </c>
      <c r="DV66" s="103" t="str">
        <f t="shared" si="530"/>
        <v>Rutte IV</v>
      </c>
      <c r="DW66" s="104">
        <f t="shared" si="296"/>
        <v>44571</v>
      </c>
      <c r="DX66" s="104">
        <f t="shared" si="288"/>
        <v>45291</v>
      </c>
      <c r="DY66" s="105" t="str">
        <f t="shared" si="531"/>
        <v>Mark Harbers</v>
      </c>
      <c r="DZ66" s="106" t="str">
        <f t="shared" si="532"/>
        <v>1969</v>
      </c>
      <c r="EA66" s="107" t="str">
        <f t="shared" si="533"/>
        <v>male</v>
      </c>
      <c r="EB66" s="108" t="str">
        <f t="shared" si="534"/>
        <v>nl_vvd01</v>
      </c>
      <c r="EC66" s="109" t="str">
        <f t="shared" si="535"/>
        <v>Harbers_Mark_1969</v>
      </c>
      <c r="EE66" s="101"/>
      <c r="EF66" s="101" t="s">
        <v>1160</v>
      </c>
      <c r="EG66" s="102"/>
      <c r="EH66" s="103"/>
      <c r="EI66" s="104"/>
      <c r="EJ66" s="104"/>
      <c r="EK66" s="105"/>
      <c r="EL66" s="106"/>
      <c r="EM66" s="107"/>
      <c r="EN66" s="108"/>
      <c r="EO66" s="109"/>
      <c r="EQ66" s="101"/>
      <c r="ER66" s="101"/>
      <c r="ES66" s="102"/>
      <c r="ET66" s="103"/>
      <c r="EU66" s="104"/>
      <c r="EV66" s="104"/>
      <c r="EW66" s="105"/>
      <c r="EX66" s="106"/>
      <c r="EY66" s="107"/>
      <c r="EZ66" s="108"/>
      <c r="FA66" s="109"/>
      <c r="FC66" s="101"/>
      <c r="FD66" s="101"/>
      <c r="FE66" s="102"/>
      <c r="FF66" s="103"/>
      <c r="FG66" s="104"/>
      <c r="FH66" s="104"/>
      <c r="FI66" s="105"/>
      <c r="FJ66" s="106"/>
      <c r="FK66" s="107"/>
      <c r="FL66" s="108"/>
      <c r="FM66" s="109"/>
      <c r="FO66" s="101"/>
      <c r="FP66" s="101"/>
      <c r="FQ66" s="102"/>
      <c r="FR66" s="103"/>
      <c r="FS66" s="104"/>
      <c r="FT66" s="104"/>
      <c r="FU66" s="105"/>
      <c r="FV66" s="106"/>
      <c r="FW66" s="107"/>
      <c r="FX66" s="108"/>
      <c r="FY66" s="109"/>
      <c r="GA66" s="101"/>
      <c r="GB66" s="101"/>
      <c r="GC66" s="102"/>
      <c r="GD66" s="103"/>
      <c r="GE66" s="104"/>
      <c r="GF66" s="104"/>
      <c r="GG66" s="105"/>
      <c r="GH66" s="106"/>
      <c r="GI66" s="107"/>
      <c r="GJ66" s="108"/>
      <c r="GK66" s="109"/>
      <c r="GM66" s="101"/>
      <c r="GN66" s="101"/>
      <c r="GO66" s="102"/>
      <c r="GP66" s="103"/>
      <c r="GQ66" s="104"/>
      <c r="GR66" s="104"/>
      <c r="GS66" s="105"/>
      <c r="GT66" s="106"/>
      <c r="GU66" s="107"/>
      <c r="GV66" s="108"/>
      <c r="GW66" s="109"/>
      <c r="GY66" s="101"/>
      <c r="GZ66" s="101"/>
      <c r="HA66" s="102"/>
      <c r="HB66" s="103"/>
      <c r="HC66" s="104"/>
      <c r="HD66" s="104"/>
      <c r="HE66" s="105"/>
      <c r="HF66" s="106"/>
      <c r="HG66" s="107"/>
      <c r="HH66" s="108"/>
      <c r="HI66" s="109"/>
      <c r="HK66" s="101"/>
      <c r="HL66" s="101"/>
      <c r="HM66" s="102"/>
      <c r="HN66" s="103"/>
      <c r="HO66" s="104"/>
      <c r="HP66" s="104"/>
      <c r="HQ66" s="105"/>
      <c r="HR66" s="106"/>
      <c r="HS66" s="107"/>
      <c r="HT66" s="108"/>
      <c r="HU66" s="109"/>
      <c r="HW66" s="101"/>
      <c r="HX66" s="101"/>
      <c r="HY66" s="102"/>
      <c r="HZ66" s="103"/>
      <c r="IA66" s="104"/>
      <c r="IB66" s="104"/>
      <c r="IC66" s="105"/>
      <c r="ID66" s="106"/>
      <c r="IE66" s="107"/>
      <c r="IF66" s="108"/>
      <c r="IG66" s="109"/>
      <c r="II66" s="101"/>
      <c r="IJ66" s="101"/>
      <c r="IK66" s="102"/>
      <c r="IL66" s="103"/>
      <c r="IM66" s="104"/>
      <c r="IN66" s="104"/>
      <c r="IO66" s="105"/>
      <c r="IP66" s="106"/>
      <c r="IQ66" s="107"/>
      <c r="IR66" s="108"/>
      <c r="IS66" s="109"/>
      <c r="IU66" s="101"/>
      <c r="IV66" s="101"/>
      <c r="IW66" s="102"/>
      <c r="IX66" s="103"/>
      <c r="IY66" s="104"/>
      <c r="IZ66" s="104"/>
      <c r="JA66" s="105"/>
      <c r="JB66" s="106"/>
      <c r="JC66" s="107"/>
      <c r="JD66" s="108"/>
      <c r="JE66" s="109"/>
      <c r="JG66" s="101"/>
      <c r="JH66" s="101"/>
      <c r="JI66" s="102"/>
      <c r="JJ66" s="103"/>
      <c r="JK66" s="104"/>
      <c r="JL66" s="104"/>
      <c r="JM66" s="105"/>
      <c r="JN66" s="106"/>
      <c r="JO66" s="107"/>
      <c r="JP66" s="108"/>
      <c r="JQ66" s="109"/>
      <c r="JS66" s="101"/>
      <c r="JT66" s="101"/>
      <c r="JU66" s="102"/>
      <c r="JV66" s="103"/>
      <c r="JW66" s="104"/>
      <c r="JX66" s="104"/>
      <c r="JY66" s="105"/>
      <c r="JZ66" s="106"/>
      <c r="KA66" s="107"/>
      <c r="KB66" s="108"/>
      <c r="KC66" s="109"/>
      <c r="KE66" s="101"/>
      <c r="KF66" s="101"/>
    </row>
    <row r="67" spans="1:292" ht="13.5" customHeight="1">
      <c r="A67" s="20"/>
      <c r="B67" s="101" t="s">
        <v>1061</v>
      </c>
      <c r="D67" s="154"/>
      <c r="E67" s="102"/>
      <c r="F67" s="103"/>
      <c r="G67" s="104"/>
      <c r="H67" s="104"/>
      <c r="I67" s="105"/>
      <c r="J67" s="106"/>
      <c r="K67" s="107"/>
      <c r="L67" s="108"/>
      <c r="M67" s="109"/>
      <c r="O67" s="101"/>
      <c r="P67" s="154"/>
      <c r="Q67" s="102"/>
      <c r="R67" s="103"/>
      <c r="S67" s="104"/>
      <c r="T67" s="104"/>
      <c r="U67" s="105"/>
      <c r="V67" s="106"/>
      <c r="W67" s="107"/>
      <c r="X67" s="108"/>
      <c r="Y67" s="109"/>
      <c r="AA67" s="101"/>
      <c r="AB67" s="101"/>
      <c r="AC67" s="102"/>
      <c r="AD67" s="103"/>
      <c r="AE67" s="104"/>
      <c r="AF67" s="104"/>
      <c r="AG67" s="105"/>
      <c r="AH67" s="106"/>
      <c r="AI67" s="107"/>
      <c r="AJ67" s="108"/>
      <c r="AK67" s="109"/>
      <c r="AM67" s="101"/>
      <c r="AN67" s="101"/>
      <c r="AO67" s="102"/>
      <c r="AP67" s="103"/>
      <c r="AQ67" s="104"/>
      <c r="AR67" s="104"/>
      <c r="AS67" s="105"/>
      <c r="AT67" s="106"/>
      <c r="AU67" s="107"/>
      <c r="AV67" s="108"/>
      <c r="AW67" s="109"/>
      <c r="AY67" s="101"/>
      <c r="AZ67" s="101"/>
      <c r="BA67" s="102"/>
      <c r="BB67" s="103"/>
      <c r="BC67" s="104"/>
      <c r="BD67" s="104"/>
      <c r="BE67" s="105"/>
      <c r="BF67" s="106"/>
      <c r="BG67" s="107"/>
      <c r="BH67" s="108"/>
      <c r="BI67" s="109"/>
      <c r="BK67" s="101"/>
      <c r="BL67" s="101"/>
      <c r="BM67" s="102"/>
      <c r="BN67" s="103"/>
      <c r="BO67" s="104"/>
      <c r="BP67" s="104"/>
      <c r="BQ67" s="105"/>
      <c r="BR67" s="106"/>
      <c r="BS67" s="107"/>
      <c r="BT67" s="108"/>
      <c r="BU67" s="109"/>
      <c r="BW67" s="101"/>
      <c r="BX67" s="101"/>
      <c r="BY67" s="102"/>
      <c r="BZ67" s="103"/>
      <c r="CA67" s="104"/>
      <c r="CB67" s="104"/>
      <c r="CC67" s="105"/>
      <c r="CD67" s="106"/>
      <c r="CE67" s="107"/>
      <c r="CF67" s="108"/>
      <c r="CG67" s="109"/>
      <c r="CI67" s="101"/>
      <c r="CJ67" s="101"/>
      <c r="CK67" s="102"/>
      <c r="CL67" s="103"/>
      <c r="CM67" s="104"/>
      <c r="CN67" s="104"/>
      <c r="CO67" s="105"/>
      <c r="CP67" s="106"/>
      <c r="CQ67" s="107"/>
      <c r="CR67" s="108"/>
      <c r="CS67" s="109"/>
      <c r="CU67" s="101"/>
      <c r="CV67" s="101"/>
      <c r="CW67" s="102"/>
      <c r="CX67" s="103"/>
      <c r="CY67" s="104"/>
      <c r="CZ67" s="104"/>
      <c r="DA67" s="105"/>
      <c r="DB67" s="106"/>
      <c r="DC67" s="107"/>
      <c r="DD67" s="108"/>
      <c r="DE67" s="109"/>
      <c r="DG67" s="101"/>
      <c r="DH67" s="101"/>
      <c r="DI67" s="102">
        <f t="shared" si="289"/>
        <v>44571</v>
      </c>
      <c r="DJ67" s="103" t="str">
        <f t="shared" si="290"/>
        <v>Rutte III</v>
      </c>
      <c r="DK67" s="104">
        <v>44439</v>
      </c>
      <c r="DL67" s="104">
        <f>IF(DM67="","",DI$3)</f>
        <v>44571</v>
      </c>
      <c r="DM67" s="105" t="str">
        <f t="shared" si="291"/>
        <v>Barbara Visser</v>
      </c>
      <c r="DN67" s="106" t="str">
        <f t="shared" si="292"/>
        <v>1977</v>
      </c>
      <c r="DO67" s="107" t="str">
        <f t="shared" si="293"/>
        <v>female</v>
      </c>
      <c r="DP67" s="108" t="str">
        <f t="shared" si="294"/>
        <v>nl_vvd01</v>
      </c>
      <c r="DQ67" s="109" t="str">
        <f t="shared" si="295"/>
        <v>Visser_Barbara_1977</v>
      </c>
      <c r="DS67" s="101"/>
      <c r="DT67" s="101" t="s">
        <v>1099</v>
      </c>
      <c r="DU67" s="102" t="str">
        <f t="shared" si="529"/>
        <v/>
      </c>
      <c r="DV67" s="103" t="str">
        <f t="shared" si="530"/>
        <v/>
      </c>
      <c r="DW67" s="104" t="str">
        <f t="shared" si="296"/>
        <v/>
      </c>
      <c r="DX67" s="104" t="str">
        <f t="shared" si="288"/>
        <v/>
      </c>
      <c r="DY67" s="105" t="str">
        <f t="shared" si="531"/>
        <v/>
      </c>
      <c r="DZ67" s="106" t="str">
        <f t="shared" si="532"/>
        <v/>
      </c>
      <c r="EA67" s="107" t="str">
        <f t="shared" si="533"/>
        <v/>
      </c>
      <c r="EB67" s="108" t="str">
        <f t="shared" si="534"/>
        <v/>
      </c>
      <c r="EC67" s="109" t="str">
        <f t="shared" si="535"/>
        <v/>
      </c>
      <c r="EE67" s="101"/>
      <c r="EF67" s="101"/>
      <c r="EG67" s="102"/>
      <c r="EH67" s="103"/>
      <c r="EI67" s="104"/>
      <c r="EJ67" s="104"/>
      <c r="EK67" s="105"/>
      <c r="EL67" s="106"/>
      <c r="EM67" s="107"/>
      <c r="EN67" s="108"/>
      <c r="EO67" s="109"/>
      <c r="EQ67" s="101"/>
      <c r="ER67" s="101"/>
      <c r="ES67" s="102"/>
      <c r="ET67" s="103"/>
      <c r="EU67" s="104"/>
      <c r="EV67" s="104"/>
      <c r="EW67" s="105"/>
      <c r="EX67" s="106"/>
      <c r="EY67" s="107"/>
      <c r="EZ67" s="108"/>
      <c r="FA67" s="109"/>
      <c r="FC67" s="101"/>
      <c r="FD67" s="101"/>
      <c r="FE67" s="102"/>
      <c r="FF67" s="103"/>
      <c r="FG67" s="104"/>
      <c r="FH67" s="104"/>
      <c r="FI67" s="105"/>
      <c r="FJ67" s="106"/>
      <c r="FK67" s="107"/>
      <c r="FL67" s="108"/>
      <c r="FM67" s="109"/>
      <c r="FO67" s="101"/>
      <c r="FP67" s="101"/>
      <c r="FQ67" s="102"/>
      <c r="FR67" s="103"/>
      <c r="FS67" s="104"/>
      <c r="FT67" s="104"/>
      <c r="FU67" s="105"/>
      <c r="FV67" s="106"/>
      <c r="FW67" s="107"/>
      <c r="FX67" s="108"/>
      <c r="FY67" s="109"/>
      <c r="GA67" s="101"/>
      <c r="GB67" s="101"/>
      <c r="GC67" s="102"/>
      <c r="GD67" s="103"/>
      <c r="GE67" s="104"/>
      <c r="GF67" s="104"/>
      <c r="GG67" s="105"/>
      <c r="GH67" s="106"/>
      <c r="GI67" s="107"/>
      <c r="GJ67" s="108"/>
      <c r="GK67" s="109"/>
      <c r="GM67" s="101"/>
      <c r="GN67" s="101"/>
      <c r="GO67" s="102"/>
      <c r="GP67" s="103"/>
      <c r="GQ67" s="104"/>
      <c r="GR67" s="104"/>
      <c r="GS67" s="105"/>
      <c r="GT67" s="106"/>
      <c r="GU67" s="107"/>
      <c r="GV67" s="108"/>
      <c r="GW67" s="109"/>
      <c r="GY67" s="101"/>
      <c r="GZ67" s="101"/>
      <c r="HA67" s="102"/>
      <c r="HB67" s="103"/>
      <c r="HC67" s="104"/>
      <c r="HD67" s="104"/>
      <c r="HE67" s="105"/>
      <c r="HF67" s="106"/>
      <c r="HG67" s="107"/>
      <c r="HH67" s="108"/>
      <c r="HI67" s="109"/>
      <c r="HK67" s="101"/>
      <c r="HL67" s="101"/>
      <c r="HM67" s="102"/>
      <c r="HN67" s="103"/>
      <c r="HO67" s="104"/>
      <c r="HP67" s="104"/>
      <c r="HQ67" s="105"/>
      <c r="HR67" s="106"/>
      <c r="HS67" s="107"/>
      <c r="HT67" s="108"/>
      <c r="HU67" s="109"/>
      <c r="HW67" s="101"/>
      <c r="HX67" s="101"/>
      <c r="HY67" s="102"/>
      <c r="HZ67" s="103"/>
      <c r="IA67" s="104"/>
      <c r="IB67" s="104"/>
      <c r="IC67" s="105"/>
      <c r="ID67" s="106"/>
      <c r="IE67" s="107"/>
      <c r="IF67" s="108"/>
      <c r="IG67" s="109"/>
      <c r="II67" s="101"/>
      <c r="IJ67" s="101"/>
      <c r="IK67" s="102"/>
      <c r="IL67" s="103"/>
      <c r="IM67" s="104"/>
      <c r="IN67" s="104"/>
      <c r="IO67" s="105"/>
      <c r="IP67" s="106"/>
      <c r="IQ67" s="107"/>
      <c r="IR67" s="108"/>
      <c r="IS67" s="109"/>
      <c r="IU67" s="101"/>
      <c r="IV67" s="101"/>
      <c r="IW67" s="102"/>
      <c r="IX67" s="103"/>
      <c r="IY67" s="104"/>
      <c r="IZ67" s="104"/>
      <c r="JA67" s="105"/>
      <c r="JB67" s="106"/>
      <c r="JC67" s="107"/>
      <c r="JD67" s="108"/>
      <c r="JE67" s="109"/>
      <c r="JG67" s="101"/>
      <c r="JH67" s="101"/>
      <c r="JI67" s="102"/>
      <c r="JJ67" s="103"/>
      <c r="JK67" s="104"/>
      <c r="JL67" s="104"/>
      <c r="JM67" s="105"/>
      <c r="JN67" s="106"/>
      <c r="JO67" s="107"/>
      <c r="JP67" s="108"/>
      <c r="JQ67" s="109"/>
      <c r="JS67" s="101"/>
      <c r="JT67" s="101"/>
      <c r="JU67" s="102"/>
      <c r="JV67" s="103"/>
      <c r="JW67" s="104"/>
      <c r="JX67" s="104"/>
      <c r="JY67" s="105"/>
      <c r="JZ67" s="106"/>
      <c r="KA67" s="107"/>
      <c r="KB67" s="108"/>
      <c r="KC67" s="109"/>
      <c r="KE67" s="101"/>
      <c r="KF67" s="101"/>
    </row>
    <row r="68" spans="1:292" ht="13.5" customHeight="1">
      <c r="A68" s="20"/>
      <c r="B68" s="101" t="s">
        <v>676</v>
      </c>
      <c r="C68" s="2" t="s">
        <v>677</v>
      </c>
      <c r="D68" s="154"/>
      <c r="E68" s="102">
        <v>33239</v>
      </c>
      <c r="F68" s="103" t="s">
        <v>421</v>
      </c>
      <c r="G68" s="104">
        <v>32819</v>
      </c>
      <c r="H68" s="104">
        <v>34481</v>
      </c>
      <c r="I68" s="105" t="s">
        <v>678</v>
      </c>
      <c r="J68" s="106">
        <v>1950</v>
      </c>
      <c r="K68" s="107" t="s">
        <v>440</v>
      </c>
      <c r="L68" s="108" t="s">
        <v>297</v>
      </c>
      <c r="M68" s="109" t="s">
        <v>679</v>
      </c>
      <c r="O68" s="101" t="s">
        <v>474</v>
      </c>
      <c r="P68" s="154"/>
      <c r="Q68" s="102">
        <v>34699</v>
      </c>
      <c r="R68" s="103" t="s">
        <v>422</v>
      </c>
      <c r="S68" s="104">
        <v>34568</v>
      </c>
      <c r="T68" s="104">
        <v>36010</v>
      </c>
      <c r="U68" s="105" t="s">
        <v>680</v>
      </c>
      <c r="V68" s="106">
        <v>1948</v>
      </c>
      <c r="W68" s="107" t="s">
        <v>457</v>
      </c>
      <c r="X68" s="108" t="s">
        <v>304</v>
      </c>
      <c r="Y68" s="109" t="s">
        <v>681</v>
      </c>
      <c r="AA68" s="101"/>
      <c r="AB68" s="101"/>
      <c r="AC68" s="102">
        <v>36160</v>
      </c>
      <c r="AD68" s="103" t="s">
        <v>423</v>
      </c>
      <c r="AE68" s="104">
        <v>36010</v>
      </c>
      <c r="AF68" s="104">
        <v>37459</v>
      </c>
      <c r="AG68" s="105" t="s">
        <v>508</v>
      </c>
      <c r="AH68" s="106">
        <v>1944</v>
      </c>
      <c r="AI68" s="107" t="s">
        <v>440</v>
      </c>
      <c r="AJ68" s="108" t="s">
        <v>301</v>
      </c>
      <c r="AK68" s="109" t="s">
        <v>509</v>
      </c>
      <c r="AM68" s="101"/>
      <c r="AN68" s="101"/>
      <c r="AO68" s="102">
        <v>37622</v>
      </c>
      <c r="AP68" s="103" t="s">
        <v>424</v>
      </c>
      <c r="AQ68" s="104">
        <v>37459</v>
      </c>
      <c r="AR68" s="104">
        <v>37768</v>
      </c>
      <c r="AS68" s="105" t="s">
        <v>624</v>
      </c>
      <c r="AT68" s="106">
        <v>1948</v>
      </c>
      <c r="AU68" s="107" t="s">
        <v>440</v>
      </c>
      <c r="AV68" s="108" t="s">
        <v>297</v>
      </c>
      <c r="AW68" s="109" t="s">
        <v>626</v>
      </c>
      <c r="AY68" s="101"/>
      <c r="AZ68" s="101"/>
      <c r="BA68" s="102">
        <v>37987</v>
      </c>
      <c r="BB68" s="103" t="s">
        <v>425</v>
      </c>
      <c r="BC68" s="104">
        <v>37768</v>
      </c>
      <c r="BD68" s="104">
        <v>38905</v>
      </c>
      <c r="BE68" s="105" t="s">
        <v>624</v>
      </c>
      <c r="BF68" s="106">
        <v>1948</v>
      </c>
      <c r="BG68" s="107" t="s">
        <v>440</v>
      </c>
      <c r="BH68" s="108" t="s">
        <v>297</v>
      </c>
      <c r="BI68" s="109" t="s">
        <v>626</v>
      </c>
      <c r="BK68" s="101"/>
      <c r="BL68" s="101"/>
      <c r="BM68" s="102">
        <v>39083</v>
      </c>
      <c r="BN68" s="103" t="s">
        <v>426</v>
      </c>
      <c r="BO68" s="104">
        <v>38982</v>
      </c>
      <c r="BP68" s="104">
        <v>39135</v>
      </c>
      <c r="BQ68" s="105" t="s">
        <v>682</v>
      </c>
      <c r="BR68" s="106">
        <v>1950</v>
      </c>
      <c r="BS68" s="107" t="s">
        <v>440</v>
      </c>
      <c r="BT68" s="108" t="s">
        <v>297</v>
      </c>
      <c r="BU68" s="109" t="s">
        <v>683</v>
      </c>
      <c r="BW68" s="101" t="s">
        <v>474</v>
      </c>
      <c r="BX68" s="101"/>
      <c r="BY68" s="102">
        <v>40465</v>
      </c>
      <c r="BZ68" s="103" t="s">
        <v>427</v>
      </c>
      <c r="CA68" s="104">
        <v>39135</v>
      </c>
      <c r="CB68" s="104">
        <v>40465</v>
      </c>
      <c r="CC68" s="105" t="s">
        <v>682</v>
      </c>
      <c r="CD68" s="106">
        <v>1950</v>
      </c>
      <c r="CE68" s="107" t="s">
        <v>440</v>
      </c>
      <c r="CF68" s="108" t="s">
        <v>297</v>
      </c>
      <c r="CG68" s="109" t="s">
        <v>683</v>
      </c>
      <c r="CI68" s="101"/>
      <c r="CJ68" s="101"/>
      <c r="CK68" s="102" t="s">
        <v>292</v>
      </c>
      <c r="CL68" s="103" t="s">
        <v>292</v>
      </c>
      <c r="CM68" s="104" t="s">
        <v>292</v>
      </c>
      <c r="CN68" s="104" t="s">
        <v>292</v>
      </c>
      <c r="CO68" s="105" t="s">
        <v>292</v>
      </c>
      <c r="CP68" s="106" t="s">
        <v>292</v>
      </c>
      <c r="CQ68" s="107" t="s">
        <v>292</v>
      </c>
      <c r="CR68" s="108" t="s">
        <v>292</v>
      </c>
      <c r="CS68" s="109" t="s">
        <v>292</v>
      </c>
      <c r="CT68" s="2" t="s">
        <v>292</v>
      </c>
      <c r="CU68" s="101"/>
      <c r="CV68" s="101"/>
      <c r="CW68" s="102" t="s">
        <v>292</v>
      </c>
      <c r="CX68" s="103" t="s">
        <v>292</v>
      </c>
      <c r="CY68" s="104" t="s">
        <v>292</v>
      </c>
      <c r="CZ68" s="104" t="s">
        <v>292</v>
      </c>
      <c r="DA68" s="105" t="s">
        <v>292</v>
      </c>
      <c r="DB68" s="106" t="s">
        <v>292</v>
      </c>
      <c r="DC68" s="107" t="s">
        <v>292</v>
      </c>
      <c r="DD68" s="108" t="s">
        <v>292</v>
      </c>
      <c r="DE68" s="109" t="s">
        <v>292</v>
      </c>
      <c r="DF68" s="2" t="s">
        <v>292</v>
      </c>
      <c r="DG68" s="101"/>
      <c r="DH68" s="101"/>
      <c r="DI68" s="102" t="str">
        <f t="shared" si="289"/>
        <v/>
      </c>
      <c r="DJ68" s="103" t="str">
        <f t="shared" si="290"/>
        <v/>
      </c>
      <c r="DK68" s="104" t="str">
        <f>IF(DM68="","",DI$2)</f>
        <v/>
      </c>
      <c r="DL68" s="104" t="str">
        <f>IF(DM68="","",DI$3)</f>
        <v/>
      </c>
      <c r="DM68" s="105" t="str">
        <f t="shared" si="291"/>
        <v/>
      </c>
      <c r="DN68" s="106" t="str">
        <f t="shared" si="292"/>
        <v/>
      </c>
      <c r="DO68" s="107" t="str">
        <f t="shared" si="293"/>
        <v/>
      </c>
      <c r="DP68" s="108" t="str">
        <f t="shared" si="294"/>
        <v/>
      </c>
      <c r="DQ68" s="109" t="str">
        <f t="shared" si="295"/>
        <v/>
      </c>
      <c r="DS68" s="101"/>
      <c r="DT68" s="101"/>
      <c r="DU68" s="102" t="str">
        <f t="shared" si="529"/>
        <v/>
      </c>
      <c r="DV68" s="103" t="str">
        <f t="shared" si="530"/>
        <v/>
      </c>
      <c r="DW68" s="104" t="str">
        <f t="shared" si="296"/>
        <v/>
      </c>
      <c r="DX68" s="104" t="str">
        <f t="shared" ref="DX68:DX87" si="662">IF(DY68="","",DU$3)</f>
        <v/>
      </c>
      <c r="DY68" s="105" t="str">
        <f t="shared" si="531"/>
        <v/>
      </c>
      <c r="DZ68" s="106" t="str">
        <f t="shared" si="532"/>
        <v/>
      </c>
      <c r="EA68" s="107" t="str">
        <f t="shared" si="533"/>
        <v/>
      </c>
      <c r="EB68" s="108" t="str">
        <f t="shared" si="534"/>
        <v/>
      </c>
      <c r="EC68" s="109" t="str">
        <f t="shared" si="535"/>
        <v/>
      </c>
      <c r="EE68" s="101"/>
      <c r="EF68" s="101"/>
      <c r="EG68" s="102" t="str">
        <f>IF(EK68="","",EG$3)</f>
        <v/>
      </c>
      <c r="EH68" s="103" t="str">
        <f>IF(EK68="","",EG$1)</f>
        <v/>
      </c>
      <c r="EI68" s="104" t="str">
        <f>IF(EK68="","",EG$2)</f>
        <v/>
      </c>
      <c r="EJ68" s="104" t="str">
        <f>IF(EK68="","",EG$3)</f>
        <v/>
      </c>
      <c r="EK68" s="105" t="str">
        <f>IF(ER68="","",IF(ISNUMBER(SEARCH(":",ER68)),MID(ER68,FIND(":",ER68)+2,FIND("(",ER68)-FIND(":",ER68)-3),LEFT(ER68,FIND("(",ER68)-2)))</f>
        <v/>
      </c>
      <c r="EL68" s="106" t="str">
        <f>IF(ER68="","",MID(ER68,FIND("(",ER68)+1,4))</f>
        <v/>
      </c>
      <c r="EM68" s="107" t="str">
        <f>IF(ISNUMBER(SEARCH("*female*",ER68)),"female",IF(ISNUMBER(SEARCH("*male*",ER68)),"male",""))</f>
        <v/>
      </c>
      <c r="EN68" s="108" t="str">
        <f>IF(ER68="","",IF(ISERROR(MID(ER68,FIND("male,",ER68)+6,(FIND(")",ER68)-(FIND("male,",ER68)+6))))=TRUE,"missing/error",MID(ER68,FIND("male,",ER68)+6,(FIND(")",ER68)-(FIND("male,",ER68)+6)))))</f>
        <v/>
      </c>
      <c r="EO68" s="109" t="str">
        <f>IF(EK68="","",(MID(EK68,(SEARCH("^^",SUBSTITUTE(EK68," ","^^",LEN(EK68)-LEN(SUBSTITUTE(EK68," ","")))))+1,99)&amp;"_"&amp;LEFT(EK68,FIND(" ",EK68)-1)&amp;"_"&amp;EL68))</f>
        <v/>
      </c>
      <c r="EQ68" s="101"/>
      <c r="ER68" s="101"/>
      <c r="ES68" s="102" t="str">
        <f>IF(EW68="","",ES$3)</f>
        <v/>
      </c>
      <c r="ET68" s="103" t="str">
        <f>IF(EW68="","",ES$1)</f>
        <v/>
      </c>
      <c r="EU68" s="104" t="str">
        <f>IF(EW68="","",ES$2)</f>
        <v/>
      </c>
      <c r="EV68" s="104" t="str">
        <f>IF(EW68="","",ES$3)</f>
        <v/>
      </c>
      <c r="EW68" s="105" t="str">
        <f>IF(FD68="","",IF(ISNUMBER(SEARCH(":",FD68)),MID(FD68,FIND(":",FD68)+2,FIND("(",FD68)-FIND(":",FD68)-3),LEFT(FD68,FIND("(",FD68)-2)))</f>
        <v/>
      </c>
      <c r="EX68" s="106" t="str">
        <f>IF(FD68="","",MID(FD68,FIND("(",FD68)+1,4))</f>
        <v/>
      </c>
      <c r="EY68" s="107" t="str">
        <f>IF(ISNUMBER(SEARCH("*female*",FD68)),"female",IF(ISNUMBER(SEARCH("*male*",FD68)),"male",""))</f>
        <v/>
      </c>
      <c r="EZ68" s="108" t="str">
        <f>IF(FD68="","",IF(ISERROR(MID(FD68,FIND("male,",FD68)+6,(FIND(")",FD68)-(FIND("male,",FD68)+6))))=TRUE,"missing/error",MID(FD68,FIND("male,",FD68)+6,(FIND(")",FD68)-(FIND("male,",FD68)+6)))))</f>
        <v/>
      </c>
      <c r="FA68" s="109" t="str">
        <f>IF(EW68="","",(MID(EW68,(SEARCH("^^",SUBSTITUTE(EW68," ","^^",LEN(EW68)-LEN(SUBSTITUTE(EW68," ","")))))+1,99)&amp;"_"&amp;LEFT(EW68,FIND(" ",EW68)-1)&amp;"_"&amp;EX68))</f>
        <v/>
      </c>
      <c r="FC68" s="101"/>
      <c r="FD68" s="101"/>
      <c r="FE68" s="102" t="str">
        <f>IF(FI68="","",FE$3)</f>
        <v/>
      </c>
      <c r="FF68" s="103" t="str">
        <f>IF(FI68="","",FE$1)</f>
        <v/>
      </c>
      <c r="FG68" s="104" t="str">
        <f>IF(FI68="","",FE$2)</f>
        <v/>
      </c>
      <c r="FH68" s="104" t="str">
        <f>IF(FI68="","",FE$3)</f>
        <v/>
      </c>
      <c r="FI68" s="105" t="str">
        <f>IF(FP68="","",IF(ISNUMBER(SEARCH(":",FP68)),MID(FP68,FIND(":",FP68)+2,FIND("(",FP68)-FIND(":",FP68)-3),LEFT(FP68,FIND("(",FP68)-2)))</f>
        <v/>
      </c>
      <c r="FJ68" s="106" t="str">
        <f>IF(FP68="","",MID(FP68,FIND("(",FP68)+1,4))</f>
        <v/>
      </c>
      <c r="FK68" s="107" t="str">
        <f>IF(ISNUMBER(SEARCH("*female*",FP68)),"female",IF(ISNUMBER(SEARCH("*male*",FP68)),"male",""))</f>
        <v/>
      </c>
      <c r="FL68" s="108" t="str">
        <f>IF(FP68="","",IF(ISERROR(MID(FP68,FIND("male,",FP68)+6,(FIND(")",FP68)-(FIND("male,",FP68)+6))))=TRUE,"missing/error",MID(FP68,FIND("male,",FP68)+6,(FIND(")",FP68)-(FIND("male,",FP68)+6)))))</f>
        <v/>
      </c>
      <c r="FM68" s="109" t="str">
        <f>IF(FI68="","",(MID(FI68,(SEARCH("^^",SUBSTITUTE(FI68," ","^^",LEN(FI68)-LEN(SUBSTITUTE(FI68," ","")))))+1,99)&amp;"_"&amp;LEFT(FI68,FIND(" ",FI68)-1)&amp;"_"&amp;FJ68))</f>
        <v/>
      </c>
      <c r="FO68" s="101"/>
      <c r="FP68" s="101"/>
      <c r="FQ68" s="102" t="str">
        <f>IF(FU68="","",#REF!)</f>
        <v/>
      </c>
      <c r="FR68" s="103" t="str">
        <f>IF(FU68="","",FQ$1)</f>
        <v/>
      </c>
      <c r="FS68" s="104" t="str">
        <f>IF(FU68="","",FQ$2)</f>
        <v/>
      </c>
      <c r="FT68" s="104" t="str">
        <f>IF(FU68="","",FQ$3)</f>
        <v/>
      </c>
      <c r="FU68" s="105" t="str">
        <f>IF(GB68="","",IF(ISNUMBER(SEARCH(":",GB68)),MID(GB68,FIND(":",GB68)+2,FIND("(",GB68)-FIND(":",GB68)-3),LEFT(GB68,FIND("(",GB68)-2)))</f>
        <v/>
      </c>
      <c r="FV68" s="106" t="str">
        <f>IF(GB68="","",MID(GB68,FIND("(",GB68)+1,4))</f>
        <v/>
      </c>
      <c r="FW68" s="107" t="str">
        <f>IF(ISNUMBER(SEARCH("*female*",GB68)),"female",IF(ISNUMBER(SEARCH("*male*",GB68)),"male",""))</f>
        <v/>
      </c>
      <c r="FX68" s="108" t="str">
        <f>IF(GB68="","",IF(ISERROR(MID(GB68,FIND("male,",GB68)+6,(FIND(")",GB68)-(FIND("male,",GB68)+6))))=TRUE,"missing/error",MID(GB68,FIND("male,",GB68)+6,(FIND(")",GB68)-(FIND("male,",GB68)+6)))))</f>
        <v/>
      </c>
      <c r="FY68" s="109" t="str">
        <f>IF(FU68="","",(MID(FU68,(SEARCH("^^",SUBSTITUTE(FU68," ","^^",LEN(FU68)-LEN(SUBSTITUTE(FU68," ","")))))+1,99)&amp;"_"&amp;LEFT(FU68,FIND(" ",FU68)-1)&amp;"_"&amp;FV68))</f>
        <v/>
      </c>
      <c r="GA68" s="101"/>
      <c r="GB68" s="101"/>
      <c r="GC68" s="102" t="str">
        <f>IF(GG68="","",GC$3)</f>
        <v/>
      </c>
      <c r="GD68" s="103" t="str">
        <f>IF(GG68="","",GC$1)</f>
        <v/>
      </c>
      <c r="GE68" s="104" t="str">
        <f>IF(GG68="","",GC$2)</f>
        <v/>
      </c>
      <c r="GF68" s="104" t="str">
        <f>IF(GG68="","",GC$3)</f>
        <v/>
      </c>
      <c r="GG68" s="105" t="str">
        <f>IF(GN68="","",IF(ISNUMBER(SEARCH(":",GN68)),MID(GN68,FIND(":",GN68)+2,FIND("(",GN68)-FIND(":",GN68)-3),LEFT(GN68,FIND("(",GN68)-2)))</f>
        <v/>
      </c>
      <c r="GH68" s="106" t="str">
        <f>IF(GN68="","",MID(GN68,FIND("(",GN68)+1,4))</f>
        <v/>
      </c>
      <c r="GI68" s="107" t="str">
        <f>IF(ISNUMBER(SEARCH("*female*",GN68)),"female",IF(ISNUMBER(SEARCH("*male*",GN68)),"male",""))</f>
        <v/>
      </c>
      <c r="GJ68" s="108" t="str">
        <f>IF(GN68="","",IF(ISERROR(MID(GN68,FIND("male,",GN68)+6,(FIND(")",GN68)-(FIND("male,",GN68)+6))))=TRUE,"missing/error",MID(GN68,FIND("male,",GN68)+6,(FIND(")",GN68)-(FIND("male,",GN68)+6)))))</f>
        <v/>
      </c>
      <c r="GK68" s="109" t="str">
        <f>IF(GG68="","",(MID(GG68,(SEARCH("^^",SUBSTITUTE(GG68," ","^^",LEN(GG68)-LEN(SUBSTITUTE(GG68," ","")))))+1,99)&amp;"_"&amp;LEFT(GG68,FIND(" ",GG68)-1)&amp;"_"&amp;GH68))</f>
        <v/>
      </c>
      <c r="GM68" s="101"/>
      <c r="GN68" s="101"/>
      <c r="GO68" s="102" t="str">
        <f>IF(GS68="","",GO$3)</f>
        <v/>
      </c>
      <c r="GP68" s="103" t="str">
        <f>IF(GS68="","",GO$1)</f>
        <v/>
      </c>
      <c r="GQ68" s="104" t="str">
        <f>IF(GS68="","",GO$2)</f>
        <v/>
      </c>
      <c r="GR68" s="104" t="str">
        <f>IF(GS68="","",GO$3)</f>
        <v/>
      </c>
      <c r="GS68" s="105" t="str">
        <f>IF(GZ68="","",IF(ISNUMBER(SEARCH(":",GZ68)),MID(GZ68,FIND(":",GZ68)+2,FIND("(",GZ68)-FIND(":",GZ68)-3),LEFT(GZ68,FIND("(",GZ68)-2)))</f>
        <v/>
      </c>
      <c r="GT68" s="106" t="str">
        <f>IF(GZ68="","",MID(GZ68,FIND("(",GZ68)+1,4))</f>
        <v/>
      </c>
      <c r="GU68" s="107" t="str">
        <f>IF(ISNUMBER(SEARCH("*female*",GZ68)),"female",IF(ISNUMBER(SEARCH("*male*",GZ68)),"male",""))</f>
        <v/>
      </c>
      <c r="GV68" s="108" t="str">
        <f>IF(GZ68="","",IF(ISERROR(MID(GZ68,FIND("male,",GZ68)+6,(FIND(")",GZ68)-(FIND("male,",GZ68)+6))))=TRUE,"missing/error",MID(GZ68,FIND("male,",GZ68)+6,(FIND(")",GZ68)-(FIND("male,",GZ68)+6)))))</f>
        <v/>
      </c>
      <c r="GW68" s="109" t="str">
        <f>IF(GS68="","",(MID(GS68,(SEARCH("^^",SUBSTITUTE(GS68," ","^^",LEN(GS68)-LEN(SUBSTITUTE(GS68," ","")))))+1,99)&amp;"_"&amp;LEFT(GS68,FIND(" ",GS68)-1)&amp;"_"&amp;GT68))</f>
        <v/>
      </c>
      <c r="GY68" s="101"/>
      <c r="GZ68" s="101"/>
      <c r="HA68" s="102" t="str">
        <f>IF(HE68="","",HA$3)</f>
        <v/>
      </c>
      <c r="HB68" s="103" t="str">
        <f>IF(HE68="","",HA$1)</f>
        <v/>
      </c>
      <c r="HC68" s="104" t="str">
        <f>IF(HE68="","",HA$2)</f>
        <v/>
      </c>
      <c r="HD68" s="104" t="str">
        <f>IF(HE68="","",HA$3)</f>
        <v/>
      </c>
      <c r="HE68" s="105" t="str">
        <f>IF(HL68="","",IF(ISNUMBER(SEARCH(":",HL68)),MID(HL68,FIND(":",HL68)+2,FIND("(",HL68)-FIND(":",HL68)-3),LEFT(HL68,FIND("(",HL68)-2)))</f>
        <v/>
      </c>
      <c r="HF68" s="106" t="str">
        <f>IF(HL68="","",MID(HL68,FIND("(",HL68)+1,4))</f>
        <v/>
      </c>
      <c r="HG68" s="107" t="str">
        <f>IF(ISNUMBER(SEARCH("*female*",HL68)),"female",IF(ISNUMBER(SEARCH("*male*",HL68)),"male",""))</f>
        <v/>
      </c>
      <c r="HH68" s="108" t="str">
        <f>IF(HL68="","",IF(ISERROR(MID(HL68,FIND("male,",HL68)+6,(FIND(")",HL68)-(FIND("male,",HL68)+6))))=TRUE,"missing/error",MID(HL68,FIND("male,",HL68)+6,(FIND(")",HL68)-(FIND("male,",HL68)+6)))))</f>
        <v/>
      </c>
      <c r="HI68" s="109" t="str">
        <f>IF(HE68="","",(MID(HE68,(SEARCH("^^",SUBSTITUTE(HE68," ","^^",LEN(HE68)-LEN(SUBSTITUTE(HE68," ","")))))+1,99)&amp;"_"&amp;LEFT(HE68,FIND(" ",HE68)-1)&amp;"_"&amp;HF68))</f>
        <v/>
      </c>
      <c r="HK68" s="101"/>
      <c r="HL68" s="101" t="s">
        <v>292</v>
      </c>
      <c r="HM68" s="102" t="str">
        <f>IF(HQ68="","",HM$3)</f>
        <v/>
      </c>
      <c r="HN68" s="103" t="str">
        <f>IF(HQ68="","",HM$1)</f>
        <v/>
      </c>
      <c r="HO68" s="104" t="str">
        <f>IF(HQ68="","",HM$2)</f>
        <v/>
      </c>
      <c r="HP68" s="104" t="str">
        <f>IF(HQ68="","",HM$3)</f>
        <v/>
      </c>
      <c r="HQ68" s="105" t="str">
        <f>IF(HX68="","",IF(ISNUMBER(SEARCH(":",HX68)),MID(HX68,FIND(":",HX68)+2,FIND("(",HX68)-FIND(":",HX68)-3),LEFT(HX68,FIND("(",HX68)-2)))</f>
        <v/>
      </c>
      <c r="HR68" s="106" t="str">
        <f>IF(HX68="","",MID(HX68,FIND("(",HX68)+1,4))</f>
        <v/>
      </c>
      <c r="HS68" s="107" t="str">
        <f>IF(ISNUMBER(SEARCH("*female*",HX68)),"female",IF(ISNUMBER(SEARCH("*male*",HX68)),"male",""))</f>
        <v/>
      </c>
      <c r="HT68" s="108" t="str">
        <f>IF(HX68="","",IF(ISERROR(MID(HX68,FIND("male,",HX68)+6,(FIND(")",HX68)-(FIND("male,",HX68)+6))))=TRUE,"missing/error",MID(HX68,FIND("male,",HX68)+6,(FIND(")",HX68)-(FIND("male,",HX68)+6)))))</f>
        <v/>
      </c>
      <c r="HU68" s="109" t="str">
        <f>IF(HQ68="","",(MID(HQ68,(SEARCH("^^",SUBSTITUTE(HQ68," ","^^",LEN(HQ68)-LEN(SUBSTITUTE(HQ68," ","")))))+1,99)&amp;"_"&amp;LEFT(HQ68,FIND(" ",HQ68)-1)&amp;"_"&amp;HR68))</f>
        <v/>
      </c>
      <c r="HW68" s="101"/>
      <c r="HX68" s="101"/>
      <c r="HY68" s="102" t="str">
        <f>IF(IC68="","",HY$3)</f>
        <v/>
      </c>
      <c r="HZ68" s="103" t="str">
        <f>IF(IC68="","",HY$1)</f>
        <v/>
      </c>
      <c r="IA68" s="104" t="str">
        <f>IF(IC68="","",HY$2)</f>
        <v/>
      </c>
      <c r="IB68" s="104" t="str">
        <f>IF(IC68="","",HY$3)</f>
        <v/>
      </c>
      <c r="IC68" s="105" t="str">
        <f>IF(IJ68="","",IF(ISNUMBER(SEARCH(":",IJ68)),MID(IJ68,FIND(":",IJ68)+2,FIND("(",IJ68)-FIND(":",IJ68)-3),LEFT(IJ68,FIND("(",IJ68)-2)))</f>
        <v/>
      </c>
      <c r="ID68" s="106" t="str">
        <f>IF(IJ68="","",MID(IJ68,FIND("(",IJ68)+1,4))</f>
        <v/>
      </c>
      <c r="IE68" s="107" t="str">
        <f>IF(ISNUMBER(SEARCH("*female*",IJ68)),"female",IF(ISNUMBER(SEARCH("*male*",IJ68)),"male",""))</f>
        <v/>
      </c>
      <c r="IF68" s="108" t="str">
        <f>IF(IJ68="","",IF(ISERROR(MID(IJ68,FIND("male,",IJ68)+6,(FIND(")",IJ68)-(FIND("male,",IJ68)+6))))=TRUE,"missing/error",MID(IJ68,FIND("male,",IJ68)+6,(FIND(")",IJ68)-(FIND("male,",IJ68)+6)))))</f>
        <v/>
      </c>
      <c r="IG68" s="109" t="str">
        <f>IF(IC68="","",(MID(IC68,(SEARCH("^^",SUBSTITUTE(IC68," ","^^",LEN(IC68)-LEN(SUBSTITUTE(IC68," ","")))))+1,99)&amp;"_"&amp;LEFT(IC68,FIND(" ",IC68)-1)&amp;"_"&amp;ID68))</f>
        <v/>
      </c>
      <c r="II68" s="101"/>
      <c r="IJ68" s="101"/>
      <c r="IK68" s="102" t="str">
        <f>IF(IO68="","",IK$3)</f>
        <v/>
      </c>
      <c r="IL68" s="103" t="str">
        <f>IF(IO68="","",IK$1)</f>
        <v/>
      </c>
      <c r="IM68" s="104" t="str">
        <f>IF(IO68="","",IK$2)</f>
        <v/>
      </c>
      <c r="IN68" s="104" t="str">
        <f>IF(IO68="","",IK$3)</f>
        <v/>
      </c>
      <c r="IO68" s="105" t="str">
        <f>IF(IV68="","",IF(ISNUMBER(SEARCH(":",IV68)),MID(IV68,FIND(":",IV68)+2,FIND("(",IV68)-FIND(":",IV68)-3),LEFT(IV68,FIND("(",IV68)-2)))</f>
        <v/>
      </c>
      <c r="IP68" s="106" t="str">
        <f>IF(IV68="","",MID(IV68,FIND("(",IV68)+1,4))</f>
        <v/>
      </c>
      <c r="IQ68" s="107" t="str">
        <f>IF(ISNUMBER(SEARCH("*female*",IV68)),"female",IF(ISNUMBER(SEARCH("*male*",IV68)),"male",""))</f>
        <v/>
      </c>
      <c r="IR68" s="108" t="str">
        <f>IF(IV68="","",IF(ISERROR(MID(IV68,FIND("male,",IV68)+6,(FIND(")",IV68)-(FIND("male,",IV68)+6))))=TRUE,"missing/error",MID(IV68,FIND("male,",IV68)+6,(FIND(")",IV68)-(FIND("male,",IV68)+6)))))</f>
        <v/>
      </c>
      <c r="IS68" s="109" t="str">
        <f>IF(IO68="","",(MID(IO68,(SEARCH("^^",SUBSTITUTE(IO68," ","^^",LEN(IO68)-LEN(SUBSTITUTE(IO68," ","")))))+1,99)&amp;"_"&amp;LEFT(IO68,FIND(" ",IO68)-1)&amp;"_"&amp;IP68))</f>
        <v/>
      </c>
      <c r="IU68" s="101"/>
      <c r="IV68" s="101"/>
      <c r="IW68" s="102" t="str">
        <f>IF(JA68="","",IW$3)</f>
        <v/>
      </c>
      <c r="IX68" s="103" t="str">
        <f>IF(JA68="","",IW$1)</f>
        <v/>
      </c>
      <c r="IY68" s="104" t="str">
        <f>IF(JA68="","",IW$2)</f>
        <v/>
      </c>
      <c r="IZ68" s="104" t="str">
        <f>IF(JA68="","",IW$3)</f>
        <v/>
      </c>
      <c r="JA68" s="105" t="str">
        <f>IF(JH68="","",IF(ISNUMBER(SEARCH(":",JH68)),MID(JH68,FIND(":",JH68)+2,FIND("(",JH68)-FIND(":",JH68)-3),LEFT(JH68,FIND("(",JH68)-2)))</f>
        <v/>
      </c>
      <c r="JB68" s="106" t="str">
        <f>IF(JH68="","",MID(JH68,FIND("(",JH68)+1,4))</f>
        <v/>
      </c>
      <c r="JC68" s="107" t="str">
        <f>IF(ISNUMBER(SEARCH("*female*",JH68)),"female",IF(ISNUMBER(SEARCH("*male*",JH68)),"male",""))</f>
        <v/>
      </c>
      <c r="JD68" s="108" t="str">
        <f>IF(JH68="","",IF(ISERROR(MID(JH68,FIND("male,",JH68)+6,(FIND(")",JH68)-(FIND("male,",JH68)+6))))=TRUE,"missing/error",MID(JH68,FIND("male,",JH68)+6,(FIND(")",JH68)-(FIND("male,",JH68)+6)))))</f>
        <v/>
      </c>
      <c r="JE68" s="109" t="str">
        <f>IF(JA68="","",(MID(JA68,(SEARCH("^^",SUBSTITUTE(JA68," ","^^",LEN(JA68)-LEN(SUBSTITUTE(JA68," ","")))))+1,99)&amp;"_"&amp;LEFT(JA68,FIND(" ",JA68)-1)&amp;"_"&amp;JB68))</f>
        <v/>
      </c>
      <c r="JG68" s="101"/>
      <c r="JH68" s="101"/>
      <c r="JI68" s="102" t="str">
        <f>IF(JM68="","",JI$3)</f>
        <v/>
      </c>
      <c r="JJ68" s="103" t="str">
        <f>IF(JM68="","",JI$1)</f>
        <v/>
      </c>
      <c r="JK68" s="104" t="str">
        <f>IF(JM68="","",JI$2)</f>
        <v/>
      </c>
      <c r="JL68" s="104" t="str">
        <f>IF(JM68="","",JI$3)</f>
        <v/>
      </c>
      <c r="JM68" s="105" t="str">
        <f>IF(JT68="","",IF(ISNUMBER(SEARCH(":",JT68)),MID(JT68,FIND(":",JT68)+2,FIND("(",JT68)-FIND(":",JT68)-3),LEFT(JT68,FIND("(",JT68)-2)))</f>
        <v/>
      </c>
      <c r="JN68" s="106" t="str">
        <f>IF(JT68="","",MID(JT68,FIND("(",JT68)+1,4))</f>
        <v/>
      </c>
      <c r="JO68" s="107" t="str">
        <f>IF(ISNUMBER(SEARCH("*female*",JT68)),"female",IF(ISNUMBER(SEARCH("*male*",JT68)),"male",""))</f>
        <v/>
      </c>
      <c r="JP68" s="108" t="str">
        <f>IF(JT68="","",IF(ISERROR(MID(JT68,FIND("male,",JT68)+6,(FIND(")",JT68)-(FIND("male,",JT68)+6))))=TRUE,"missing/error",MID(JT68,FIND("male,",JT68)+6,(FIND(")",JT68)-(FIND("male,",JT68)+6)))))</f>
        <v/>
      </c>
      <c r="JQ68" s="109" t="str">
        <f>IF(JM68="","",(MID(JM68,(SEARCH("^^",SUBSTITUTE(JM68," ","^^",LEN(JM68)-LEN(SUBSTITUTE(JM68," ","")))))+1,99)&amp;"_"&amp;LEFT(JM68,FIND(" ",JM68)-1)&amp;"_"&amp;JN68))</f>
        <v/>
      </c>
      <c r="JS68" s="101"/>
      <c r="JT68" s="101"/>
      <c r="JU68" s="102" t="str">
        <f>IF(JY68="","",JU$3)</f>
        <v/>
      </c>
      <c r="JV68" s="103" t="str">
        <f>IF(JY68="","",JU$1)</f>
        <v/>
      </c>
      <c r="JW68" s="104" t="str">
        <f>IF(JY68="","",JU$2)</f>
        <v/>
      </c>
      <c r="JX68" s="104" t="str">
        <f>IF(JY68="","",JU$3)</f>
        <v/>
      </c>
      <c r="JY68" s="105" t="str">
        <f>IF(KF68="","",IF(ISNUMBER(SEARCH(":",KF68)),MID(KF68,FIND(":",KF68)+2,FIND("(",KF68)-FIND(":",KF68)-3),LEFT(KF68,FIND("(",KF68)-2)))</f>
        <v/>
      </c>
      <c r="JZ68" s="106" t="str">
        <f>IF(KF68="","",MID(KF68,FIND("(",KF68)+1,4))</f>
        <v/>
      </c>
      <c r="KA68" s="107" t="str">
        <f>IF(ISNUMBER(SEARCH("*female*",KF68)),"female",IF(ISNUMBER(SEARCH("*male*",KF68)),"male",""))</f>
        <v/>
      </c>
      <c r="KB68" s="108" t="str">
        <f>IF(KF68="","",IF(ISERROR(MID(KF68,FIND("male,",KF68)+6,(FIND(")",KF68)-(FIND("male,",KF68)+6))))=TRUE,"missing/error",MID(KF68,FIND("male,",KF68)+6,(FIND(")",KF68)-(FIND("male,",KF68)+6)))))</f>
        <v/>
      </c>
      <c r="KC68" s="109" t="str">
        <f>IF(JY68="","",(MID(JY68,(SEARCH("^^",SUBSTITUTE(JY68," ","^^",LEN(JY68)-LEN(SUBSTITUTE(JY68," ","")))))+1,99)&amp;"_"&amp;LEFT(JY68,FIND(" ",JY68)-1)&amp;"_"&amp;JZ68))</f>
        <v/>
      </c>
      <c r="KE68" s="101"/>
      <c r="KF68" s="101"/>
    </row>
    <row r="69" spans="1:292" ht="13.5" customHeight="1">
      <c r="A69" s="20"/>
      <c r="B69" s="101" t="s">
        <v>676</v>
      </c>
      <c r="C69" s="2" t="s">
        <v>677</v>
      </c>
      <c r="D69" s="154"/>
      <c r="E69" s="102" t="s">
        <v>292</v>
      </c>
      <c r="F69" s="103" t="s">
        <v>292</v>
      </c>
      <c r="G69" s="104"/>
      <c r="H69" s="104" t="s">
        <v>292</v>
      </c>
      <c r="I69" s="105"/>
      <c r="J69" s="106"/>
      <c r="K69" s="107"/>
      <c r="L69" s="108"/>
      <c r="M69" s="109" t="s">
        <v>292</v>
      </c>
      <c r="O69" s="101"/>
      <c r="P69" s="154"/>
      <c r="Q69" s="102" t="s">
        <v>292</v>
      </c>
      <c r="R69" s="103" t="s">
        <v>292</v>
      </c>
      <c r="S69" s="104"/>
      <c r="T69" s="104" t="s">
        <v>292</v>
      </c>
      <c r="U69" s="105"/>
      <c r="V69" s="106"/>
      <c r="W69" s="107"/>
      <c r="X69" s="108"/>
      <c r="Y69" s="109" t="s">
        <v>292</v>
      </c>
      <c r="AA69" s="101"/>
      <c r="AB69" s="101"/>
      <c r="AC69" s="102" t="s">
        <v>292</v>
      </c>
      <c r="AD69" s="103" t="s">
        <v>292</v>
      </c>
      <c r="AE69" s="104"/>
      <c r="AF69" s="104" t="s">
        <v>292</v>
      </c>
      <c r="AG69" s="105"/>
      <c r="AH69" s="106"/>
      <c r="AI69" s="107"/>
      <c r="AJ69" s="108"/>
      <c r="AK69" s="109" t="s">
        <v>292</v>
      </c>
      <c r="AM69" s="101"/>
      <c r="AN69" s="101"/>
      <c r="AO69" s="102" t="s">
        <v>292</v>
      </c>
      <c r="AP69" s="103" t="s">
        <v>292</v>
      </c>
      <c r="AQ69" s="104"/>
      <c r="AR69" s="104" t="s">
        <v>292</v>
      </c>
      <c r="AS69" s="105"/>
      <c r="AT69" s="106"/>
      <c r="AU69" s="107"/>
      <c r="AV69" s="108"/>
      <c r="AW69" s="109" t="s">
        <v>292</v>
      </c>
      <c r="AY69" s="101"/>
      <c r="AZ69" s="101"/>
      <c r="BA69" s="102" t="s">
        <v>292</v>
      </c>
      <c r="BB69" s="103" t="s">
        <v>292</v>
      </c>
      <c r="BC69" s="104"/>
      <c r="BD69" s="104" t="s">
        <v>292</v>
      </c>
      <c r="BE69" s="105"/>
      <c r="BF69" s="106"/>
      <c r="BG69" s="107"/>
      <c r="BH69" s="108"/>
      <c r="BI69" s="109" t="s">
        <v>292</v>
      </c>
      <c r="BK69" s="101"/>
      <c r="BL69" s="101"/>
      <c r="BM69" s="102" t="s">
        <v>292</v>
      </c>
      <c r="BN69" s="103" t="s">
        <v>292</v>
      </c>
      <c r="BO69" s="104"/>
      <c r="BP69" s="104" t="s">
        <v>292</v>
      </c>
      <c r="BQ69" s="105"/>
      <c r="BR69" s="106"/>
      <c r="BS69" s="107"/>
      <c r="BT69" s="108"/>
      <c r="BU69" s="109" t="s">
        <v>292</v>
      </c>
      <c r="BW69" s="101"/>
      <c r="BX69" s="101"/>
      <c r="BY69" s="102" t="s">
        <v>292</v>
      </c>
      <c r="BZ69" s="103" t="s">
        <v>292</v>
      </c>
      <c r="CA69" s="104"/>
      <c r="CB69" s="104" t="s">
        <v>292</v>
      </c>
      <c r="CC69" s="105"/>
      <c r="CD69" s="106"/>
      <c r="CE69" s="107"/>
      <c r="CF69" s="108"/>
      <c r="CG69" s="109" t="s">
        <v>292</v>
      </c>
      <c r="CI69" s="101"/>
      <c r="CJ69" s="101"/>
      <c r="CK69" s="102" t="s">
        <v>292</v>
      </c>
      <c r="CL69" s="103" t="s">
        <v>292</v>
      </c>
      <c r="CM69" s="104" t="s">
        <v>292</v>
      </c>
      <c r="CN69" s="104" t="s">
        <v>292</v>
      </c>
      <c r="CO69" s="105" t="s">
        <v>292</v>
      </c>
      <c r="CP69" s="106" t="s">
        <v>292</v>
      </c>
      <c r="CQ69" s="107" t="s">
        <v>292</v>
      </c>
      <c r="CR69" s="108" t="s">
        <v>292</v>
      </c>
      <c r="CS69" s="109" t="s">
        <v>292</v>
      </c>
      <c r="CT69" s="2" t="s">
        <v>292</v>
      </c>
      <c r="CU69" s="101"/>
      <c r="CV69" s="101"/>
      <c r="CW69" s="102" t="s">
        <v>292</v>
      </c>
      <c r="CX69" s="103" t="s">
        <v>292</v>
      </c>
      <c r="CY69" s="104" t="s">
        <v>292</v>
      </c>
      <c r="CZ69" s="104" t="s">
        <v>292</v>
      </c>
      <c r="DA69" s="105" t="s">
        <v>292</v>
      </c>
      <c r="DB69" s="106" t="s">
        <v>292</v>
      </c>
      <c r="DC69" s="107" t="s">
        <v>292</v>
      </c>
      <c r="DD69" s="108" t="s">
        <v>292</v>
      </c>
      <c r="DE69" s="109" t="s">
        <v>292</v>
      </c>
      <c r="DF69" s="2" t="s">
        <v>292</v>
      </c>
      <c r="DG69" s="101"/>
      <c r="DH69" s="101"/>
      <c r="DI69" s="102" t="str">
        <f t="shared" si="289"/>
        <v/>
      </c>
      <c r="DJ69" s="103" t="str">
        <f t="shared" si="290"/>
        <v/>
      </c>
      <c r="DK69" s="104" t="str">
        <f>IF(DM69="","",DI$2)</f>
        <v/>
      </c>
      <c r="DL69" s="104" t="str">
        <f>IF(DM69="","",DI$3)</f>
        <v/>
      </c>
      <c r="DM69" s="105" t="str">
        <f t="shared" si="291"/>
        <v/>
      </c>
      <c r="DN69" s="106" t="str">
        <f t="shared" si="292"/>
        <v/>
      </c>
      <c r="DO69" s="107" t="str">
        <f t="shared" si="293"/>
        <v/>
      </c>
      <c r="DP69" s="108" t="str">
        <f t="shared" si="294"/>
        <v/>
      </c>
      <c r="DQ69" s="109" t="str">
        <f t="shared" si="295"/>
        <v/>
      </c>
      <c r="DS69" s="101"/>
      <c r="DT69" s="101"/>
      <c r="DU69" s="102" t="str">
        <f t="shared" si="529"/>
        <v/>
      </c>
      <c r="DV69" s="103" t="str">
        <f t="shared" si="530"/>
        <v/>
      </c>
      <c r="DW69" s="104" t="str">
        <f t="shared" ref="DW69:DW87" si="663">IF(DY69="","",DU$2)</f>
        <v/>
      </c>
      <c r="DX69" s="104" t="str">
        <f t="shared" si="662"/>
        <v/>
      </c>
      <c r="DY69" s="105" t="str">
        <f t="shared" si="531"/>
        <v/>
      </c>
      <c r="DZ69" s="106" t="str">
        <f t="shared" si="532"/>
        <v/>
      </c>
      <c r="EA69" s="107" t="str">
        <f t="shared" si="533"/>
        <v/>
      </c>
      <c r="EB69" s="108" t="str">
        <f t="shared" si="534"/>
        <v/>
      </c>
      <c r="EC69" s="109" t="str">
        <f t="shared" si="535"/>
        <v/>
      </c>
      <c r="EE69" s="101"/>
      <c r="EF69" s="101"/>
      <c r="EG69" s="102" t="str">
        <f>IF(EK69="","",EG$3)</f>
        <v/>
      </c>
      <c r="EH69" s="103" t="str">
        <f>IF(EK69="","",EG$1)</f>
        <v/>
      </c>
      <c r="EI69" s="104" t="str">
        <f>IF(EK69="","",EG$2)</f>
        <v/>
      </c>
      <c r="EJ69" s="104" t="str">
        <f>IF(EK69="","",EG$3)</f>
        <v/>
      </c>
      <c r="EK69" s="105" t="str">
        <f>IF(ER69="","",IF(ISNUMBER(SEARCH(":",ER69)),MID(ER69,FIND(":",ER69)+2,FIND("(",ER69)-FIND(":",ER69)-3),LEFT(ER69,FIND("(",ER69)-2)))</f>
        <v/>
      </c>
      <c r="EL69" s="106" t="str">
        <f>IF(ER69="","",MID(ER69,FIND("(",ER69)+1,4))</f>
        <v/>
      </c>
      <c r="EM69" s="107" t="str">
        <f>IF(ISNUMBER(SEARCH("*female*",ER69)),"female",IF(ISNUMBER(SEARCH("*male*",ER69)),"male",""))</f>
        <v/>
      </c>
      <c r="EN69" s="108" t="str">
        <f>IF(ER69="","",IF(ISERROR(MID(ER69,FIND("male,",ER69)+6,(FIND(")",ER69)-(FIND("male,",ER69)+6))))=TRUE,"missing/error",MID(ER69,FIND("male,",ER69)+6,(FIND(")",ER69)-(FIND("male,",ER69)+6)))))</f>
        <v/>
      </c>
      <c r="EO69" s="109" t="str">
        <f>IF(EK69="","",(MID(EK69,(SEARCH("^^",SUBSTITUTE(EK69," ","^^",LEN(EK69)-LEN(SUBSTITUTE(EK69," ","")))))+1,99)&amp;"_"&amp;LEFT(EK69,FIND(" ",EK69)-1)&amp;"_"&amp;EL69))</f>
        <v/>
      </c>
      <c r="EQ69" s="101"/>
      <c r="ER69" s="101"/>
      <c r="ES69" s="102" t="str">
        <f>IF(EW69="","",ES$3)</f>
        <v/>
      </c>
      <c r="ET69" s="103" t="str">
        <f>IF(EW69="","",ES$1)</f>
        <v/>
      </c>
      <c r="EU69" s="104" t="str">
        <f>IF(EW69="","",ES$2)</f>
        <v/>
      </c>
      <c r="EV69" s="104" t="str">
        <f>IF(EW69="","",ES$3)</f>
        <v/>
      </c>
      <c r="EW69" s="105" t="str">
        <f>IF(FD69="","",IF(ISNUMBER(SEARCH(":",FD69)),MID(FD69,FIND(":",FD69)+2,FIND("(",FD69)-FIND(":",FD69)-3),LEFT(FD69,FIND("(",FD69)-2)))</f>
        <v/>
      </c>
      <c r="EX69" s="106" t="str">
        <f>IF(FD69="","",MID(FD69,FIND("(",FD69)+1,4))</f>
        <v/>
      </c>
      <c r="EY69" s="107" t="str">
        <f>IF(ISNUMBER(SEARCH("*female*",FD69)),"female",IF(ISNUMBER(SEARCH("*male*",FD69)),"male",""))</f>
        <v/>
      </c>
      <c r="EZ69" s="108" t="str">
        <f>IF(FD69="","",IF(ISERROR(MID(FD69,FIND("male,",FD69)+6,(FIND(")",FD69)-(FIND("male,",FD69)+6))))=TRUE,"missing/error",MID(FD69,FIND("male,",FD69)+6,(FIND(")",FD69)-(FIND("male,",FD69)+6)))))</f>
        <v/>
      </c>
      <c r="FA69" s="109" t="str">
        <f>IF(EW69="","",(MID(EW69,(SEARCH("^^",SUBSTITUTE(EW69," ","^^",LEN(EW69)-LEN(SUBSTITUTE(EW69," ","")))))+1,99)&amp;"_"&amp;LEFT(EW69,FIND(" ",EW69)-1)&amp;"_"&amp;EX69))</f>
        <v/>
      </c>
      <c r="FC69" s="101"/>
      <c r="FD69" s="101"/>
      <c r="FE69" s="102" t="str">
        <f>IF(FI69="","",FE$3)</f>
        <v/>
      </c>
      <c r="FF69" s="103" t="str">
        <f>IF(FI69="","",FE$1)</f>
        <v/>
      </c>
      <c r="FG69" s="104" t="str">
        <f>IF(FI69="","",FE$2)</f>
        <v/>
      </c>
      <c r="FH69" s="104" t="str">
        <f>IF(FI69="","",FE$3)</f>
        <v/>
      </c>
      <c r="FI69" s="105" t="str">
        <f>IF(FP69="","",IF(ISNUMBER(SEARCH(":",FP69)),MID(FP69,FIND(":",FP69)+2,FIND("(",FP69)-FIND(":",FP69)-3),LEFT(FP69,FIND("(",FP69)-2)))</f>
        <v/>
      </c>
      <c r="FJ69" s="106" t="str">
        <f>IF(FP69="","",MID(FP69,FIND("(",FP69)+1,4))</f>
        <v/>
      </c>
      <c r="FK69" s="107" t="str">
        <f>IF(ISNUMBER(SEARCH("*female*",FP69)),"female",IF(ISNUMBER(SEARCH("*male*",FP69)),"male",""))</f>
        <v/>
      </c>
      <c r="FL69" s="108" t="str">
        <f>IF(FP69="","",IF(ISERROR(MID(FP69,FIND("male,",FP69)+6,(FIND(")",FP69)-(FIND("male,",FP69)+6))))=TRUE,"missing/error",MID(FP69,FIND("male,",FP69)+6,(FIND(")",FP69)-(FIND("male,",FP69)+6)))))</f>
        <v/>
      </c>
      <c r="FM69" s="109" t="str">
        <f>IF(FI69="","",(MID(FI69,(SEARCH("^^",SUBSTITUTE(FI69," ","^^",LEN(FI69)-LEN(SUBSTITUTE(FI69," ","")))))+1,99)&amp;"_"&amp;LEFT(FI69,FIND(" ",FI69)-1)&amp;"_"&amp;FJ69))</f>
        <v/>
      </c>
      <c r="FO69" s="101"/>
      <c r="FP69" s="101"/>
      <c r="FQ69" s="102" t="str">
        <f>IF(FU69="","",#REF!)</f>
        <v/>
      </c>
      <c r="FR69" s="103" t="str">
        <f>IF(FU69="","",FQ$1)</f>
        <v/>
      </c>
      <c r="FS69" s="104" t="str">
        <f>IF(FU69="","",FQ$2)</f>
        <v/>
      </c>
      <c r="FT69" s="104" t="str">
        <f>IF(FU69="","",FQ$3)</f>
        <v/>
      </c>
      <c r="FU69" s="105" t="str">
        <f>IF(GB69="","",IF(ISNUMBER(SEARCH(":",GB69)),MID(GB69,FIND(":",GB69)+2,FIND("(",GB69)-FIND(":",GB69)-3),LEFT(GB69,FIND("(",GB69)-2)))</f>
        <v/>
      </c>
      <c r="FV69" s="106" t="str">
        <f>IF(GB69="","",MID(GB69,FIND("(",GB69)+1,4))</f>
        <v/>
      </c>
      <c r="FW69" s="107" t="str">
        <f>IF(ISNUMBER(SEARCH("*female*",GB69)),"female",IF(ISNUMBER(SEARCH("*male*",GB69)),"male",""))</f>
        <v/>
      </c>
      <c r="FX69" s="108" t="str">
        <f>IF(GB69="","",IF(ISERROR(MID(GB69,FIND("male,",GB69)+6,(FIND(")",GB69)-(FIND("male,",GB69)+6))))=TRUE,"missing/error",MID(GB69,FIND("male,",GB69)+6,(FIND(")",GB69)-(FIND("male,",GB69)+6)))))</f>
        <v/>
      </c>
      <c r="FY69" s="109" t="str">
        <f>IF(FU69="","",(MID(FU69,(SEARCH("^^",SUBSTITUTE(FU69," ","^^",LEN(FU69)-LEN(SUBSTITUTE(FU69," ","")))))+1,99)&amp;"_"&amp;LEFT(FU69,FIND(" ",FU69)-1)&amp;"_"&amp;FV69))</f>
        <v/>
      </c>
      <c r="GA69" s="101"/>
      <c r="GB69" s="101"/>
      <c r="GC69" s="102" t="str">
        <f>IF(GG69="","",GC$3)</f>
        <v/>
      </c>
      <c r="GD69" s="103" t="str">
        <f>IF(GG69="","",GC$1)</f>
        <v/>
      </c>
      <c r="GE69" s="104" t="str">
        <f>IF(GG69="","",GC$2)</f>
        <v/>
      </c>
      <c r="GF69" s="104" t="str">
        <f>IF(GG69="","",GC$3)</f>
        <v/>
      </c>
      <c r="GG69" s="105" t="str">
        <f>IF(GN69="","",IF(ISNUMBER(SEARCH(":",GN69)),MID(GN69,FIND(":",GN69)+2,FIND("(",GN69)-FIND(":",GN69)-3),LEFT(GN69,FIND("(",GN69)-2)))</f>
        <v/>
      </c>
      <c r="GH69" s="106" t="str">
        <f>IF(GN69="","",MID(GN69,FIND("(",GN69)+1,4))</f>
        <v/>
      </c>
      <c r="GI69" s="107" t="str">
        <f>IF(ISNUMBER(SEARCH("*female*",GN69)),"female",IF(ISNUMBER(SEARCH("*male*",GN69)),"male",""))</f>
        <v/>
      </c>
      <c r="GJ69" s="108" t="str">
        <f>IF(GN69="","",IF(ISERROR(MID(GN69,FIND("male,",GN69)+6,(FIND(")",GN69)-(FIND("male,",GN69)+6))))=TRUE,"missing/error",MID(GN69,FIND("male,",GN69)+6,(FIND(")",GN69)-(FIND("male,",GN69)+6)))))</f>
        <v/>
      </c>
      <c r="GK69" s="109" t="str">
        <f>IF(GG69="","",(MID(GG69,(SEARCH("^^",SUBSTITUTE(GG69," ","^^",LEN(GG69)-LEN(SUBSTITUTE(GG69," ","")))))+1,99)&amp;"_"&amp;LEFT(GG69,FIND(" ",GG69)-1)&amp;"_"&amp;GH69))</f>
        <v/>
      </c>
      <c r="GM69" s="101"/>
      <c r="GN69" s="101"/>
      <c r="GO69" s="102" t="str">
        <f>IF(GS69="","",GO$3)</f>
        <v/>
      </c>
      <c r="GP69" s="103" t="str">
        <f>IF(GS69="","",GO$1)</f>
        <v/>
      </c>
      <c r="GQ69" s="104" t="str">
        <f>IF(GS69="","",GO$2)</f>
        <v/>
      </c>
      <c r="GR69" s="104" t="str">
        <f>IF(GS69="","",GO$3)</f>
        <v/>
      </c>
      <c r="GS69" s="105" t="str">
        <f>IF(GZ69="","",IF(ISNUMBER(SEARCH(":",GZ69)),MID(GZ69,FIND(":",GZ69)+2,FIND("(",GZ69)-FIND(":",GZ69)-3),LEFT(GZ69,FIND("(",GZ69)-2)))</f>
        <v/>
      </c>
      <c r="GT69" s="106" t="str">
        <f>IF(GZ69="","",MID(GZ69,FIND("(",GZ69)+1,4))</f>
        <v/>
      </c>
      <c r="GU69" s="107" t="str">
        <f>IF(ISNUMBER(SEARCH("*female*",GZ69)),"female",IF(ISNUMBER(SEARCH("*male*",GZ69)),"male",""))</f>
        <v/>
      </c>
      <c r="GV69" s="108" t="str">
        <f>IF(GZ69="","",IF(ISERROR(MID(GZ69,FIND("male,",GZ69)+6,(FIND(")",GZ69)-(FIND("male,",GZ69)+6))))=TRUE,"missing/error",MID(GZ69,FIND("male,",GZ69)+6,(FIND(")",GZ69)-(FIND("male,",GZ69)+6)))))</f>
        <v/>
      </c>
      <c r="GW69" s="109" t="str">
        <f>IF(GS69="","",(MID(GS69,(SEARCH("^^",SUBSTITUTE(GS69," ","^^",LEN(GS69)-LEN(SUBSTITUTE(GS69," ","")))))+1,99)&amp;"_"&amp;LEFT(GS69,FIND(" ",GS69)-1)&amp;"_"&amp;GT69))</f>
        <v/>
      </c>
      <c r="GY69" s="101"/>
      <c r="GZ69" s="101"/>
      <c r="HA69" s="102" t="str">
        <f>IF(HE69="","",HA$3)</f>
        <v/>
      </c>
      <c r="HB69" s="103" t="str">
        <f>IF(HE69="","",HA$1)</f>
        <v/>
      </c>
      <c r="HC69" s="104" t="str">
        <f>IF(HE69="","",HA$2)</f>
        <v/>
      </c>
      <c r="HD69" s="104" t="str">
        <f>IF(HE69="","",HA$3)</f>
        <v/>
      </c>
      <c r="HE69" s="105" t="str">
        <f>IF(HL69="","",IF(ISNUMBER(SEARCH(":",HL69)),MID(HL69,FIND(":",HL69)+2,FIND("(",HL69)-FIND(":",HL69)-3),LEFT(HL69,FIND("(",HL69)-2)))</f>
        <v/>
      </c>
      <c r="HF69" s="106" t="str">
        <f>IF(HL69="","",MID(HL69,FIND("(",HL69)+1,4))</f>
        <v/>
      </c>
      <c r="HG69" s="107" t="str">
        <f>IF(ISNUMBER(SEARCH("*female*",HL69)),"female",IF(ISNUMBER(SEARCH("*male*",HL69)),"male",""))</f>
        <v/>
      </c>
      <c r="HH69" s="108" t="str">
        <f>IF(HL69="","",IF(ISERROR(MID(HL69,FIND("male,",HL69)+6,(FIND(")",HL69)-(FIND("male,",HL69)+6))))=TRUE,"missing/error",MID(HL69,FIND("male,",HL69)+6,(FIND(")",HL69)-(FIND("male,",HL69)+6)))))</f>
        <v/>
      </c>
      <c r="HI69" s="109" t="str">
        <f>IF(HE69="","",(MID(HE69,(SEARCH("^^",SUBSTITUTE(HE69," ","^^",LEN(HE69)-LEN(SUBSTITUTE(HE69," ","")))))+1,99)&amp;"_"&amp;LEFT(HE69,FIND(" ",HE69)-1)&amp;"_"&amp;HF69))</f>
        <v/>
      </c>
      <c r="HK69" s="101"/>
      <c r="HL69" s="101" t="s">
        <v>292</v>
      </c>
      <c r="HM69" s="102" t="str">
        <f>IF(HQ69="","",HM$3)</f>
        <v/>
      </c>
      <c r="HN69" s="103" t="str">
        <f>IF(HQ69="","",HM$1)</f>
        <v/>
      </c>
      <c r="HO69" s="104" t="str">
        <f>IF(HQ69="","",HM$2)</f>
        <v/>
      </c>
      <c r="HP69" s="104" t="str">
        <f>IF(HQ69="","",HM$3)</f>
        <v/>
      </c>
      <c r="HQ69" s="105" t="str">
        <f>IF(HX69="","",IF(ISNUMBER(SEARCH(":",HX69)),MID(HX69,FIND(":",HX69)+2,FIND("(",HX69)-FIND(":",HX69)-3),LEFT(HX69,FIND("(",HX69)-2)))</f>
        <v/>
      </c>
      <c r="HR69" s="106" t="str">
        <f>IF(HX69="","",MID(HX69,FIND("(",HX69)+1,4))</f>
        <v/>
      </c>
      <c r="HS69" s="107" t="str">
        <f>IF(ISNUMBER(SEARCH("*female*",HX69)),"female",IF(ISNUMBER(SEARCH("*male*",HX69)),"male",""))</f>
        <v/>
      </c>
      <c r="HT69" s="108" t="str">
        <f>IF(HX69="","",IF(ISERROR(MID(HX69,FIND("male,",HX69)+6,(FIND(")",HX69)-(FIND("male,",HX69)+6))))=TRUE,"missing/error",MID(HX69,FIND("male,",HX69)+6,(FIND(")",HX69)-(FIND("male,",HX69)+6)))))</f>
        <v/>
      </c>
      <c r="HU69" s="109" t="str">
        <f>IF(HQ69="","",(MID(HQ69,(SEARCH("^^",SUBSTITUTE(HQ69," ","^^",LEN(HQ69)-LEN(SUBSTITUTE(HQ69," ","")))))+1,99)&amp;"_"&amp;LEFT(HQ69,FIND(" ",HQ69)-1)&amp;"_"&amp;HR69))</f>
        <v/>
      </c>
      <c r="HW69" s="101"/>
      <c r="HX69" s="101"/>
      <c r="HY69" s="102" t="str">
        <f>IF(IC69="","",HY$3)</f>
        <v/>
      </c>
      <c r="HZ69" s="103" t="str">
        <f>IF(IC69="","",HY$1)</f>
        <v/>
      </c>
      <c r="IA69" s="104" t="str">
        <f>IF(IC69="","",HY$2)</f>
        <v/>
      </c>
      <c r="IB69" s="104" t="str">
        <f>IF(IC69="","",HY$3)</f>
        <v/>
      </c>
      <c r="IC69" s="105" t="str">
        <f>IF(IJ69="","",IF(ISNUMBER(SEARCH(":",IJ69)),MID(IJ69,FIND(":",IJ69)+2,FIND("(",IJ69)-FIND(":",IJ69)-3),LEFT(IJ69,FIND("(",IJ69)-2)))</f>
        <v/>
      </c>
      <c r="ID69" s="106" t="str">
        <f>IF(IJ69="","",MID(IJ69,FIND("(",IJ69)+1,4))</f>
        <v/>
      </c>
      <c r="IE69" s="107" t="str">
        <f>IF(ISNUMBER(SEARCH("*female*",IJ69)),"female",IF(ISNUMBER(SEARCH("*male*",IJ69)),"male",""))</f>
        <v/>
      </c>
      <c r="IF69" s="108" t="str">
        <f>IF(IJ69="","",IF(ISERROR(MID(IJ69,FIND("male,",IJ69)+6,(FIND(")",IJ69)-(FIND("male,",IJ69)+6))))=TRUE,"missing/error",MID(IJ69,FIND("male,",IJ69)+6,(FIND(")",IJ69)-(FIND("male,",IJ69)+6)))))</f>
        <v/>
      </c>
      <c r="IG69" s="109" t="str">
        <f>IF(IC69="","",(MID(IC69,(SEARCH("^^",SUBSTITUTE(IC69," ","^^",LEN(IC69)-LEN(SUBSTITUTE(IC69," ","")))))+1,99)&amp;"_"&amp;LEFT(IC69,FIND(" ",IC69)-1)&amp;"_"&amp;ID69))</f>
        <v/>
      </c>
      <c r="II69" s="101"/>
      <c r="IJ69" s="101"/>
      <c r="IK69" s="102" t="str">
        <f>IF(IO69="","",IK$3)</f>
        <v/>
      </c>
      <c r="IL69" s="103" t="str">
        <f>IF(IO69="","",IK$1)</f>
        <v/>
      </c>
      <c r="IM69" s="104" t="str">
        <f>IF(IO69="","",IK$2)</f>
        <v/>
      </c>
      <c r="IN69" s="104" t="str">
        <f>IF(IO69="","",IK$3)</f>
        <v/>
      </c>
      <c r="IO69" s="105" t="str">
        <f>IF(IV69="","",IF(ISNUMBER(SEARCH(":",IV69)),MID(IV69,FIND(":",IV69)+2,FIND("(",IV69)-FIND(":",IV69)-3),LEFT(IV69,FIND("(",IV69)-2)))</f>
        <v/>
      </c>
      <c r="IP69" s="106" t="str">
        <f>IF(IV69="","",MID(IV69,FIND("(",IV69)+1,4))</f>
        <v/>
      </c>
      <c r="IQ69" s="107" t="str">
        <f>IF(ISNUMBER(SEARCH("*female*",IV69)),"female",IF(ISNUMBER(SEARCH("*male*",IV69)),"male",""))</f>
        <v/>
      </c>
      <c r="IR69" s="108" t="str">
        <f>IF(IV69="","",IF(ISERROR(MID(IV69,FIND("male,",IV69)+6,(FIND(")",IV69)-(FIND("male,",IV69)+6))))=TRUE,"missing/error",MID(IV69,FIND("male,",IV69)+6,(FIND(")",IV69)-(FIND("male,",IV69)+6)))))</f>
        <v/>
      </c>
      <c r="IS69" s="109" t="str">
        <f>IF(IO69="","",(MID(IO69,(SEARCH("^^",SUBSTITUTE(IO69," ","^^",LEN(IO69)-LEN(SUBSTITUTE(IO69," ","")))))+1,99)&amp;"_"&amp;LEFT(IO69,FIND(" ",IO69)-1)&amp;"_"&amp;IP69))</f>
        <v/>
      </c>
      <c r="IU69" s="101"/>
      <c r="IV69" s="101"/>
      <c r="IW69" s="102" t="str">
        <f>IF(JA69="","",IW$3)</f>
        <v/>
      </c>
      <c r="IX69" s="103" t="str">
        <f>IF(JA69="","",IW$1)</f>
        <v/>
      </c>
      <c r="IY69" s="104" t="str">
        <f>IF(JA69="","",IW$2)</f>
        <v/>
      </c>
      <c r="IZ69" s="104" t="str">
        <f>IF(JA69="","",IW$3)</f>
        <v/>
      </c>
      <c r="JA69" s="105" t="str">
        <f>IF(JH69="","",IF(ISNUMBER(SEARCH(":",JH69)),MID(JH69,FIND(":",JH69)+2,FIND("(",JH69)-FIND(":",JH69)-3),LEFT(JH69,FIND("(",JH69)-2)))</f>
        <v/>
      </c>
      <c r="JB69" s="106" t="str">
        <f>IF(JH69="","",MID(JH69,FIND("(",JH69)+1,4))</f>
        <v/>
      </c>
      <c r="JC69" s="107" t="str">
        <f>IF(ISNUMBER(SEARCH("*female*",JH69)),"female",IF(ISNUMBER(SEARCH("*male*",JH69)),"male",""))</f>
        <v/>
      </c>
      <c r="JD69" s="108" t="str">
        <f>IF(JH69="","",IF(ISERROR(MID(JH69,FIND("male,",JH69)+6,(FIND(")",JH69)-(FIND("male,",JH69)+6))))=TRUE,"missing/error",MID(JH69,FIND("male,",JH69)+6,(FIND(")",JH69)-(FIND("male,",JH69)+6)))))</f>
        <v/>
      </c>
      <c r="JE69" s="109" t="str">
        <f>IF(JA69="","",(MID(JA69,(SEARCH("^^",SUBSTITUTE(JA69," ","^^",LEN(JA69)-LEN(SUBSTITUTE(JA69," ","")))))+1,99)&amp;"_"&amp;LEFT(JA69,FIND(" ",JA69)-1)&amp;"_"&amp;JB69))</f>
        <v/>
      </c>
      <c r="JG69" s="101"/>
      <c r="JH69" s="101"/>
      <c r="JI69" s="102" t="str">
        <f>IF(JM69="","",JI$3)</f>
        <v/>
      </c>
      <c r="JJ69" s="103" t="str">
        <f>IF(JM69="","",JI$1)</f>
        <v/>
      </c>
      <c r="JK69" s="104" t="str">
        <f>IF(JM69="","",JI$2)</f>
        <v/>
      </c>
      <c r="JL69" s="104" t="str">
        <f>IF(JM69="","",JI$3)</f>
        <v/>
      </c>
      <c r="JM69" s="105" t="str">
        <f>IF(JT69="","",IF(ISNUMBER(SEARCH(":",JT69)),MID(JT69,FIND(":",JT69)+2,FIND("(",JT69)-FIND(":",JT69)-3),LEFT(JT69,FIND("(",JT69)-2)))</f>
        <v/>
      </c>
      <c r="JN69" s="106" t="str">
        <f>IF(JT69="","",MID(JT69,FIND("(",JT69)+1,4))</f>
        <v/>
      </c>
      <c r="JO69" s="107" t="str">
        <f>IF(ISNUMBER(SEARCH("*female*",JT69)),"female",IF(ISNUMBER(SEARCH("*male*",JT69)),"male",""))</f>
        <v/>
      </c>
      <c r="JP69" s="108" t="str">
        <f>IF(JT69="","",IF(ISERROR(MID(JT69,FIND("male,",JT69)+6,(FIND(")",JT69)-(FIND("male,",JT69)+6))))=TRUE,"missing/error",MID(JT69,FIND("male,",JT69)+6,(FIND(")",JT69)-(FIND("male,",JT69)+6)))))</f>
        <v/>
      </c>
      <c r="JQ69" s="109" t="str">
        <f>IF(JM69="","",(MID(JM69,(SEARCH("^^",SUBSTITUTE(JM69," ","^^",LEN(JM69)-LEN(SUBSTITUTE(JM69," ","")))))+1,99)&amp;"_"&amp;LEFT(JM69,FIND(" ",JM69)-1)&amp;"_"&amp;JN69))</f>
        <v/>
      </c>
      <c r="JS69" s="101"/>
      <c r="JT69" s="101"/>
      <c r="JU69" s="102" t="str">
        <f>IF(JY69="","",JU$3)</f>
        <v/>
      </c>
      <c r="JV69" s="103" t="str">
        <f>IF(JY69="","",JU$1)</f>
        <v/>
      </c>
      <c r="JW69" s="104" t="str">
        <f>IF(JY69="","",JU$2)</f>
        <v/>
      </c>
      <c r="JX69" s="104" t="str">
        <f>IF(JY69="","",JU$3)</f>
        <v/>
      </c>
      <c r="JY69" s="105" t="str">
        <f>IF(KF69="","",IF(ISNUMBER(SEARCH(":",KF69)),MID(KF69,FIND(":",KF69)+2,FIND("(",KF69)-FIND(":",KF69)-3),LEFT(KF69,FIND("(",KF69)-2)))</f>
        <v/>
      </c>
      <c r="JZ69" s="106" t="str">
        <f>IF(KF69="","",MID(KF69,FIND("(",KF69)+1,4))</f>
        <v/>
      </c>
      <c r="KA69" s="107" t="str">
        <f>IF(ISNUMBER(SEARCH("*female*",KF69)),"female",IF(ISNUMBER(SEARCH("*male*",KF69)),"male",""))</f>
        <v/>
      </c>
      <c r="KB69" s="108" t="str">
        <f>IF(KF69="","",IF(ISERROR(MID(KF69,FIND("male,",KF69)+6,(FIND(")",KF69)-(FIND("male,",KF69)+6))))=TRUE,"missing/error",MID(KF69,FIND("male,",KF69)+6,(FIND(")",KF69)-(FIND("male,",KF69)+6)))))</f>
        <v/>
      </c>
      <c r="KC69" s="109" t="str">
        <f>IF(JY69="","",(MID(JY69,(SEARCH("^^",SUBSTITUTE(JY69," ","^^",LEN(JY69)-LEN(SUBSTITUTE(JY69," ","")))))+1,99)&amp;"_"&amp;LEFT(JY69,FIND(" ",JY69)-1)&amp;"_"&amp;JZ69))</f>
        <v/>
      </c>
      <c r="KE69" s="101"/>
      <c r="KF69" s="101"/>
    </row>
    <row r="70" spans="1:292" ht="13.5" customHeight="1">
      <c r="A70" s="20"/>
      <c r="B70" s="101" t="s">
        <v>1162</v>
      </c>
      <c r="C70" s="2" t="s">
        <v>1161</v>
      </c>
      <c r="D70" s="154"/>
      <c r="E70" s="102"/>
      <c r="F70" s="103"/>
      <c r="G70" s="104"/>
      <c r="H70" s="104"/>
      <c r="I70" s="105"/>
      <c r="J70" s="106"/>
      <c r="K70" s="107"/>
      <c r="L70" s="108"/>
      <c r="M70" s="109"/>
      <c r="O70" s="101"/>
      <c r="P70" s="154"/>
      <c r="Q70" s="102"/>
      <c r="R70" s="103"/>
      <c r="S70" s="104"/>
      <c r="T70" s="104"/>
      <c r="U70" s="105"/>
      <c r="V70" s="106"/>
      <c r="W70" s="107"/>
      <c r="X70" s="108"/>
      <c r="Y70" s="109"/>
      <c r="AA70" s="101"/>
      <c r="AB70" s="101"/>
      <c r="AC70" s="102"/>
      <c r="AD70" s="103"/>
      <c r="AE70" s="104"/>
      <c r="AF70" s="104"/>
      <c r="AG70" s="105"/>
      <c r="AH70" s="106"/>
      <c r="AI70" s="107"/>
      <c r="AJ70" s="108"/>
      <c r="AK70" s="109"/>
      <c r="AM70" s="101"/>
      <c r="AN70" s="101"/>
      <c r="AO70" s="102"/>
      <c r="AP70" s="103"/>
      <c r="AQ70" s="104"/>
      <c r="AR70" s="104"/>
      <c r="AS70" s="105"/>
      <c r="AT70" s="106"/>
      <c r="AU70" s="107"/>
      <c r="AV70" s="108"/>
      <c r="AW70" s="109"/>
      <c r="AY70" s="101"/>
      <c r="AZ70" s="101"/>
      <c r="BA70" s="102"/>
      <c r="BB70" s="103"/>
      <c r="BC70" s="104"/>
      <c r="BD70" s="104"/>
      <c r="BE70" s="105"/>
      <c r="BF70" s="106"/>
      <c r="BG70" s="107"/>
      <c r="BH70" s="108"/>
      <c r="BI70" s="109"/>
      <c r="BK70" s="101"/>
      <c r="BL70" s="101"/>
      <c r="BM70" s="102"/>
      <c r="BN70" s="103"/>
      <c r="BO70" s="104"/>
      <c r="BP70" s="104"/>
      <c r="BQ70" s="105"/>
      <c r="BR70" s="106"/>
      <c r="BS70" s="107"/>
      <c r="BT70" s="108"/>
      <c r="BU70" s="109"/>
      <c r="BW70" s="101"/>
      <c r="BX70" s="101"/>
      <c r="BY70" s="102"/>
      <c r="BZ70" s="103"/>
      <c r="CA70" s="104"/>
      <c r="CB70" s="104"/>
      <c r="CC70" s="105"/>
      <c r="CD70" s="106"/>
      <c r="CE70" s="107"/>
      <c r="CF70" s="108"/>
      <c r="CG70" s="109"/>
      <c r="CI70" s="101"/>
      <c r="CJ70" s="101"/>
      <c r="CK70" s="102"/>
      <c r="CL70" s="103"/>
      <c r="CM70" s="104"/>
      <c r="CN70" s="104"/>
      <c r="CO70" s="105"/>
      <c r="CP70" s="106"/>
      <c r="CQ70" s="107"/>
      <c r="CR70" s="108"/>
      <c r="CS70" s="109"/>
      <c r="CU70" s="101"/>
      <c r="CV70" s="101"/>
      <c r="CW70" s="102"/>
      <c r="CX70" s="103"/>
      <c r="CY70" s="104"/>
      <c r="CZ70" s="104"/>
      <c r="DA70" s="105"/>
      <c r="DB70" s="106"/>
      <c r="DC70" s="107"/>
      <c r="DD70" s="108"/>
      <c r="DE70" s="109"/>
      <c r="DG70" s="101"/>
      <c r="DH70" s="101"/>
      <c r="DI70" s="102"/>
      <c r="DJ70" s="103"/>
      <c r="DK70" s="104"/>
      <c r="DL70" s="104"/>
      <c r="DM70" s="105"/>
      <c r="DN70" s="106"/>
      <c r="DO70" s="107"/>
      <c r="DP70" s="108"/>
      <c r="DQ70" s="109"/>
      <c r="DS70" s="101"/>
      <c r="DT70" s="101"/>
      <c r="DU70" s="102">
        <f t="shared" si="529"/>
        <v>45291</v>
      </c>
      <c r="DV70" s="103" t="str">
        <f t="shared" si="530"/>
        <v>Rutte IV</v>
      </c>
      <c r="DW70" s="104">
        <f t="shared" si="663"/>
        <v>44571</v>
      </c>
      <c r="DX70" s="104">
        <f t="shared" si="662"/>
        <v>45291</v>
      </c>
      <c r="DY70" s="105" t="str">
        <f t="shared" si="531"/>
        <v>Dilan Ye¸silgöz</v>
      </c>
      <c r="DZ70" s="106" t="str">
        <f t="shared" si="532"/>
        <v>1977</v>
      </c>
      <c r="EA70" s="107" t="str">
        <f t="shared" si="533"/>
        <v>female</v>
      </c>
      <c r="EB70" s="108" t="str">
        <f t="shared" si="534"/>
        <v>nl_vvd01</v>
      </c>
      <c r="EC70" s="109" t="str">
        <f t="shared" si="535"/>
        <v>Ye¸silgöz_Dilan_1977</v>
      </c>
      <c r="EE70" s="101"/>
      <c r="EF70" s="101" t="s">
        <v>1163</v>
      </c>
      <c r="EG70" s="102"/>
      <c r="EH70" s="103"/>
      <c r="EI70" s="104"/>
      <c r="EJ70" s="104"/>
      <c r="EK70" s="105"/>
      <c r="EL70" s="106"/>
      <c r="EM70" s="107"/>
      <c r="EN70" s="108"/>
      <c r="EO70" s="109"/>
      <c r="EQ70" s="101"/>
      <c r="ER70" s="101"/>
      <c r="ES70" s="102"/>
      <c r="ET70" s="103"/>
      <c r="EU70" s="104"/>
      <c r="EV70" s="104"/>
      <c r="EW70" s="105"/>
      <c r="EX70" s="106"/>
      <c r="EY70" s="107"/>
      <c r="EZ70" s="108"/>
      <c r="FA70" s="109"/>
      <c r="FC70" s="101"/>
      <c r="FD70" s="101"/>
      <c r="FE70" s="102"/>
      <c r="FF70" s="103"/>
      <c r="FG70" s="104"/>
      <c r="FH70" s="104"/>
      <c r="FI70" s="105"/>
      <c r="FJ70" s="106"/>
      <c r="FK70" s="107"/>
      <c r="FL70" s="108"/>
      <c r="FM70" s="109"/>
      <c r="FO70" s="101"/>
      <c r="FP70" s="101"/>
      <c r="FQ70" s="102"/>
      <c r="FR70" s="103"/>
      <c r="FS70" s="104"/>
      <c r="FT70" s="104"/>
      <c r="FU70" s="105"/>
      <c r="FV70" s="106"/>
      <c r="FW70" s="107"/>
      <c r="FX70" s="108"/>
      <c r="FY70" s="109"/>
      <c r="GA70" s="101"/>
      <c r="GB70" s="101"/>
      <c r="GC70" s="102"/>
      <c r="GD70" s="103"/>
      <c r="GE70" s="104"/>
      <c r="GF70" s="104"/>
      <c r="GG70" s="105"/>
      <c r="GH70" s="106"/>
      <c r="GI70" s="107"/>
      <c r="GJ70" s="108"/>
      <c r="GK70" s="109"/>
      <c r="GM70" s="101"/>
      <c r="GN70" s="101"/>
      <c r="GO70" s="102"/>
      <c r="GP70" s="103"/>
      <c r="GQ70" s="104"/>
      <c r="GR70" s="104"/>
      <c r="GS70" s="105"/>
      <c r="GT70" s="106"/>
      <c r="GU70" s="107"/>
      <c r="GV70" s="108"/>
      <c r="GW70" s="109"/>
      <c r="GY70" s="101"/>
      <c r="GZ70" s="101"/>
      <c r="HA70" s="102"/>
      <c r="HB70" s="103"/>
      <c r="HC70" s="104"/>
      <c r="HD70" s="104"/>
      <c r="HE70" s="105"/>
      <c r="HF70" s="106"/>
      <c r="HG70" s="107"/>
      <c r="HH70" s="108"/>
      <c r="HI70" s="109"/>
      <c r="HK70" s="101"/>
      <c r="HL70" s="101"/>
      <c r="HM70" s="102"/>
      <c r="HN70" s="103"/>
      <c r="HO70" s="104"/>
      <c r="HP70" s="104"/>
      <c r="HQ70" s="105"/>
      <c r="HR70" s="106"/>
      <c r="HS70" s="107"/>
      <c r="HT70" s="108"/>
      <c r="HU70" s="109"/>
      <c r="HW70" s="101"/>
      <c r="HX70" s="101"/>
      <c r="HY70" s="102"/>
      <c r="HZ70" s="103"/>
      <c r="IA70" s="104"/>
      <c r="IB70" s="104"/>
      <c r="IC70" s="105"/>
      <c r="ID70" s="106"/>
      <c r="IE70" s="107"/>
      <c r="IF70" s="108"/>
      <c r="IG70" s="109"/>
      <c r="II70" s="101"/>
      <c r="IJ70" s="101"/>
      <c r="IK70" s="102"/>
      <c r="IL70" s="103"/>
      <c r="IM70" s="104"/>
      <c r="IN70" s="104"/>
      <c r="IO70" s="105"/>
      <c r="IP70" s="106"/>
      <c r="IQ70" s="107"/>
      <c r="IR70" s="108"/>
      <c r="IS70" s="109"/>
      <c r="IU70" s="101"/>
      <c r="IV70" s="101"/>
      <c r="IW70" s="102"/>
      <c r="IX70" s="103"/>
      <c r="IY70" s="104"/>
      <c r="IZ70" s="104"/>
      <c r="JA70" s="105"/>
      <c r="JB70" s="106"/>
      <c r="JC70" s="107"/>
      <c r="JD70" s="108"/>
      <c r="JE70" s="109"/>
      <c r="JG70" s="101"/>
      <c r="JH70" s="101"/>
      <c r="JI70" s="102"/>
      <c r="JJ70" s="103"/>
      <c r="JK70" s="104"/>
      <c r="JL70" s="104"/>
      <c r="JM70" s="105"/>
      <c r="JN70" s="106"/>
      <c r="JO70" s="107"/>
      <c r="JP70" s="108"/>
      <c r="JQ70" s="109"/>
      <c r="JS70" s="101"/>
      <c r="JT70" s="101"/>
      <c r="JU70" s="102"/>
      <c r="JV70" s="103"/>
      <c r="JW70" s="104"/>
      <c r="JX70" s="104"/>
      <c r="JY70" s="105"/>
      <c r="JZ70" s="106"/>
      <c r="KA70" s="107"/>
      <c r="KB70" s="108"/>
      <c r="KC70" s="109"/>
      <c r="KE70" s="101"/>
      <c r="KF70" s="101"/>
    </row>
    <row r="71" spans="1:292" ht="13.5" customHeight="1">
      <c r="A71" s="20"/>
      <c r="B71" s="101" t="s">
        <v>1182</v>
      </c>
      <c r="C71" s="2" t="s">
        <v>1183</v>
      </c>
      <c r="D71" s="154"/>
      <c r="E71" s="102"/>
      <c r="F71" s="103"/>
      <c r="G71" s="104"/>
      <c r="H71" s="104"/>
      <c r="I71" s="105"/>
      <c r="J71" s="106"/>
      <c r="K71" s="107"/>
      <c r="L71" s="108"/>
      <c r="M71" s="109"/>
      <c r="O71" s="101"/>
      <c r="P71" s="154"/>
      <c r="Q71" s="102"/>
      <c r="R71" s="103"/>
      <c r="S71" s="104"/>
      <c r="T71" s="104"/>
      <c r="U71" s="105"/>
      <c r="V71" s="106"/>
      <c r="W71" s="107"/>
      <c r="X71" s="108"/>
      <c r="Y71" s="109"/>
      <c r="AA71" s="101"/>
      <c r="AB71" s="101"/>
      <c r="AC71" s="102"/>
      <c r="AD71" s="103"/>
      <c r="AE71" s="104"/>
      <c r="AF71" s="104"/>
      <c r="AG71" s="105"/>
      <c r="AH71" s="106"/>
      <c r="AI71" s="107"/>
      <c r="AJ71" s="108"/>
      <c r="AK71" s="109"/>
      <c r="AM71" s="101"/>
      <c r="AN71" s="101"/>
      <c r="AO71" s="102"/>
      <c r="AP71" s="103"/>
      <c r="AQ71" s="104"/>
      <c r="AR71" s="104"/>
      <c r="AS71" s="105"/>
      <c r="AT71" s="106"/>
      <c r="AU71" s="107"/>
      <c r="AV71" s="108"/>
      <c r="AW71" s="109"/>
      <c r="AY71" s="101"/>
      <c r="AZ71" s="101"/>
      <c r="BA71" s="102"/>
      <c r="BB71" s="103"/>
      <c r="BC71" s="104"/>
      <c r="BD71" s="104"/>
      <c r="BE71" s="105"/>
      <c r="BF71" s="106"/>
      <c r="BG71" s="107"/>
      <c r="BH71" s="108"/>
      <c r="BI71" s="109"/>
      <c r="BK71" s="101"/>
      <c r="BL71" s="101"/>
      <c r="BM71" s="102"/>
      <c r="BN71" s="103"/>
      <c r="BO71" s="104"/>
      <c r="BP71" s="104"/>
      <c r="BQ71" s="105"/>
      <c r="BR71" s="106"/>
      <c r="BS71" s="107"/>
      <c r="BT71" s="108"/>
      <c r="BU71" s="109"/>
      <c r="BW71" s="101"/>
      <c r="BX71" s="101"/>
      <c r="BY71" s="102"/>
      <c r="BZ71" s="103"/>
      <c r="CA71" s="104"/>
      <c r="CB71" s="104"/>
      <c r="CC71" s="105"/>
      <c r="CD71" s="106"/>
      <c r="CE71" s="107"/>
      <c r="CF71" s="108"/>
      <c r="CG71" s="109"/>
      <c r="CI71" s="101"/>
      <c r="CJ71" s="101"/>
      <c r="CK71" s="102"/>
      <c r="CL71" s="103"/>
      <c r="CM71" s="104"/>
      <c r="CN71" s="104"/>
      <c r="CO71" s="105"/>
      <c r="CP71" s="106"/>
      <c r="CQ71" s="107"/>
      <c r="CR71" s="108"/>
      <c r="CS71" s="109"/>
      <c r="CU71" s="101"/>
      <c r="CV71" s="101"/>
      <c r="CW71" s="102"/>
      <c r="CX71" s="103"/>
      <c r="CY71" s="104"/>
      <c r="CZ71" s="104"/>
      <c r="DA71" s="105"/>
      <c r="DB71" s="106"/>
      <c r="DC71" s="107"/>
      <c r="DD71" s="108"/>
      <c r="DE71" s="109"/>
      <c r="DG71" s="101"/>
      <c r="DH71" s="101"/>
      <c r="DI71" s="102">
        <f>IF(DM71="","",DI$3)</f>
        <v>44571</v>
      </c>
      <c r="DJ71" s="103" t="str">
        <f>IF(DM71="","",DI$1)</f>
        <v>Rutte III</v>
      </c>
      <c r="DK71" s="104">
        <f>IF(DM71="","",DI$2)</f>
        <v>43034</v>
      </c>
      <c r="DL71" s="104">
        <f>IF(DM71="","",DI$3)</f>
        <v>44571</v>
      </c>
      <c r="DM71" s="105" t="str">
        <f>IF(DT71="","",IF(ISNUMBER(SEARCH(":",DT71)),MID(DT71,FIND(":",DT71)+2,FIND("(",DT71)-FIND(":",DT71)-3),LEFT(DT71,FIND("(",DT71)-2)))</f>
        <v>Sander Dekker</v>
      </c>
      <c r="DN71" s="106" t="str">
        <f>IF(DT71="","",MID(DT71,FIND("(",DT71)+1,4))</f>
        <v>1975</v>
      </c>
      <c r="DO71" s="107" t="str">
        <f>IF(ISNUMBER(SEARCH("*female*",DT71)),"female",IF(ISNUMBER(SEARCH("*male*",DT71)),"male",""))</f>
        <v>male</v>
      </c>
      <c r="DP71" s="108" t="str">
        <f>IF(DT71="","",IF(ISERROR(MID(DT71,FIND("male,",DT71)+6,(FIND(")",DT71)-(FIND("male,",DT71)+6))))=TRUE,"missing/error",MID(DT71,FIND("male,",DT71)+6,(FIND(")",DT71)-(FIND("male,",DT71)+6)))))</f>
        <v>nl_vvd01</v>
      </c>
      <c r="DQ71" s="109" t="str">
        <f>IF(DM71="","",(MID(DM71,(SEARCH("^^",SUBSTITUTE(DM71," ","^^",LEN(DM71)-LEN(SUBSTITUTE(DM71," ","")))))+1,99)&amp;"_"&amp;LEFT(DM71,FIND(" ",DM71)-1)&amp;"_"&amp;DN71))</f>
        <v>Dekker_Sander_1975</v>
      </c>
      <c r="DS71" s="101"/>
      <c r="DT71" s="101" t="s">
        <v>1068</v>
      </c>
      <c r="DU71" s="102">
        <f t="shared" si="529"/>
        <v>45291</v>
      </c>
      <c r="DV71" s="103" t="str">
        <f t="shared" si="530"/>
        <v>Rutte IV</v>
      </c>
      <c r="DW71" s="104">
        <f t="shared" si="663"/>
        <v>44571</v>
      </c>
      <c r="DX71" s="104">
        <f t="shared" si="662"/>
        <v>45291</v>
      </c>
      <c r="DY71" s="105" t="str">
        <f t="shared" si="531"/>
        <v>Franc Weerwind</v>
      </c>
      <c r="DZ71" s="106" t="str">
        <f t="shared" si="532"/>
        <v>1964</v>
      </c>
      <c r="EA71" s="107" t="str">
        <f t="shared" si="533"/>
        <v>male</v>
      </c>
      <c r="EB71" s="108" t="str">
        <f t="shared" si="534"/>
        <v>nl_d6601</v>
      </c>
      <c r="EC71" s="109" t="str">
        <f t="shared" si="535"/>
        <v>Weerwind_Franc_1964</v>
      </c>
      <c r="EE71" s="101"/>
      <c r="EF71" s="101" t="s">
        <v>1184</v>
      </c>
      <c r="EG71" s="102"/>
      <c r="EH71" s="103"/>
      <c r="EI71" s="104"/>
      <c r="EJ71" s="104"/>
      <c r="EK71" s="105"/>
      <c r="EL71" s="106"/>
      <c r="EM71" s="107"/>
      <c r="EN71" s="108"/>
      <c r="EO71" s="109"/>
      <c r="EQ71" s="101"/>
      <c r="ER71" s="101"/>
      <c r="ES71" s="102"/>
      <c r="ET71" s="103"/>
      <c r="EU71" s="104"/>
      <c r="EV71" s="104"/>
      <c r="EW71" s="105"/>
      <c r="EX71" s="106"/>
      <c r="EY71" s="107"/>
      <c r="EZ71" s="108"/>
      <c r="FA71" s="109"/>
      <c r="FC71" s="101"/>
      <c r="FD71" s="101"/>
      <c r="FE71" s="102"/>
      <c r="FF71" s="103"/>
      <c r="FG71" s="104"/>
      <c r="FH71" s="104"/>
      <c r="FI71" s="105"/>
      <c r="FJ71" s="106"/>
      <c r="FK71" s="107"/>
      <c r="FL71" s="108"/>
      <c r="FM71" s="109"/>
      <c r="FO71" s="101"/>
      <c r="FP71" s="101"/>
      <c r="FQ71" s="102"/>
      <c r="FR71" s="103"/>
      <c r="FS71" s="104"/>
      <c r="FT71" s="104"/>
      <c r="FU71" s="105"/>
      <c r="FV71" s="106"/>
      <c r="FW71" s="107"/>
      <c r="FX71" s="108"/>
      <c r="FY71" s="109"/>
      <c r="GA71" s="101"/>
      <c r="GB71" s="101"/>
      <c r="GC71" s="102"/>
      <c r="GD71" s="103"/>
      <c r="GE71" s="104"/>
      <c r="GF71" s="104"/>
      <c r="GG71" s="105"/>
      <c r="GH71" s="106"/>
      <c r="GI71" s="107"/>
      <c r="GJ71" s="108"/>
      <c r="GK71" s="109"/>
      <c r="GM71" s="101"/>
      <c r="GN71" s="101"/>
      <c r="GO71" s="102"/>
      <c r="GP71" s="103"/>
      <c r="GQ71" s="104"/>
      <c r="GR71" s="104"/>
      <c r="GS71" s="105"/>
      <c r="GT71" s="106"/>
      <c r="GU71" s="107"/>
      <c r="GV71" s="108"/>
      <c r="GW71" s="109"/>
      <c r="GY71" s="101"/>
      <c r="GZ71" s="101"/>
      <c r="HA71" s="102"/>
      <c r="HB71" s="103"/>
      <c r="HC71" s="104"/>
      <c r="HD71" s="104"/>
      <c r="HE71" s="105"/>
      <c r="HF71" s="106"/>
      <c r="HG71" s="107"/>
      <c r="HH71" s="108"/>
      <c r="HI71" s="109"/>
      <c r="HK71" s="101"/>
      <c r="HL71" s="101"/>
      <c r="HM71" s="102"/>
      <c r="HN71" s="103"/>
      <c r="HO71" s="104"/>
      <c r="HP71" s="104"/>
      <c r="HQ71" s="105"/>
      <c r="HR71" s="106"/>
      <c r="HS71" s="107"/>
      <c r="HT71" s="108"/>
      <c r="HU71" s="109"/>
      <c r="HW71" s="101"/>
      <c r="HX71" s="101"/>
      <c r="HY71" s="102"/>
      <c r="HZ71" s="103"/>
      <c r="IA71" s="104"/>
      <c r="IB71" s="104"/>
      <c r="IC71" s="105"/>
      <c r="ID71" s="106"/>
      <c r="IE71" s="107"/>
      <c r="IF71" s="108"/>
      <c r="IG71" s="109"/>
      <c r="II71" s="101"/>
      <c r="IJ71" s="101"/>
      <c r="IK71" s="102"/>
      <c r="IL71" s="103"/>
      <c r="IM71" s="104"/>
      <c r="IN71" s="104"/>
      <c r="IO71" s="105"/>
      <c r="IP71" s="106"/>
      <c r="IQ71" s="107"/>
      <c r="IR71" s="108"/>
      <c r="IS71" s="109"/>
      <c r="IU71" s="101"/>
      <c r="IV71" s="101"/>
      <c r="IW71" s="102"/>
      <c r="IX71" s="103"/>
      <c r="IY71" s="104"/>
      <c r="IZ71" s="104"/>
      <c r="JA71" s="105"/>
      <c r="JB71" s="106"/>
      <c r="JC71" s="107"/>
      <c r="JD71" s="108"/>
      <c r="JE71" s="109"/>
      <c r="JG71" s="101"/>
      <c r="JH71" s="101"/>
      <c r="JI71" s="102"/>
      <c r="JJ71" s="103"/>
      <c r="JK71" s="104"/>
      <c r="JL71" s="104"/>
      <c r="JM71" s="105"/>
      <c r="JN71" s="106"/>
      <c r="JO71" s="107"/>
      <c r="JP71" s="108"/>
      <c r="JQ71" s="109"/>
      <c r="JS71" s="101"/>
      <c r="JT71" s="101"/>
      <c r="JU71" s="102"/>
      <c r="JV71" s="103"/>
      <c r="JW71" s="104"/>
      <c r="JX71" s="104"/>
      <c r="JY71" s="105"/>
      <c r="JZ71" s="106"/>
      <c r="KA71" s="107"/>
      <c r="KB71" s="108"/>
      <c r="KC71" s="109"/>
      <c r="KE71" s="101"/>
      <c r="KF71" s="101"/>
    </row>
    <row r="72" spans="1:292" ht="13.5" customHeight="1">
      <c r="A72" s="20"/>
      <c r="B72" s="101" t="s">
        <v>1071</v>
      </c>
      <c r="D72" s="154"/>
      <c r="E72" s="102"/>
      <c r="F72" s="103"/>
      <c r="G72" s="104"/>
      <c r="H72" s="104"/>
      <c r="I72" s="105"/>
      <c r="J72" s="106"/>
      <c r="K72" s="107"/>
      <c r="L72" s="108"/>
      <c r="M72" s="109"/>
      <c r="O72" s="101"/>
      <c r="P72" s="154"/>
      <c r="Q72" s="102"/>
      <c r="R72" s="103"/>
      <c r="S72" s="104"/>
      <c r="T72" s="104"/>
      <c r="U72" s="105"/>
      <c r="V72" s="106"/>
      <c r="W72" s="107"/>
      <c r="X72" s="108"/>
      <c r="Y72" s="109"/>
      <c r="AA72" s="101"/>
      <c r="AB72" s="101"/>
      <c r="AC72" s="102"/>
      <c r="AD72" s="103"/>
      <c r="AE72" s="104"/>
      <c r="AF72" s="104"/>
      <c r="AG72" s="105"/>
      <c r="AH72" s="106"/>
      <c r="AI72" s="107"/>
      <c r="AJ72" s="108"/>
      <c r="AK72" s="109"/>
      <c r="AM72" s="101"/>
      <c r="AN72" s="101"/>
      <c r="AO72" s="102"/>
      <c r="AP72" s="103"/>
      <c r="AQ72" s="104"/>
      <c r="AR72" s="104"/>
      <c r="AS72" s="105"/>
      <c r="AT72" s="106"/>
      <c r="AU72" s="107"/>
      <c r="AV72" s="108"/>
      <c r="AW72" s="109"/>
      <c r="AY72" s="101"/>
      <c r="AZ72" s="101"/>
      <c r="BA72" s="102"/>
      <c r="BB72" s="103"/>
      <c r="BC72" s="104"/>
      <c r="BD72" s="104"/>
      <c r="BE72" s="105"/>
      <c r="BF72" s="106"/>
      <c r="BG72" s="107"/>
      <c r="BH72" s="108"/>
      <c r="BI72" s="109"/>
      <c r="BK72" s="101"/>
      <c r="BL72" s="101"/>
      <c r="BM72" s="102"/>
      <c r="BN72" s="103"/>
      <c r="BO72" s="104"/>
      <c r="BP72" s="104"/>
      <c r="BQ72" s="105"/>
      <c r="BR72" s="106"/>
      <c r="BS72" s="107"/>
      <c r="BT72" s="108"/>
      <c r="BU72" s="109"/>
      <c r="BW72" s="101"/>
      <c r="BX72" s="101"/>
      <c r="BY72" s="102"/>
      <c r="BZ72" s="103"/>
      <c r="CA72" s="104"/>
      <c r="CB72" s="104"/>
      <c r="CC72" s="105"/>
      <c r="CD72" s="106"/>
      <c r="CE72" s="107"/>
      <c r="CF72" s="108"/>
      <c r="CG72" s="109"/>
      <c r="CI72" s="101"/>
      <c r="CJ72" s="101"/>
      <c r="CK72" s="102"/>
      <c r="CL72" s="103"/>
      <c r="CM72" s="104"/>
      <c r="CN72" s="104"/>
      <c r="CO72" s="105"/>
      <c r="CP72" s="106"/>
      <c r="CQ72" s="107"/>
      <c r="CR72" s="108"/>
      <c r="CS72" s="109"/>
      <c r="CU72" s="101"/>
      <c r="CV72" s="101"/>
      <c r="CW72" s="102"/>
      <c r="CX72" s="103"/>
      <c r="CY72" s="104"/>
      <c r="CZ72" s="104"/>
      <c r="DA72" s="105"/>
      <c r="DB72" s="106"/>
      <c r="DC72" s="107"/>
      <c r="DD72" s="108"/>
      <c r="DE72" s="109"/>
      <c r="DG72" s="101"/>
      <c r="DH72" s="101"/>
      <c r="DI72" s="102">
        <f>IF(DM72="","",DI$3)</f>
        <v>44571</v>
      </c>
      <c r="DJ72" s="103" t="str">
        <f>IF(DM72="","",DI$1)</f>
        <v>Rutte III</v>
      </c>
      <c r="DK72" s="104">
        <f>IF(DM72="","",DI$2)</f>
        <v>43034</v>
      </c>
      <c r="DL72" s="104">
        <v>43909</v>
      </c>
      <c r="DM72" s="105" t="str">
        <f>IF(DT72="","",IF(ISNUMBER(SEARCH(":",DT72)),MID(DT72,FIND(":",DT72)+2,FIND("(",DT72)-FIND(":",DT72)-3),LEFT(DT72,FIND("(",DT72)-2)))</f>
        <v>Bruno Bruins</v>
      </c>
      <c r="DN72" s="106" t="str">
        <f>IF(DT72="","",MID(DT72,FIND("(",DT72)+1,4))</f>
        <v>1963</v>
      </c>
      <c r="DO72" s="107" t="str">
        <f>IF(ISNUMBER(SEARCH("*female*",DT72)),"female",IF(ISNUMBER(SEARCH("*male*",DT72)),"male",""))</f>
        <v>male</v>
      </c>
      <c r="DP72" s="108" t="str">
        <f>IF(DT72="","",IF(ISERROR(MID(DT72,FIND("male,",DT72)+6,(FIND(")",DT72)-(FIND("male,",DT72)+6))))=TRUE,"missing/error",MID(DT72,FIND("male,",DT72)+6,(FIND(")",DT72)-(FIND("male,",DT72)+6)))))</f>
        <v>nl_vvd01</v>
      </c>
      <c r="DQ72" s="109" t="str">
        <f>IF(DM72="","",(MID(DM72,(SEARCH("^^",SUBSTITUTE(DM72," ","^^",LEN(DM72)-LEN(SUBSTITUTE(DM72," ","")))))+1,99)&amp;"_"&amp;LEFT(DM72,FIND(" ",DM72)-1)&amp;"_"&amp;DN72))</f>
        <v>Bruins_Bruno_1963</v>
      </c>
      <c r="DS72" s="101"/>
      <c r="DT72" s="101" t="s">
        <v>1072</v>
      </c>
      <c r="DU72" s="102" t="str">
        <f t="shared" si="529"/>
        <v/>
      </c>
      <c r="DV72" s="103" t="str">
        <f t="shared" si="530"/>
        <v/>
      </c>
      <c r="DW72" s="104" t="str">
        <f t="shared" si="663"/>
        <v/>
      </c>
      <c r="DX72" s="104" t="str">
        <f t="shared" si="662"/>
        <v/>
      </c>
      <c r="DY72" s="105" t="str">
        <f t="shared" si="531"/>
        <v/>
      </c>
      <c r="DZ72" s="106" t="str">
        <f t="shared" si="532"/>
        <v/>
      </c>
      <c r="EA72" s="107" t="str">
        <f t="shared" si="533"/>
        <v/>
      </c>
      <c r="EB72" s="108" t="str">
        <f t="shared" si="534"/>
        <v/>
      </c>
      <c r="EC72" s="109" t="str">
        <f t="shared" si="535"/>
        <v/>
      </c>
      <c r="EE72" s="101"/>
      <c r="EF72" s="101"/>
      <c r="EG72" s="102"/>
      <c r="EH72" s="103"/>
      <c r="EI72" s="104"/>
      <c r="EJ72" s="104"/>
      <c r="EK72" s="105"/>
      <c r="EL72" s="106"/>
      <c r="EM72" s="107"/>
      <c r="EN72" s="108"/>
      <c r="EO72" s="109"/>
      <c r="EQ72" s="101"/>
      <c r="ER72" s="101"/>
      <c r="ES72" s="102"/>
      <c r="ET72" s="103"/>
      <c r="EU72" s="104"/>
      <c r="EV72" s="104"/>
      <c r="EW72" s="105"/>
      <c r="EX72" s="106"/>
      <c r="EY72" s="107"/>
      <c r="EZ72" s="108"/>
      <c r="FA72" s="109"/>
      <c r="FC72" s="101"/>
      <c r="FD72" s="101"/>
      <c r="FE72" s="102"/>
      <c r="FF72" s="103"/>
      <c r="FG72" s="104"/>
      <c r="FH72" s="104"/>
      <c r="FI72" s="105"/>
      <c r="FJ72" s="106"/>
      <c r="FK72" s="107"/>
      <c r="FL72" s="108"/>
      <c r="FM72" s="109"/>
      <c r="FO72" s="101"/>
      <c r="FP72" s="101"/>
      <c r="FQ72" s="102"/>
      <c r="FR72" s="103"/>
      <c r="FS72" s="104"/>
      <c r="FT72" s="104"/>
      <c r="FU72" s="105"/>
      <c r="FV72" s="106"/>
      <c r="FW72" s="107"/>
      <c r="FX72" s="108"/>
      <c r="FY72" s="109"/>
      <c r="GA72" s="101"/>
      <c r="GB72" s="101"/>
      <c r="GC72" s="102"/>
      <c r="GD72" s="103"/>
      <c r="GE72" s="104"/>
      <c r="GF72" s="104"/>
      <c r="GG72" s="105"/>
      <c r="GH72" s="106"/>
      <c r="GI72" s="107"/>
      <c r="GJ72" s="108"/>
      <c r="GK72" s="109"/>
      <c r="GM72" s="101"/>
      <c r="GN72" s="101"/>
      <c r="GO72" s="102"/>
      <c r="GP72" s="103"/>
      <c r="GQ72" s="104"/>
      <c r="GR72" s="104"/>
      <c r="GS72" s="105"/>
      <c r="GT72" s="106"/>
      <c r="GU72" s="107"/>
      <c r="GV72" s="108"/>
      <c r="GW72" s="109"/>
      <c r="GY72" s="101"/>
      <c r="GZ72" s="101"/>
      <c r="HA72" s="102"/>
      <c r="HB72" s="103"/>
      <c r="HC72" s="104"/>
      <c r="HD72" s="104"/>
      <c r="HE72" s="105"/>
      <c r="HF72" s="106"/>
      <c r="HG72" s="107"/>
      <c r="HH72" s="108"/>
      <c r="HI72" s="109"/>
      <c r="HK72" s="101"/>
      <c r="HL72" s="101"/>
      <c r="HM72" s="102"/>
      <c r="HN72" s="103"/>
      <c r="HO72" s="104"/>
      <c r="HP72" s="104"/>
      <c r="HQ72" s="105"/>
      <c r="HR72" s="106"/>
      <c r="HS72" s="107"/>
      <c r="HT72" s="108"/>
      <c r="HU72" s="109"/>
      <c r="HW72" s="101"/>
      <c r="HX72" s="101"/>
      <c r="HY72" s="102"/>
      <c r="HZ72" s="103"/>
      <c r="IA72" s="104"/>
      <c r="IB72" s="104"/>
      <c r="IC72" s="105"/>
      <c r="ID72" s="106"/>
      <c r="IE72" s="107"/>
      <c r="IF72" s="108"/>
      <c r="IG72" s="109"/>
      <c r="II72" s="101"/>
      <c r="IJ72" s="101"/>
      <c r="IK72" s="102"/>
      <c r="IL72" s="103"/>
      <c r="IM72" s="104"/>
      <c r="IN72" s="104"/>
      <c r="IO72" s="105"/>
      <c r="IP72" s="106"/>
      <c r="IQ72" s="107"/>
      <c r="IR72" s="108"/>
      <c r="IS72" s="109"/>
      <c r="IU72" s="101"/>
      <c r="IV72" s="101"/>
      <c r="IW72" s="102"/>
      <c r="IX72" s="103"/>
      <c r="IY72" s="104"/>
      <c r="IZ72" s="104"/>
      <c r="JA72" s="105"/>
      <c r="JB72" s="106"/>
      <c r="JC72" s="107"/>
      <c r="JD72" s="108"/>
      <c r="JE72" s="109"/>
      <c r="JG72" s="101"/>
      <c r="JH72" s="101"/>
      <c r="JI72" s="102"/>
      <c r="JJ72" s="103"/>
      <c r="JK72" s="104"/>
      <c r="JL72" s="104"/>
      <c r="JM72" s="105"/>
      <c r="JN72" s="106"/>
      <c r="JO72" s="107"/>
      <c r="JP72" s="108"/>
      <c r="JQ72" s="109"/>
      <c r="JS72" s="101"/>
      <c r="JT72" s="101"/>
      <c r="JU72" s="102"/>
      <c r="JV72" s="103"/>
      <c r="JW72" s="104"/>
      <c r="JX72" s="104"/>
      <c r="JY72" s="105"/>
      <c r="JZ72" s="106"/>
      <c r="KA72" s="107"/>
      <c r="KB72" s="108"/>
      <c r="KC72" s="109"/>
      <c r="KE72" s="101"/>
      <c r="KF72" s="101"/>
    </row>
    <row r="73" spans="1:292" ht="13.5" customHeight="1">
      <c r="A73" s="20"/>
      <c r="B73" s="101" t="s">
        <v>1071</v>
      </c>
      <c r="D73" s="154"/>
      <c r="E73" s="102"/>
      <c r="F73" s="103"/>
      <c r="G73" s="104"/>
      <c r="H73" s="104"/>
      <c r="I73" s="105"/>
      <c r="J73" s="106"/>
      <c r="K73" s="107"/>
      <c r="L73" s="108"/>
      <c r="M73" s="109"/>
      <c r="O73" s="101"/>
      <c r="P73" s="154"/>
      <c r="Q73" s="102"/>
      <c r="R73" s="103"/>
      <c r="S73" s="104"/>
      <c r="T73" s="104"/>
      <c r="U73" s="105"/>
      <c r="V73" s="106"/>
      <c r="W73" s="107"/>
      <c r="X73" s="108"/>
      <c r="Y73" s="109"/>
      <c r="AA73" s="101"/>
      <c r="AB73" s="101"/>
      <c r="AC73" s="102"/>
      <c r="AD73" s="103"/>
      <c r="AE73" s="104"/>
      <c r="AF73" s="104"/>
      <c r="AG73" s="105"/>
      <c r="AH73" s="106"/>
      <c r="AI73" s="107"/>
      <c r="AJ73" s="108"/>
      <c r="AK73" s="109"/>
      <c r="AM73" s="101"/>
      <c r="AN73" s="101"/>
      <c r="AO73" s="102"/>
      <c r="AP73" s="103"/>
      <c r="AQ73" s="104"/>
      <c r="AR73" s="104"/>
      <c r="AS73" s="105"/>
      <c r="AT73" s="106"/>
      <c r="AU73" s="107"/>
      <c r="AV73" s="108"/>
      <c r="AW73" s="109"/>
      <c r="AY73" s="101"/>
      <c r="AZ73" s="101"/>
      <c r="BA73" s="102"/>
      <c r="BB73" s="103"/>
      <c r="BC73" s="104"/>
      <c r="BD73" s="104"/>
      <c r="BE73" s="105"/>
      <c r="BF73" s="106"/>
      <c r="BG73" s="107"/>
      <c r="BH73" s="108"/>
      <c r="BI73" s="109"/>
      <c r="BK73" s="101"/>
      <c r="BL73" s="101"/>
      <c r="BM73" s="102"/>
      <c r="BN73" s="103"/>
      <c r="BO73" s="104"/>
      <c r="BP73" s="104"/>
      <c r="BQ73" s="105"/>
      <c r="BR73" s="106"/>
      <c r="BS73" s="107"/>
      <c r="BT73" s="108"/>
      <c r="BU73" s="109"/>
      <c r="BW73" s="101"/>
      <c r="BX73" s="101"/>
      <c r="BY73" s="102"/>
      <c r="BZ73" s="103"/>
      <c r="CA73" s="104"/>
      <c r="CB73" s="104"/>
      <c r="CC73" s="105"/>
      <c r="CD73" s="106"/>
      <c r="CE73" s="107"/>
      <c r="CF73" s="108"/>
      <c r="CG73" s="109"/>
      <c r="CI73" s="101"/>
      <c r="CJ73" s="101"/>
      <c r="CK73" s="102"/>
      <c r="CL73" s="103"/>
      <c r="CM73" s="104"/>
      <c r="CN73" s="104"/>
      <c r="CO73" s="105"/>
      <c r="CP73" s="106"/>
      <c r="CQ73" s="107"/>
      <c r="CR73" s="108"/>
      <c r="CS73" s="109"/>
      <c r="CU73" s="101"/>
      <c r="CV73" s="101"/>
      <c r="CW73" s="102"/>
      <c r="CX73" s="103"/>
      <c r="CY73" s="104"/>
      <c r="CZ73" s="104"/>
      <c r="DA73" s="105"/>
      <c r="DB73" s="106"/>
      <c r="DC73" s="107"/>
      <c r="DD73" s="108"/>
      <c r="DE73" s="109"/>
      <c r="DG73" s="101"/>
      <c r="DH73" s="101"/>
      <c r="DI73" s="102">
        <f>IF(DM73="","",DI$3)</f>
        <v>44571</v>
      </c>
      <c r="DJ73" s="103" t="str">
        <f>IF(DM73="","",DI$1)</f>
        <v>Rutte III</v>
      </c>
      <c r="DK73" s="104">
        <v>43909</v>
      </c>
      <c r="DL73" s="104">
        <v>44021</v>
      </c>
      <c r="DM73" s="105" t="str">
        <f>IF(DT73="","",IF(ISNUMBER(SEARCH(":",DT73)),MID(DT73,FIND(":",DT73)+2,FIND("(",DT73)-FIND(":",DT73)-3),LEFT(DT73,FIND("(",DT73)-2)))</f>
        <v>Martin van Rijn</v>
      </c>
      <c r="DN73" s="106" t="str">
        <f>IF(DT73="","",MID(DT73,FIND("(",DT73)+1,4))</f>
        <v>1956</v>
      </c>
      <c r="DO73" s="107" t="str">
        <f>IF(ISNUMBER(SEARCH("*female*",DT73)),"female",IF(ISNUMBER(SEARCH("*male*",DT73)),"male",""))</f>
        <v>male</v>
      </c>
      <c r="DP73" s="108" t="str">
        <f>IF(DT73="","",IF(ISERROR(MID(DT73,FIND("male,",DT73)+6,(FIND(")",DT73)-(FIND("male,",DT73)+6))))=TRUE,"missing/error",MID(DT73,FIND("male,",DT73)+6,(FIND(")",DT73)-(FIND("male,",DT73)+6)))))</f>
        <v>nl_pvda01</v>
      </c>
      <c r="DQ73" s="109" t="str">
        <f>IF(DM73="","",(MID(DM73,(SEARCH("^^",SUBSTITUTE(DM73," ","^^",LEN(DM73)-LEN(SUBSTITUTE(DM73," ","")))))+1,99)&amp;"_"&amp;LEFT(DM73,FIND(" ",DM73)-1)&amp;"_"&amp;DN73))</f>
        <v>Rijn_Martin_1956</v>
      </c>
      <c r="DS73" s="101"/>
      <c r="DT73" s="101" t="s">
        <v>1074</v>
      </c>
      <c r="DU73" s="102" t="str">
        <f t="shared" si="529"/>
        <v/>
      </c>
      <c r="DV73" s="103" t="str">
        <f t="shared" si="530"/>
        <v/>
      </c>
      <c r="DW73" s="104" t="str">
        <f t="shared" si="663"/>
        <v/>
      </c>
      <c r="DX73" s="104" t="str">
        <f t="shared" si="662"/>
        <v/>
      </c>
      <c r="DY73" s="105" t="str">
        <f t="shared" si="531"/>
        <v/>
      </c>
      <c r="DZ73" s="106" t="str">
        <f t="shared" si="532"/>
        <v/>
      </c>
      <c r="EA73" s="107" t="str">
        <f t="shared" si="533"/>
        <v/>
      </c>
      <c r="EB73" s="108" t="str">
        <f t="shared" si="534"/>
        <v/>
      </c>
      <c r="EC73" s="109" t="str">
        <f t="shared" si="535"/>
        <v/>
      </c>
      <c r="EE73" s="101"/>
      <c r="EF73" s="101"/>
      <c r="EG73" s="102"/>
      <c r="EH73" s="103"/>
      <c r="EI73" s="104"/>
      <c r="EJ73" s="104"/>
      <c r="EK73" s="105"/>
      <c r="EL73" s="106"/>
      <c r="EM73" s="107"/>
      <c r="EN73" s="108"/>
      <c r="EO73" s="109"/>
      <c r="EQ73" s="101"/>
      <c r="ER73" s="101"/>
      <c r="ES73" s="102"/>
      <c r="ET73" s="103"/>
      <c r="EU73" s="104"/>
      <c r="EV73" s="104"/>
      <c r="EW73" s="105"/>
      <c r="EX73" s="106"/>
      <c r="EY73" s="107"/>
      <c r="EZ73" s="108"/>
      <c r="FA73" s="109"/>
      <c r="FC73" s="101"/>
      <c r="FD73" s="101"/>
      <c r="FE73" s="102"/>
      <c r="FF73" s="103"/>
      <c r="FG73" s="104"/>
      <c r="FH73" s="104"/>
      <c r="FI73" s="105"/>
      <c r="FJ73" s="106"/>
      <c r="FK73" s="107"/>
      <c r="FL73" s="108"/>
      <c r="FM73" s="109"/>
      <c r="FO73" s="101"/>
      <c r="FP73" s="101"/>
      <c r="FQ73" s="102"/>
      <c r="FR73" s="103"/>
      <c r="FS73" s="104"/>
      <c r="FT73" s="104"/>
      <c r="FU73" s="105"/>
      <c r="FV73" s="106"/>
      <c r="FW73" s="107"/>
      <c r="FX73" s="108"/>
      <c r="FY73" s="109"/>
      <c r="GA73" s="101"/>
      <c r="GB73" s="101"/>
      <c r="GC73" s="102"/>
      <c r="GD73" s="103"/>
      <c r="GE73" s="104"/>
      <c r="GF73" s="104"/>
      <c r="GG73" s="105"/>
      <c r="GH73" s="106"/>
      <c r="GI73" s="107"/>
      <c r="GJ73" s="108"/>
      <c r="GK73" s="109"/>
      <c r="GM73" s="101"/>
      <c r="GN73" s="101"/>
      <c r="GO73" s="102"/>
      <c r="GP73" s="103"/>
      <c r="GQ73" s="104"/>
      <c r="GR73" s="104"/>
      <c r="GS73" s="105"/>
      <c r="GT73" s="106"/>
      <c r="GU73" s="107"/>
      <c r="GV73" s="108"/>
      <c r="GW73" s="109"/>
      <c r="GY73" s="101"/>
      <c r="GZ73" s="101"/>
      <c r="HA73" s="102"/>
      <c r="HB73" s="103"/>
      <c r="HC73" s="104"/>
      <c r="HD73" s="104"/>
      <c r="HE73" s="105"/>
      <c r="HF73" s="106"/>
      <c r="HG73" s="107"/>
      <c r="HH73" s="108"/>
      <c r="HI73" s="109"/>
      <c r="HK73" s="101"/>
      <c r="HL73" s="101"/>
      <c r="HM73" s="102"/>
      <c r="HN73" s="103"/>
      <c r="HO73" s="104"/>
      <c r="HP73" s="104"/>
      <c r="HQ73" s="105"/>
      <c r="HR73" s="106"/>
      <c r="HS73" s="107"/>
      <c r="HT73" s="108"/>
      <c r="HU73" s="109"/>
      <c r="HW73" s="101"/>
      <c r="HX73" s="101"/>
      <c r="HY73" s="102"/>
      <c r="HZ73" s="103"/>
      <c r="IA73" s="104"/>
      <c r="IB73" s="104"/>
      <c r="IC73" s="105"/>
      <c r="ID73" s="106"/>
      <c r="IE73" s="107"/>
      <c r="IF73" s="108"/>
      <c r="IG73" s="109"/>
      <c r="II73" s="101"/>
      <c r="IJ73" s="101"/>
      <c r="IK73" s="102"/>
      <c r="IL73" s="103"/>
      <c r="IM73" s="104"/>
      <c r="IN73" s="104"/>
      <c r="IO73" s="105"/>
      <c r="IP73" s="106"/>
      <c r="IQ73" s="107"/>
      <c r="IR73" s="108"/>
      <c r="IS73" s="109"/>
      <c r="IU73" s="101"/>
      <c r="IV73" s="101"/>
      <c r="IW73" s="102"/>
      <c r="IX73" s="103"/>
      <c r="IY73" s="104"/>
      <c r="IZ73" s="104"/>
      <c r="JA73" s="105"/>
      <c r="JB73" s="106"/>
      <c r="JC73" s="107"/>
      <c r="JD73" s="108"/>
      <c r="JE73" s="109"/>
      <c r="JG73" s="101"/>
      <c r="JH73" s="101"/>
      <c r="JI73" s="102"/>
      <c r="JJ73" s="103"/>
      <c r="JK73" s="104"/>
      <c r="JL73" s="104"/>
      <c r="JM73" s="105"/>
      <c r="JN73" s="106"/>
      <c r="JO73" s="107"/>
      <c r="JP73" s="108"/>
      <c r="JQ73" s="109"/>
      <c r="JS73" s="101"/>
      <c r="JT73" s="101"/>
      <c r="JU73" s="102"/>
      <c r="JV73" s="103"/>
      <c r="JW73" s="104"/>
      <c r="JX73" s="104"/>
      <c r="JY73" s="105"/>
      <c r="JZ73" s="106"/>
      <c r="KA73" s="107"/>
      <c r="KB73" s="108"/>
      <c r="KC73" s="109"/>
      <c r="KE73" s="101"/>
      <c r="KF73" s="101"/>
    </row>
    <row r="74" spans="1:292" ht="13.5" customHeight="1">
      <c r="A74" s="20"/>
      <c r="B74" s="101" t="s">
        <v>1071</v>
      </c>
      <c r="D74" s="154"/>
      <c r="E74" s="102"/>
      <c r="F74" s="103"/>
      <c r="G74" s="104"/>
      <c r="H74" s="104"/>
      <c r="I74" s="105"/>
      <c r="J74" s="106"/>
      <c r="K74" s="107"/>
      <c r="L74" s="108"/>
      <c r="M74" s="109"/>
      <c r="O74" s="101"/>
      <c r="P74" s="154"/>
      <c r="Q74" s="102"/>
      <c r="R74" s="103"/>
      <c r="S74" s="104"/>
      <c r="T74" s="104"/>
      <c r="U74" s="105"/>
      <c r="V74" s="106"/>
      <c r="W74" s="107"/>
      <c r="X74" s="108"/>
      <c r="Y74" s="109"/>
      <c r="AA74" s="101"/>
      <c r="AB74" s="101"/>
      <c r="AC74" s="102"/>
      <c r="AD74" s="103"/>
      <c r="AE74" s="104"/>
      <c r="AF74" s="104"/>
      <c r="AG74" s="105"/>
      <c r="AH74" s="106"/>
      <c r="AI74" s="107"/>
      <c r="AJ74" s="108"/>
      <c r="AK74" s="109"/>
      <c r="AM74" s="101"/>
      <c r="AN74" s="101"/>
      <c r="AO74" s="102"/>
      <c r="AP74" s="103"/>
      <c r="AQ74" s="104"/>
      <c r="AR74" s="104"/>
      <c r="AS74" s="105"/>
      <c r="AT74" s="106"/>
      <c r="AU74" s="107"/>
      <c r="AV74" s="108"/>
      <c r="AW74" s="109"/>
      <c r="AY74" s="101"/>
      <c r="AZ74" s="101"/>
      <c r="BA74" s="102"/>
      <c r="BB74" s="103"/>
      <c r="BC74" s="104"/>
      <c r="BD74" s="104"/>
      <c r="BE74" s="105"/>
      <c r="BF74" s="106"/>
      <c r="BG74" s="107"/>
      <c r="BH74" s="108"/>
      <c r="BI74" s="109"/>
      <c r="BK74" s="101"/>
      <c r="BL74" s="101"/>
      <c r="BM74" s="102"/>
      <c r="BN74" s="103"/>
      <c r="BO74" s="104"/>
      <c r="BP74" s="104"/>
      <c r="BQ74" s="105"/>
      <c r="BR74" s="106"/>
      <c r="BS74" s="107"/>
      <c r="BT74" s="108"/>
      <c r="BU74" s="109"/>
      <c r="BW74" s="101"/>
      <c r="BX74" s="101"/>
      <c r="BY74" s="102"/>
      <c r="BZ74" s="103"/>
      <c r="CA74" s="104"/>
      <c r="CB74" s="104"/>
      <c r="CC74" s="105"/>
      <c r="CD74" s="106"/>
      <c r="CE74" s="107"/>
      <c r="CF74" s="108"/>
      <c r="CG74" s="109"/>
      <c r="CI74" s="101"/>
      <c r="CJ74" s="101"/>
      <c r="CK74" s="102"/>
      <c r="CL74" s="103"/>
      <c r="CM74" s="104"/>
      <c r="CN74" s="104"/>
      <c r="CO74" s="105"/>
      <c r="CP74" s="106"/>
      <c r="CQ74" s="107"/>
      <c r="CR74" s="108"/>
      <c r="CS74" s="109"/>
      <c r="CU74" s="101"/>
      <c r="CV74" s="101"/>
      <c r="CW74" s="102"/>
      <c r="CX74" s="103"/>
      <c r="CY74" s="104"/>
      <c r="CZ74" s="104"/>
      <c r="DA74" s="105"/>
      <c r="DB74" s="106"/>
      <c r="DC74" s="107"/>
      <c r="DD74" s="108"/>
      <c r="DE74" s="109"/>
      <c r="DG74" s="101"/>
      <c r="DH74" s="101"/>
      <c r="DI74" s="102">
        <f>IF(DM74="","",DI$3)</f>
        <v>44571</v>
      </c>
      <c r="DJ74" s="103" t="str">
        <f>IF(DM74="","",DI$1)</f>
        <v>Rutte III</v>
      </c>
      <c r="DK74" s="104">
        <v>44021</v>
      </c>
      <c r="DL74" s="104">
        <v>44442</v>
      </c>
      <c r="DM74" s="105" t="str">
        <f>IF(DT74="","",IF(ISNUMBER(SEARCH(":",DT74)),MID(DT74,FIND(":",DT74)+2,FIND("(",DT74)-FIND(":",DT74)-3),LEFT(DT74,FIND("(",DT74)-2)))</f>
        <v>Tamara van Ark</v>
      </c>
      <c r="DN74" s="106" t="str">
        <f>IF(DT74="","",MID(DT74,FIND("(",DT74)+1,4))</f>
        <v>1974</v>
      </c>
      <c r="DO74" s="107" t="str">
        <f>IF(ISNUMBER(SEARCH("*female*",DT74)),"female",IF(ISNUMBER(SEARCH("*male*",DT74)),"male",""))</f>
        <v>female</v>
      </c>
      <c r="DP74" s="108" t="str">
        <f>IF(DT74="","",IF(ISERROR(MID(DT74,FIND("male,",DT74)+6,(FIND(")",DT74)-(FIND("male,",DT74)+6))))=TRUE,"missing/error",MID(DT74,FIND("male,",DT74)+6,(FIND(")",DT74)-(FIND("male,",DT74)+6)))))</f>
        <v>nl_vvd01</v>
      </c>
      <c r="DQ74" s="109" t="str">
        <f>IF(DM74="","",(MID(DM74,(SEARCH("^^",SUBSTITUTE(DM74," ","^^",LEN(DM74)-LEN(SUBSTITUTE(DM74," ","")))))+1,99)&amp;"_"&amp;LEFT(DM74,FIND(" ",DM74)-1)&amp;"_"&amp;DN74))</f>
        <v>Ark_Tamara_1974</v>
      </c>
      <c r="DS74" s="101"/>
      <c r="DT74" s="101" t="s">
        <v>1075</v>
      </c>
      <c r="DU74" s="102" t="str">
        <f t="shared" si="529"/>
        <v/>
      </c>
      <c r="DV74" s="103" t="str">
        <f t="shared" si="530"/>
        <v/>
      </c>
      <c r="DW74" s="104" t="str">
        <f t="shared" si="663"/>
        <v/>
      </c>
      <c r="DX74" s="104" t="str">
        <f t="shared" si="662"/>
        <v/>
      </c>
      <c r="DY74" s="105" t="str">
        <f t="shared" si="531"/>
        <v/>
      </c>
      <c r="DZ74" s="106" t="str">
        <f t="shared" si="532"/>
        <v/>
      </c>
      <c r="EA74" s="107" t="str">
        <f t="shared" si="533"/>
        <v/>
      </c>
      <c r="EB74" s="108" t="str">
        <f t="shared" si="534"/>
        <v/>
      </c>
      <c r="EC74" s="109" t="str">
        <f t="shared" si="535"/>
        <v/>
      </c>
      <c r="EE74" s="101"/>
      <c r="EF74" s="101"/>
      <c r="EG74" s="102"/>
      <c r="EH74" s="103"/>
      <c r="EI74" s="104"/>
      <c r="EJ74" s="104"/>
      <c r="EK74" s="105"/>
      <c r="EL74" s="106"/>
      <c r="EM74" s="107"/>
      <c r="EN74" s="108"/>
      <c r="EO74" s="109"/>
      <c r="EQ74" s="101"/>
      <c r="ER74" s="101"/>
      <c r="ES74" s="102"/>
      <c r="ET74" s="103"/>
      <c r="EU74" s="104"/>
      <c r="EV74" s="104"/>
      <c r="EW74" s="105"/>
      <c r="EX74" s="106"/>
      <c r="EY74" s="107"/>
      <c r="EZ74" s="108"/>
      <c r="FA74" s="109"/>
      <c r="FC74" s="101"/>
      <c r="FD74" s="101"/>
      <c r="FE74" s="102"/>
      <c r="FF74" s="103"/>
      <c r="FG74" s="104"/>
      <c r="FH74" s="104"/>
      <c r="FI74" s="105"/>
      <c r="FJ74" s="106"/>
      <c r="FK74" s="107"/>
      <c r="FL74" s="108"/>
      <c r="FM74" s="109"/>
      <c r="FO74" s="101"/>
      <c r="FP74" s="101"/>
      <c r="FQ74" s="102"/>
      <c r="FR74" s="103"/>
      <c r="FS74" s="104"/>
      <c r="FT74" s="104"/>
      <c r="FU74" s="105"/>
      <c r="FV74" s="106"/>
      <c r="FW74" s="107"/>
      <c r="FX74" s="108"/>
      <c r="FY74" s="109"/>
      <c r="GA74" s="101"/>
      <c r="GB74" s="101"/>
      <c r="GC74" s="102"/>
      <c r="GD74" s="103"/>
      <c r="GE74" s="104"/>
      <c r="GF74" s="104"/>
      <c r="GG74" s="105"/>
      <c r="GH74" s="106"/>
      <c r="GI74" s="107"/>
      <c r="GJ74" s="108"/>
      <c r="GK74" s="109"/>
      <c r="GM74" s="101"/>
      <c r="GN74" s="101"/>
      <c r="GO74" s="102"/>
      <c r="GP74" s="103"/>
      <c r="GQ74" s="104"/>
      <c r="GR74" s="104"/>
      <c r="GS74" s="105"/>
      <c r="GT74" s="106"/>
      <c r="GU74" s="107"/>
      <c r="GV74" s="108"/>
      <c r="GW74" s="109"/>
      <c r="GY74" s="101"/>
      <c r="GZ74" s="101"/>
      <c r="HA74" s="102"/>
      <c r="HB74" s="103"/>
      <c r="HC74" s="104"/>
      <c r="HD74" s="104"/>
      <c r="HE74" s="105"/>
      <c r="HF74" s="106"/>
      <c r="HG74" s="107"/>
      <c r="HH74" s="108"/>
      <c r="HI74" s="109"/>
      <c r="HK74" s="101"/>
      <c r="HL74" s="101"/>
      <c r="HM74" s="102"/>
      <c r="HN74" s="103"/>
      <c r="HO74" s="104"/>
      <c r="HP74" s="104"/>
      <c r="HQ74" s="105"/>
      <c r="HR74" s="106"/>
      <c r="HS74" s="107"/>
      <c r="HT74" s="108"/>
      <c r="HU74" s="109"/>
      <c r="HW74" s="101"/>
      <c r="HX74" s="101"/>
      <c r="HY74" s="102"/>
      <c r="HZ74" s="103"/>
      <c r="IA74" s="104"/>
      <c r="IB74" s="104"/>
      <c r="IC74" s="105"/>
      <c r="ID74" s="106"/>
      <c r="IE74" s="107"/>
      <c r="IF74" s="108"/>
      <c r="IG74" s="109"/>
      <c r="II74" s="101"/>
      <c r="IJ74" s="101"/>
      <c r="IK74" s="102"/>
      <c r="IL74" s="103"/>
      <c r="IM74" s="104"/>
      <c r="IN74" s="104"/>
      <c r="IO74" s="105"/>
      <c r="IP74" s="106"/>
      <c r="IQ74" s="107"/>
      <c r="IR74" s="108"/>
      <c r="IS74" s="109"/>
      <c r="IU74" s="101"/>
      <c r="IV74" s="101"/>
      <c r="IW74" s="102"/>
      <c r="IX74" s="103"/>
      <c r="IY74" s="104"/>
      <c r="IZ74" s="104"/>
      <c r="JA74" s="105"/>
      <c r="JB74" s="106"/>
      <c r="JC74" s="107"/>
      <c r="JD74" s="108"/>
      <c r="JE74" s="109"/>
      <c r="JG74" s="101"/>
      <c r="JH74" s="101"/>
      <c r="JI74" s="102"/>
      <c r="JJ74" s="103"/>
      <c r="JK74" s="104"/>
      <c r="JL74" s="104"/>
      <c r="JM74" s="105"/>
      <c r="JN74" s="106"/>
      <c r="JO74" s="107"/>
      <c r="JP74" s="108"/>
      <c r="JQ74" s="109"/>
      <c r="JS74" s="101"/>
      <c r="JT74" s="101"/>
      <c r="JU74" s="102"/>
      <c r="JV74" s="103"/>
      <c r="JW74" s="104"/>
      <c r="JX74" s="104"/>
      <c r="JY74" s="105"/>
      <c r="JZ74" s="106"/>
      <c r="KA74" s="107"/>
      <c r="KB74" s="108"/>
      <c r="KC74" s="109"/>
      <c r="KE74" s="101"/>
      <c r="KF74" s="101"/>
    </row>
    <row r="75" spans="1:292" ht="13.5" customHeight="1">
      <c r="A75" s="20"/>
      <c r="B75" s="101" t="s">
        <v>1168</v>
      </c>
      <c r="D75" s="154"/>
      <c r="E75" s="102"/>
      <c r="F75" s="103"/>
      <c r="G75" s="104"/>
      <c r="H75" s="104"/>
      <c r="I75" s="105"/>
      <c r="J75" s="106"/>
      <c r="K75" s="107"/>
      <c r="L75" s="108"/>
      <c r="M75" s="109"/>
      <c r="O75" s="101"/>
      <c r="P75" s="154"/>
      <c r="Q75" s="102"/>
      <c r="R75" s="103"/>
      <c r="S75" s="104"/>
      <c r="T75" s="104"/>
      <c r="U75" s="105"/>
      <c r="V75" s="106"/>
      <c r="W75" s="107"/>
      <c r="X75" s="108"/>
      <c r="Y75" s="109"/>
      <c r="AA75" s="101"/>
      <c r="AB75" s="101"/>
      <c r="AC75" s="102"/>
      <c r="AD75" s="103"/>
      <c r="AE75" s="104"/>
      <c r="AF75" s="104"/>
      <c r="AG75" s="105"/>
      <c r="AH75" s="106"/>
      <c r="AI75" s="107"/>
      <c r="AJ75" s="108"/>
      <c r="AK75" s="109"/>
      <c r="AM75" s="101"/>
      <c r="AN75" s="101"/>
      <c r="AO75" s="102"/>
      <c r="AP75" s="103"/>
      <c r="AQ75" s="104"/>
      <c r="AR75" s="104"/>
      <c r="AS75" s="105"/>
      <c r="AT75" s="106"/>
      <c r="AU75" s="107"/>
      <c r="AV75" s="108"/>
      <c r="AW75" s="109"/>
      <c r="AY75" s="101"/>
      <c r="AZ75" s="101"/>
      <c r="BA75" s="102"/>
      <c r="BB75" s="103"/>
      <c r="BC75" s="104"/>
      <c r="BD75" s="104"/>
      <c r="BE75" s="105"/>
      <c r="BF75" s="106"/>
      <c r="BG75" s="107"/>
      <c r="BH75" s="108"/>
      <c r="BI75" s="109"/>
      <c r="BK75" s="101"/>
      <c r="BL75" s="101"/>
      <c r="BM75" s="102"/>
      <c r="BN75" s="103"/>
      <c r="BO75" s="104"/>
      <c r="BP75" s="104"/>
      <c r="BQ75" s="105"/>
      <c r="BR75" s="106"/>
      <c r="BS75" s="107"/>
      <c r="BT75" s="108"/>
      <c r="BU75" s="109"/>
      <c r="BW75" s="101"/>
      <c r="BX75" s="101"/>
      <c r="BY75" s="102"/>
      <c r="BZ75" s="103"/>
      <c r="CA75" s="104"/>
      <c r="CB75" s="104"/>
      <c r="CC75" s="105"/>
      <c r="CD75" s="106"/>
      <c r="CE75" s="107"/>
      <c r="CF75" s="108"/>
      <c r="CG75" s="109"/>
      <c r="CI75" s="101"/>
      <c r="CJ75" s="101"/>
      <c r="CK75" s="102"/>
      <c r="CL75" s="103"/>
      <c r="CM75" s="104"/>
      <c r="CN75" s="104"/>
      <c r="CO75" s="105"/>
      <c r="CP75" s="106"/>
      <c r="CQ75" s="107"/>
      <c r="CR75" s="108"/>
      <c r="CS75" s="109"/>
      <c r="CU75" s="101"/>
      <c r="CV75" s="101"/>
      <c r="CW75" s="102"/>
      <c r="CX75" s="103"/>
      <c r="CY75" s="104"/>
      <c r="CZ75" s="104"/>
      <c r="DA75" s="105"/>
      <c r="DB75" s="106"/>
      <c r="DC75" s="107"/>
      <c r="DD75" s="108"/>
      <c r="DE75" s="109"/>
      <c r="DG75" s="101"/>
      <c r="DH75" s="101"/>
      <c r="DI75" s="102"/>
      <c r="DJ75" s="103"/>
      <c r="DK75" s="104"/>
      <c r="DL75" s="104"/>
      <c r="DM75" s="105"/>
      <c r="DN75" s="106"/>
      <c r="DO75" s="107"/>
      <c r="DP75" s="108"/>
      <c r="DQ75" s="109"/>
      <c r="DS75" s="101"/>
      <c r="DT75" s="101"/>
      <c r="DU75" s="102">
        <f t="shared" si="529"/>
        <v>45291</v>
      </c>
      <c r="DV75" s="103" t="str">
        <f t="shared" si="530"/>
        <v>Rutte IV</v>
      </c>
      <c r="DW75" s="104">
        <f t="shared" si="663"/>
        <v>44571</v>
      </c>
      <c r="DX75" s="104">
        <f t="shared" si="662"/>
        <v>45291</v>
      </c>
      <c r="DY75" s="105" t="str">
        <f t="shared" si="531"/>
        <v>Carola Schouten</v>
      </c>
      <c r="DZ75" s="106" t="str">
        <f t="shared" si="532"/>
        <v>1977</v>
      </c>
      <c r="EA75" s="107" t="str">
        <f t="shared" si="533"/>
        <v>female</v>
      </c>
      <c r="EB75" s="108" t="str">
        <f t="shared" si="534"/>
        <v>nl_cu01</v>
      </c>
      <c r="EC75" s="109" t="str">
        <f t="shared" si="535"/>
        <v>Schouten_Carola_1977</v>
      </c>
      <c r="EE75" s="101"/>
      <c r="EF75" s="101" t="s">
        <v>1055</v>
      </c>
      <c r="EG75" s="102"/>
      <c r="EH75" s="103"/>
      <c r="EI75" s="104"/>
      <c r="EJ75" s="104"/>
      <c r="EK75" s="105"/>
      <c r="EL75" s="106"/>
      <c r="EM75" s="107"/>
      <c r="EN75" s="108"/>
      <c r="EO75" s="109"/>
      <c r="EQ75" s="101"/>
      <c r="ER75" s="101"/>
      <c r="ES75" s="102"/>
      <c r="ET75" s="103"/>
      <c r="EU75" s="104"/>
      <c r="EV75" s="104"/>
      <c r="EW75" s="105"/>
      <c r="EX75" s="106"/>
      <c r="EY75" s="107"/>
      <c r="EZ75" s="108"/>
      <c r="FA75" s="109"/>
      <c r="FC75" s="101"/>
      <c r="FD75" s="101"/>
      <c r="FE75" s="102"/>
      <c r="FF75" s="103"/>
      <c r="FG75" s="104"/>
      <c r="FH75" s="104"/>
      <c r="FI75" s="105"/>
      <c r="FJ75" s="106"/>
      <c r="FK75" s="107"/>
      <c r="FL75" s="108"/>
      <c r="FM75" s="109"/>
      <c r="FO75" s="101"/>
      <c r="FP75" s="101"/>
      <c r="FQ75" s="102"/>
      <c r="FR75" s="103"/>
      <c r="FS75" s="104"/>
      <c r="FT75" s="104"/>
      <c r="FU75" s="105"/>
      <c r="FV75" s="106"/>
      <c r="FW75" s="107"/>
      <c r="FX75" s="108"/>
      <c r="FY75" s="109"/>
      <c r="GA75" s="101"/>
      <c r="GB75" s="101"/>
      <c r="GC75" s="102"/>
      <c r="GD75" s="103"/>
      <c r="GE75" s="104"/>
      <c r="GF75" s="104"/>
      <c r="GG75" s="105"/>
      <c r="GH75" s="106"/>
      <c r="GI75" s="107"/>
      <c r="GJ75" s="108"/>
      <c r="GK75" s="109"/>
      <c r="GM75" s="101"/>
      <c r="GN75" s="101"/>
      <c r="GO75" s="102"/>
      <c r="GP75" s="103"/>
      <c r="GQ75" s="104"/>
      <c r="GR75" s="104"/>
      <c r="GS75" s="105"/>
      <c r="GT75" s="106"/>
      <c r="GU75" s="107"/>
      <c r="GV75" s="108"/>
      <c r="GW75" s="109"/>
      <c r="GY75" s="101"/>
      <c r="GZ75" s="101"/>
      <c r="HA75" s="102"/>
      <c r="HB75" s="103"/>
      <c r="HC75" s="104"/>
      <c r="HD75" s="104"/>
      <c r="HE75" s="105"/>
      <c r="HF75" s="106"/>
      <c r="HG75" s="107"/>
      <c r="HH75" s="108"/>
      <c r="HI75" s="109"/>
      <c r="HK75" s="101"/>
      <c r="HL75" s="101"/>
      <c r="HM75" s="102"/>
      <c r="HN75" s="103"/>
      <c r="HO75" s="104"/>
      <c r="HP75" s="104"/>
      <c r="HQ75" s="105"/>
      <c r="HR75" s="106"/>
      <c r="HS75" s="107"/>
      <c r="HT75" s="108"/>
      <c r="HU75" s="109"/>
      <c r="HW75" s="101"/>
      <c r="HX75" s="101"/>
      <c r="HY75" s="102"/>
      <c r="HZ75" s="103"/>
      <c r="IA75" s="104"/>
      <c r="IB75" s="104"/>
      <c r="IC75" s="105"/>
      <c r="ID75" s="106"/>
      <c r="IE75" s="107"/>
      <c r="IF75" s="108"/>
      <c r="IG75" s="109"/>
      <c r="II75" s="101"/>
      <c r="IJ75" s="101"/>
      <c r="IK75" s="102"/>
      <c r="IL75" s="103"/>
      <c r="IM75" s="104"/>
      <c r="IN75" s="104"/>
      <c r="IO75" s="105"/>
      <c r="IP75" s="106"/>
      <c r="IQ75" s="107"/>
      <c r="IR75" s="108"/>
      <c r="IS75" s="109"/>
      <c r="IU75" s="101"/>
      <c r="IV75" s="101"/>
      <c r="IW75" s="102"/>
      <c r="IX75" s="103"/>
      <c r="IY75" s="104"/>
      <c r="IZ75" s="104"/>
      <c r="JA75" s="105"/>
      <c r="JB75" s="106"/>
      <c r="JC75" s="107"/>
      <c r="JD75" s="108"/>
      <c r="JE75" s="109"/>
      <c r="JG75" s="101"/>
      <c r="JH75" s="101"/>
      <c r="JI75" s="102"/>
      <c r="JJ75" s="103"/>
      <c r="JK75" s="104"/>
      <c r="JL75" s="104"/>
      <c r="JM75" s="105"/>
      <c r="JN75" s="106"/>
      <c r="JO75" s="107"/>
      <c r="JP75" s="108"/>
      <c r="JQ75" s="109"/>
      <c r="JS75" s="101"/>
      <c r="JT75" s="101"/>
      <c r="JU75" s="102"/>
      <c r="JV75" s="103"/>
      <c r="JW75" s="104"/>
      <c r="JX75" s="104"/>
      <c r="JY75" s="105"/>
      <c r="JZ75" s="106"/>
      <c r="KA75" s="107"/>
      <c r="KB75" s="108"/>
      <c r="KC75" s="109"/>
      <c r="KE75" s="101"/>
      <c r="KF75" s="101"/>
    </row>
    <row r="76" spans="1:292" ht="13.5" customHeight="1">
      <c r="A76" s="20"/>
      <c r="B76" s="101" t="s">
        <v>1179</v>
      </c>
      <c r="C76" s="2" t="s">
        <v>1180</v>
      </c>
      <c r="D76" s="154"/>
      <c r="E76" s="102"/>
      <c r="F76" s="103"/>
      <c r="G76" s="104"/>
      <c r="H76" s="104"/>
      <c r="I76" s="105"/>
      <c r="J76" s="106"/>
      <c r="K76" s="107"/>
      <c r="L76" s="108"/>
      <c r="M76" s="109"/>
      <c r="O76" s="101"/>
      <c r="P76" s="154"/>
      <c r="Q76" s="102"/>
      <c r="R76" s="103"/>
      <c r="S76" s="104"/>
      <c r="T76" s="104"/>
      <c r="U76" s="105"/>
      <c r="V76" s="106"/>
      <c r="W76" s="107"/>
      <c r="X76" s="108"/>
      <c r="Y76" s="109"/>
      <c r="AA76" s="101"/>
      <c r="AB76" s="101"/>
      <c r="AC76" s="102"/>
      <c r="AD76" s="103"/>
      <c r="AE76" s="104"/>
      <c r="AF76" s="104"/>
      <c r="AG76" s="105"/>
      <c r="AH76" s="106"/>
      <c r="AI76" s="107"/>
      <c r="AJ76" s="108"/>
      <c r="AK76" s="109"/>
      <c r="AM76" s="101"/>
      <c r="AN76" s="101"/>
      <c r="AO76" s="102"/>
      <c r="AP76" s="103"/>
      <c r="AQ76" s="104"/>
      <c r="AR76" s="104"/>
      <c r="AS76" s="105"/>
      <c r="AT76" s="106"/>
      <c r="AU76" s="107"/>
      <c r="AV76" s="108"/>
      <c r="AW76" s="109"/>
      <c r="AY76" s="101"/>
      <c r="AZ76" s="101"/>
      <c r="BA76" s="102"/>
      <c r="BB76" s="103"/>
      <c r="BC76" s="104"/>
      <c r="BD76" s="104"/>
      <c r="BE76" s="105"/>
      <c r="BF76" s="106"/>
      <c r="BG76" s="107"/>
      <c r="BH76" s="108"/>
      <c r="BI76" s="109"/>
      <c r="BK76" s="101"/>
      <c r="BL76" s="101"/>
      <c r="BM76" s="102"/>
      <c r="BN76" s="103"/>
      <c r="BO76" s="104"/>
      <c r="BP76" s="104"/>
      <c r="BQ76" s="105"/>
      <c r="BR76" s="106"/>
      <c r="BS76" s="107"/>
      <c r="BT76" s="108"/>
      <c r="BU76" s="109"/>
      <c r="BW76" s="101"/>
      <c r="BX76" s="101"/>
      <c r="BY76" s="102"/>
      <c r="BZ76" s="103"/>
      <c r="CA76" s="104"/>
      <c r="CB76" s="104"/>
      <c r="CC76" s="105"/>
      <c r="CD76" s="106"/>
      <c r="CE76" s="107"/>
      <c r="CF76" s="108"/>
      <c r="CG76" s="109"/>
      <c r="CI76" s="101"/>
      <c r="CJ76" s="101"/>
      <c r="CK76" s="102"/>
      <c r="CL76" s="103"/>
      <c r="CM76" s="104"/>
      <c r="CN76" s="104"/>
      <c r="CO76" s="105"/>
      <c r="CP76" s="106"/>
      <c r="CQ76" s="107"/>
      <c r="CR76" s="108"/>
      <c r="CS76" s="109"/>
      <c r="CU76" s="101"/>
      <c r="CV76" s="101"/>
      <c r="CW76" s="102"/>
      <c r="CX76" s="103"/>
      <c r="CY76" s="104"/>
      <c r="CZ76" s="104"/>
      <c r="DA76" s="105"/>
      <c r="DB76" s="106"/>
      <c r="DC76" s="107"/>
      <c r="DD76" s="108"/>
      <c r="DE76" s="109"/>
      <c r="DG76" s="101"/>
      <c r="DH76" s="101"/>
      <c r="DI76" s="102" t="str">
        <f>IF(DM76="","",DI$3)</f>
        <v/>
      </c>
      <c r="DJ76" s="103" t="str">
        <f>IF(DM76="","",DI$1)</f>
        <v/>
      </c>
      <c r="DK76" s="104" t="str">
        <f>IF(DM76="","",DI$2)</f>
        <v/>
      </c>
      <c r="DL76" s="104" t="str">
        <f>IF(DM76="","",DI$3)</f>
        <v/>
      </c>
      <c r="DM76" s="105" t="str">
        <f>IF(DT76="","",IF(ISNUMBER(SEARCH(":",DT76)),MID(DT76,FIND(":",DT76)+2,FIND("(",DT76)-FIND(":",DT76)-3),LEFT(DT76,FIND("(",DT76)-2)))</f>
        <v/>
      </c>
      <c r="DN76" s="106" t="str">
        <f>IF(DT76="","",MID(DT76,FIND("(",DT76)+1,4))</f>
        <v/>
      </c>
      <c r="DO76" s="107"/>
      <c r="DP76" s="108"/>
      <c r="DQ76" s="109"/>
      <c r="DS76" s="101"/>
      <c r="DT76" s="101"/>
      <c r="DU76" s="102">
        <f t="shared" si="529"/>
        <v>45291</v>
      </c>
      <c r="DV76" s="103" t="str">
        <f t="shared" si="530"/>
        <v>Rutte IV</v>
      </c>
      <c r="DW76" s="104">
        <f t="shared" si="663"/>
        <v>44571</v>
      </c>
      <c r="DX76" s="104">
        <v>45099</v>
      </c>
      <c r="DY76" s="105" t="str">
        <f t="shared" si="531"/>
        <v>Dennis Wiersma</v>
      </c>
      <c r="DZ76" s="106" t="str">
        <f t="shared" si="532"/>
        <v>1986</v>
      </c>
      <c r="EA76" s="107" t="str">
        <f t="shared" si="533"/>
        <v>male</v>
      </c>
      <c r="EB76" s="108" t="str">
        <f t="shared" si="534"/>
        <v>nl_vvd01</v>
      </c>
      <c r="EC76" s="109" t="str">
        <f t="shared" si="535"/>
        <v>Wiersma_Dennis_1986</v>
      </c>
      <c r="EE76" s="101"/>
      <c r="EF76" s="101" t="s">
        <v>1181</v>
      </c>
      <c r="EG76" s="102"/>
      <c r="EH76" s="103"/>
      <c r="EI76" s="104"/>
      <c r="EJ76" s="104"/>
      <c r="EK76" s="105"/>
      <c r="EL76" s="106"/>
      <c r="EM76" s="107"/>
      <c r="EN76" s="108"/>
      <c r="EO76" s="109"/>
      <c r="EQ76" s="101"/>
      <c r="ER76" s="101"/>
      <c r="ES76" s="102"/>
      <c r="ET76" s="103"/>
      <c r="EU76" s="104"/>
      <c r="EV76" s="104"/>
      <c r="EW76" s="105"/>
      <c r="EX76" s="106"/>
      <c r="EY76" s="107"/>
      <c r="EZ76" s="108"/>
      <c r="FA76" s="109"/>
      <c r="FC76" s="101"/>
      <c r="FD76" s="101"/>
      <c r="FE76" s="102"/>
      <c r="FF76" s="103"/>
      <c r="FG76" s="104"/>
      <c r="FH76" s="104"/>
      <c r="FI76" s="105"/>
      <c r="FJ76" s="106"/>
      <c r="FK76" s="107"/>
      <c r="FL76" s="108"/>
      <c r="FM76" s="109"/>
      <c r="FO76" s="101"/>
      <c r="FP76" s="101"/>
      <c r="FQ76" s="102"/>
      <c r="FR76" s="103"/>
      <c r="FS76" s="104"/>
      <c r="FT76" s="104"/>
      <c r="FU76" s="105"/>
      <c r="FV76" s="106"/>
      <c r="FW76" s="107"/>
      <c r="FX76" s="108"/>
      <c r="FY76" s="109"/>
      <c r="GA76" s="101"/>
      <c r="GB76" s="101"/>
      <c r="GC76" s="102"/>
      <c r="GD76" s="103"/>
      <c r="GE76" s="104"/>
      <c r="GF76" s="104"/>
      <c r="GG76" s="105"/>
      <c r="GH76" s="106"/>
      <c r="GI76" s="107"/>
      <c r="GJ76" s="108"/>
      <c r="GK76" s="109"/>
      <c r="GM76" s="101"/>
      <c r="GN76" s="101"/>
      <c r="GO76" s="102"/>
      <c r="GP76" s="103"/>
      <c r="GQ76" s="104"/>
      <c r="GR76" s="104"/>
      <c r="GS76" s="105"/>
      <c r="GT76" s="106"/>
      <c r="GU76" s="107"/>
      <c r="GV76" s="108"/>
      <c r="GW76" s="109"/>
      <c r="GY76" s="101"/>
      <c r="GZ76" s="101"/>
      <c r="HA76" s="102"/>
      <c r="HB76" s="103"/>
      <c r="HC76" s="104"/>
      <c r="HD76" s="104"/>
      <c r="HE76" s="105"/>
      <c r="HF76" s="106"/>
      <c r="HG76" s="107"/>
      <c r="HH76" s="108"/>
      <c r="HI76" s="109"/>
      <c r="HK76" s="101"/>
      <c r="HL76" s="101"/>
      <c r="HM76" s="102"/>
      <c r="HN76" s="103"/>
      <c r="HO76" s="104"/>
      <c r="HP76" s="104"/>
      <c r="HQ76" s="105"/>
      <c r="HR76" s="106"/>
      <c r="HS76" s="107"/>
      <c r="HT76" s="108"/>
      <c r="HU76" s="109"/>
      <c r="HW76" s="101"/>
      <c r="HX76" s="101"/>
      <c r="HY76" s="102"/>
      <c r="HZ76" s="103"/>
      <c r="IA76" s="104"/>
      <c r="IB76" s="104"/>
      <c r="IC76" s="105"/>
      <c r="ID76" s="106"/>
      <c r="IE76" s="107"/>
      <c r="IF76" s="108"/>
      <c r="IG76" s="109"/>
      <c r="II76" s="101"/>
      <c r="IJ76" s="101"/>
      <c r="IK76" s="102"/>
      <c r="IL76" s="103"/>
      <c r="IM76" s="104"/>
      <c r="IN76" s="104"/>
      <c r="IO76" s="105"/>
      <c r="IP76" s="106"/>
      <c r="IQ76" s="107"/>
      <c r="IR76" s="108"/>
      <c r="IS76" s="109"/>
      <c r="IU76" s="101"/>
      <c r="IV76" s="101"/>
      <c r="IW76" s="102"/>
      <c r="IX76" s="103"/>
      <c r="IY76" s="104"/>
      <c r="IZ76" s="104"/>
      <c r="JA76" s="105"/>
      <c r="JB76" s="106"/>
      <c r="JC76" s="107"/>
      <c r="JD76" s="108"/>
      <c r="JE76" s="109"/>
      <c r="JG76" s="101"/>
      <c r="JH76" s="101"/>
      <c r="JI76" s="102"/>
      <c r="JJ76" s="103"/>
      <c r="JK76" s="104"/>
      <c r="JL76" s="104"/>
      <c r="JM76" s="105"/>
      <c r="JN76" s="106"/>
      <c r="JO76" s="107"/>
      <c r="JP76" s="108"/>
      <c r="JQ76" s="109"/>
      <c r="JS76" s="101"/>
      <c r="JT76" s="101"/>
      <c r="JU76" s="102"/>
      <c r="JV76" s="103"/>
      <c r="JW76" s="104"/>
      <c r="JX76" s="104"/>
      <c r="JY76" s="105"/>
      <c r="JZ76" s="106"/>
      <c r="KA76" s="107"/>
      <c r="KB76" s="108"/>
      <c r="KC76" s="109"/>
      <c r="KE76" s="101"/>
      <c r="KF76" s="101"/>
    </row>
    <row r="77" spans="1:292" ht="13.5" customHeight="1">
      <c r="A77" s="20"/>
      <c r="B77" s="101" t="s">
        <v>1179</v>
      </c>
      <c r="C77" s="2" t="s">
        <v>1180</v>
      </c>
      <c r="D77" s="154"/>
      <c r="E77" s="102"/>
      <c r="F77" s="103"/>
      <c r="G77" s="104"/>
      <c r="H77" s="104"/>
      <c r="I77" s="105"/>
      <c r="J77" s="106"/>
      <c r="K77" s="107"/>
      <c r="L77" s="108"/>
      <c r="M77" s="109"/>
      <c r="O77" s="101"/>
      <c r="P77" s="154"/>
      <c r="Q77" s="102"/>
      <c r="R77" s="103"/>
      <c r="S77" s="104"/>
      <c r="T77" s="104"/>
      <c r="U77" s="105"/>
      <c r="V77" s="106"/>
      <c r="W77" s="107"/>
      <c r="X77" s="108"/>
      <c r="Y77" s="109"/>
      <c r="AA77" s="101"/>
      <c r="AB77" s="101"/>
      <c r="AC77" s="102"/>
      <c r="AD77" s="103"/>
      <c r="AE77" s="104"/>
      <c r="AF77" s="104"/>
      <c r="AG77" s="105"/>
      <c r="AH77" s="106"/>
      <c r="AI77" s="107"/>
      <c r="AJ77" s="108"/>
      <c r="AK77" s="109"/>
      <c r="AM77" s="101"/>
      <c r="AN77" s="101"/>
      <c r="AO77" s="102"/>
      <c r="AP77" s="103"/>
      <c r="AQ77" s="104"/>
      <c r="AR77" s="104"/>
      <c r="AS77" s="105"/>
      <c r="AT77" s="106"/>
      <c r="AU77" s="107"/>
      <c r="AV77" s="108"/>
      <c r="AW77" s="109"/>
      <c r="AY77" s="101"/>
      <c r="AZ77" s="101"/>
      <c r="BA77" s="102"/>
      <c r="BB77" s="103"/>
      <c r="BC77" s="104"/>
      <c r="BD77" s="104"/>
      <c r="BE77" s="105"/>
      <c r="BF77" s="106"/>
      <c r="BG77" s="107"/>
      <c r="BH77" s="108"/>
      <c r="BI77" s="109"/>
      <c r="BK77" s="101"/>
      <c r="BL77" s="101"/>
      <c r="BM77" s="102"/>
      <c r="BN77" s="103"/>
      <c r="BO77" s="104"/>
      <c r="BP77" s="104"/>
      <c r="BQ77" s="105"/>
      <c r="BR77" s="106"/>
      <c r="BS77" s="107"/>
      <c r="BT77" s="108"/>
      <c r="BU77" s="109"/>
      <c r="BW77" s="101"/>
      <c r="BX77" s="101"/>
      <c r="BY77" s="102"/>
      <c r="BZ77" s="103"/>
      <c r="CA77" s="104"/>
      <c r="CB77" s="104"/>
      <c r="CC77" s="105"/>
      <c r="CD77" s="106"/>
      <c r="CE77" s="107"/>
      <c r="CF77" s="108"/>
      <c r="CG77" s="109"/>
      <c r="CI77" s="101"/>
      <c r="CJ77" s="101"/>
      <c r="CK77" s="102"/>
      <c r="CL77" s="103"/>
      <c r="CM77" s="104"/>
      <c r="CN77" s="104"/>
      <c r="CO77" s="105"/>
      <c r="CP77" s="106"/>
      <c r="CQ77" s="107"/>
      <c r="CR77" s="108"/>
      <c r="CS77" s="109"/>
      <c r="CU77" s="101"/>
      <c r="CV77" s="101"/>
      <c r="CW77" s="102"/>
      <c r="CX77" s="103"/>
      <c r="CY77" s="104"/>
      <c r="CZ77" s="104"/>
      <c r="DA77" s="105"/>
      <c r="DB77" s="106"/>
      <c r="DC77" s="107"/>
      <c r="DD77" s="108"/>
      <c r="DE77" s="109"/>
      <c r="DG77" s="101"/>
      <c r="DH77" s="101"/>
      <c r="DI77" s="102"/>
      <c r="DJ77" s="103"/>
      <c r="DK77" s="104"/>
      <c r="DL77" s="104"/>
      <c r="DM77" s="105"/>
      <c r="DN77" s="106"/>
      <c r="DO77" s="107"/>
      <c r="DP77" s="108"/>
      <c r="DQ77" s="109"/>
      <c r="DS77" s="101"/>
      <c r="DT77" s="101"/>
      <c r="DU77" s="102">
        <f t="shared" ref="DU77" si="664">IF(DY77="","",DU$3)</f>
        <v>45291</v>
      </c>
      <c r="DV77" s="103" t="str">
        <f t="shared" ref="DV77" si="665">IF(DY77="","",DU$1)</f>
        <v>Rutte IV</v>
      </c>
      <c r="DW77" s="104">
        <v>45099</v>
      </c>
      <c r="DX77" s="104">
        <f t="shared" ref="DX77" si="666">IF(DY77="","",DU$3)</f>
        <v>45291</v>
      </c>
      <c r="DY77" s="105" t="str">
        <f t="shared" ref="DY77" si="667">IF(EF77="","",IF(ISNUMBER(SEARCH(":",EF77)),MID(EF77,FIND(":",EF77)+2,FIND("(",EF77)-FIND(":",EF77)-3),LEFT(EF77,FIND("(",EF77)-2)))</f>
        <v>Mariëlle Paul</v>
      </c>
      <c r="DZ77" s="106" t="str">
        <f t="shared" ref="DZ77" si="668">IF(EF77="","",MID(EF77,FIND("(",EF77)+1,4))</f>
        <v>1966</v>
      </c>
      <c r="EA77" s="107" t="str">
        <f t="shared" ref="EA77" si="669">IF(ISNUMBER(SEARCH("*female*",EF77)),"female",IF(ISNUMBER(SEARCH("*male*",EF77)),"male",""))</f>
        <v>female</v>
      </c>
      <c r="EB77" s="108" t="str">
        <f t="shared" ref="EB77" si="670">IF(EF77="","",IF(ISERROR(MID(EF77,FIND("male,",EF77)+6,(FIND(")",EF77)-(FIND("male,",EF77)+6))))=TRUE,"missing/error",MID(EF77,FIND("male,",EF77)+6,(FIND(")",EF77)-(FIND("male,",EF77)+6)))))</f>
        <v>nl_vvd01</v>
      </c>
      <c r="EC77" s="109" t="str">
        <f t="shared" ref="EC77" si="671">IF(DY77="","",(MID(DY77,(SEARCH("^^",SUBSTITUTE(DY77," ","^^",LEN(DY77)-LEN(SUBSTITUTE(DY77," ","")))))+1,99)&amp;"_"&amp;LEFT(DY77,FIND(" ",DY77)-1)&amp;"_"&amp;DZ77))</f>
        <v>Paul_Mariëlle_1966</v>
      </c>
      <c r="EE77" s="101"/>
      <c r="EF77" s="101" t="s">
        <v>1217</v>
      </c>
      <c r="EG77" s="102"/>
      <c r="EH77" s="103"/>
      <c r="EI77" s="104"/>
      <c r="EJ77" s="104"/>
      <c r="EK77" s="105"/>
      <c r="EL77" s="106"/>
      <c r="EM77" s="107"/>
      <c r="EN77" s="108"/>
      <c r="EO77" s="109"/>
      <c r="EQ77" s="101"/>
      <c r="ER77" s="101"/>
      <c r="ES77" s="102"/>
      <c r="ET77" s="103"/>
      <c r="EU77" s="104"/>
      <c r="EV77" s="104"/>
      <c r="EW77" s="105"/>
      <c r="EX77" s="106"/>
      <c r="EY77" s="107"/>
      <c r="EZ77" s="108"/>
      <c r="FA77" s="109"/>
      <c r="FC77" s="101"/>
      <c r="FD77" s="101"/>
      <c r="FE77" s="102"/>
      <c r="FF77" s="103"/>
      <c r="FG77" s="104"/>
      <c r="FH77" s="104"/>
      <c r="FI77" s="105"/>
      <c r="FJ77" s="106"/>
      <c r="FK77" s="107"/>
      <c r="FL77" s="108"/>
      <c r="FM77" s="109"/>
      <c r="FO77" s="101"/>
      <c r="FP77" s="101"/>
      <c r="FQ77" s="102"/>
      <c r="FR77" s="103"/>
      <c r="FS77" s="104"/>
      <c r="FT77" s="104"/>
      <c r="FU77" s="105"/>
      <c r="FV77" s="106"/>
      <c r="FW77" s="107"/>
      <c r="FX77" s="108"/>
      <c r="FY77" s="109"/>
      <c r="GA77" s="101"/>
      <c r="GB77" s="101"/>
      <c r="GC77" s="102"/>
      <c r="GD77" s="103"/>
      <c r="GE77" s="104"/>
      <c r="GF77" s="104"/>
      <c r="GG77" s="105"/>
      <c r="GH77" s="106"/>
      <c r="GI77" s="107"/>
      <c r="GJ77" s="108"/>
      <c r="GK77" s="109"/>
      <c r="GM77" s="101"/>
      <c r="GN77" s="101"/>
      <c r="GO77" s="102"/>
      <c r="GP77" s="103"/>
      <c r="GQ77" s="104"/>
      <c r="GR77" s="104"/>
      <c r="GS77" s="105"/>
      <c r="GT77" s="106"/>
      <c r="GU77" s="107"/>
      <c r="GV77" s="108"/>
      <c r="GW77" s="109"/>
      <c r="GY77" s="101"/>
      <c r="GZ77" s="101"/>
      <c r="HA77" s="102"/>
      <c r="HB77" s="103"/>
      <c r="HC77" s="104"/>
      <c r="HD77" s="104"/>
      <c r="HE77" s="105"/>
      <c r="HF77" s="106"/>
      <c r="HG77" s="107"/>
      <c r="HH77" s="108"/>
      <c r="HI77" s="109"/>
      <c r="HK77" s="101"/>
      <c r="HL77" s="101"/>
      <c r="HM77" s="102"/>
      <c r="HN77" s="103"/>
      <c r="HO77" s="104"/>
      <c r="HP77" s="104"/>
      <c r="HQ77" s="105"/>
      <c r="HR77" s="106"/>
      <c r="HS77" s="107"/>
      <c r="HT77" s="108"/>
      <c r="HU77" s="109"/>
      <c r="HW77" s="101"/>
      <c r="HX77" s="101"/>
      <c r="HY77" s="102"/>
      <c r="HZ77" s="103"/>
      <c r="IA77" s="104"/>
      <c r="IB77" s="104"/>
      <c r="IC77" s="105"/>
      <c r="ID77" s="106"/>
      <c r="IE77" s="107"/>
      <c r="IF77" s="108"/>
      <c r="IG77" s="109"/>
      <c r="II77" s="101"/>
      <c r="IJ77" s="101"/>
      <c r="IK77" s="102"/>
      <c r="IL77" s="103"/>
      <c r="IM77" s="104"/>
      <c r="IN77" s="104"/>
      <c r="IO77" s="105"/>
      <c r="IP77" s="106"/>
      <c r="IQ77" s="107"/>
      <c r="IR77" s="108"/>
      <c r="IS77" s="109"/>
      <c r="IU77" s="101"/>
      <c r="IV77" s="101"/>
      <c r="IW77" s="102"/>
      <c r="IX77" s="103"/>
      <c r="IY77" s="104"/>
      <c r="IZ77" s="104"/>
      <c r="JA77" s="105"/>
      <c r="JB77" s="106"/>
      <c r="JC77" s="107"/>
      <c r="JD77" s="108"/>
      <c r="JE77" s="109"/>
      <c r="JG77" s="101"/>
      <c r="JH77" s="101"/>
      <c r="JI77" s="102"/>
      <c r="JJ77" s="103"/>
      <c r="JK77" s="104"/>
      <c r="JL77" s="104"/>
      <c r="JM77" s="105"/>
      <c r="JN77" s="106"/>
      <c r="JO77" s="107"/>
      <c r="JP77" s="108"/>
      <c r="JQ77" s="109"/>
      <c r="JS77" s="101"/>
      <c r="JT77" s="101"/>
      <c r="JU77" s="102"/>
      <c r="JV77" s="103"/>
      <c r="JW77" s="104"/>
      <c r="JX77" s="104"/>
      <c r="JY77" s="105"/>
      <c r="JZ77" s="106"/>
      <c r="KA77" s="107"/>
      <c r="KB77" s="108"/>
      <c r="KC77" s="109"/>
      <c r="KE77" s="101"/>
      <c r="KF77" s="101"/>
    </row>
    <row r="78" spans="1:292" ht="13.5" customHeight="1">
      <c r="A78" s="20"/>
      <c r="B78" s="101" t="s">
        <v>1069</v>
      </c>
      <c r="D78" s="154"/>
      <c r="E78" s="102"/>
      <c r="F78" s="103"/>
      <c r="G78" s="104"/>
      <c r="H78" s="104"/>
      <c r="I78" s="105"/>
      <c r="J78" s="106"/>
      <c r="K78" s="107"/>
      <c r="L78" s="108"/>
      <c r="M78" s="109"/>
      <c r="O78" s="101"/>
      <c r="P78" s="154"/>
      <c r="Q78" s="102"/>
      <c r="R78" s="103"/>
      <c r="S78" s="104"/>
      <c r="T78" s="104"/>
      <c r="U78" s="105"/>
      <c r="V78" s="106"/>
      <c r="W78" s="107"/>
      <c r="X78" s="108"/>
      <c r="Y78" s="109"/>
      <c r="AA78" s="101"/>
      <c r="AB78" s="101"/>
      <c r="AC78" s="102"/>
      <c r="AD78" s="103"/>
      <c r="AE78" s="104"/>
      <c r="AF78" s="104"/>
      <c r="AG78" s="105"/>
      <c r="AH78" s="106"/>
      <c r="AI78" s="107"/>
      <c r="AJ78" s="108"/>
      <c r="AK78" s="109"/>
      <c r="AM78" s="101"/>
      <c r="AN78" s="101"/>
      <c r="AO78" s="102"/>
      <c r="AP78" s="103"/>
      <c r="AQ78" s="104"/>
      <c r="AR78" s="104"/>
      <c r="AS78" s="105"/>
      <c r="AT78" s="106"/>
      <c r="AU78" s="107"/>
      <c r="AV78" s="108"/>
      <c r="AW78" s="109"/>
      <c r="AY78" s="101"/>
      <c r="AZ78" s="101"/>
      <c r="BA78" s="102"/>
      <c r="BB78" s="103"/>
      <c r="BC78" s="104"/>
      <c r="BD78" s="104"/>
      <c r="BE78" s="105"/>
      <c r="BF78" s="106"/>
      <c r="BG78" s="107"/>
      <c r="BH78" s="108"/>
      <c r="BI78" s="109"/>
      <c r="BK78" s="101"/>
      <c r="BL78" s="101"/>
      <c r="BM78" s="102"/>
      <c r="BN78" s="103"/>
      <c r="BO78" s="104"/>
      <c r="BP78" s="104"/>
      <c r="BQ78" s="105"/>
      <c r="BR78" s="106"/>
      <c r="BS78" s="107"/>
      <c r="BT78" s="108"/>
      <c r="BU78" s="109"/>
      <c r="BW78" s="101"/>
      <c r="BX78" s="101"/>
      <c r="BY78" s="102"/>
      <c r="BZ78" s="103"/>
      <c r="CA78" s="104"/>
      <c r="CB78" s="104"/>
      <c r="CC78" s="105"/>
      <c r="CD78" s="106"/>
      <c r="CE78" s="107"/>
      <c r="CF78" s="108"/>
      <c r="CG78" s="109"/>
      <c r="CI78" s="101"/>
      <c r="CJ78" s="101"/>
      <c r="CK78" s="102"/>
      <c r="CL78" s="103"/>
      <c r="CM78" s="104"/>
      <c r="CN78" s="104"/>
      <c r="CO78" s="105"/>
      <c r="CP78" s="106"/>
      <c r="CQ78" s="107"/>
      <c r="CR78" s="108"/>
      <c r="CS78" s="109"/>
      <c r="CU78" s="101"/>
      <c r="CV78" s="101"/>
      <c r="CW78" s="102"/>
      <c r="CX78" s="103"/>
      <c r="CY78" s="104"/>
      <c r="CZ78" s="104"/>
      <c r="DA78" s="105"/>
      <c r="DB78" s="106"/>
      <c r="DC78" s="107"/>
      <c r="DD78" s="108"/>
      <c r="DE78" s="109"/>
      <c r="DG78" s="101"/>
      <c r="DH78" s="101"/>
      <c r="DI78" s="102">
        <f>IF(DM78="","",DI$3)</f>
        <v>44571</v>
      </c>
      <c r="DJ78" s="103" t="str">
        <f>IF(DM78="","",DI$1)</f>
        <v>Rutte III</v>
      </c>
      <c r="DK78" s="104">
        <f>IF(DM78="","",DI$2)</f>
        <v>43034</v>
      </c>
      <c r="DL78" s="104">
        <f>IF(DM78="","",DI$3)</f>
        <v>44571</v>
      </c>
      <c r="DM78" s="105" t="str">
        <f>IF(DT78="","",IF(ISNUMBER(SEARCH(":",DT78)),MID(DT78,FIND(":",DT78)+2,FIND("(",DT78)-FIND(":",DT78)-3),LEFT(DT78,FIND("(",DT78)-2)))</f>
        <v>Arie Slob</v>
      </c>
      <c r="DN78" s="106" t="str">
        <f>IF(DT78="","",MID(DT78,FIND("(",DT78)+1,4))</f>
        <v>1961</v>
      </c>
      <c r="DO78" s="107" t="str">
        <f>IF(ISNUMBER(SEARCH("*female*",DT78)),"female",IF(ISNUMBER(SEARCH("*male*",DT78)),"male",""))</f>
        <v>male</v>
      </c>
      <c r="DP78" s="108" t="str">
        <f>IF(DT78="","",IF(ISERROR(MID(DT78,FIND("male,",DT78)+6,(FIND(")",DT78)-(FIND("male,",DT78)+6))))=TRUE,"missing/error",MID(DT78,FIND("male,",DT78)+6,(FIND(")",DT78)-(FIND("male,",DT78)+6)))))</f>
        <v>nl_cu01</v>
      </c>
      <c r="DQ78" s="109" t="str">
        <f>IF(DM78="","",(MID(DM78,(SEARCH("^^",SUBSTITUTE(DM78," ","^^",LEN(DM78)-LEN(SUBSTITUTE(DM78," ","")))))+1,99)&amp;"_"&amp;LEFT(DM78,FIND(" ",DM78)-1)&amp;"_"&amp;DN78))</f>
        <v>Slob_Arie_1961</v>
      </c>
      <c r="DS78" s="101"/>
      <c r="DT78" s="101" t="s">
        <v>1070</v>
      </c>
      <c r="DU78" s="102" t="str">
        <f t="shared" si="529"/>
        <v/>
      </c>
      <c r="DV78" s="103" t="str">
        <f t="shared" si="530"/>
        <v/>
      </c>
      <c r="DW78" s="104" t="str">
        <f t="shared" si="663"/>
        <v/>
      </c>
      <c r="DX78" s="104" t="str">
        <f t="shared" si="662"/>
        <v/>
      </c>
      <c r="DY78" s="105" t="str">
        <f t="shared" si="531"/>
        <v/>
      </c>
      <c r="DZ78" s="106" t="str">
        <f t="shared" si="532"/>
        <v/>
      </c>
      <c r="EA78" s="107" t="str">
        <f t="shared" si="533"/>
        <v/>
      </c>
      <c r="EB78" s="108" t="str">
        <f t="shared" si="534"/>
        <v/>
      </c>
      <c r="EC78" s="109" t="str">
        <f t="shared" si="535"/>
        <v/>
      </c>
      <c r="EE78" s="101"/>
      <c r="EF78" s="101"/>
      <c r="EG78" s="102"/>
      <c r="EH78" s="103"/>
      <c r="EI78" s="104"/>
      <c r="EJ78" s="104"/>
      <c r="EK78" s="105"/>
      <c r="EL78" s="106"/>
      <c r="EM78" s="107"/>
      <c r="EN78" s="108"/>
      <c r="EO78" s="109"/>
      <c r="EQ78" s="101"/>
      <c r="ER78" s="101"/>
      <c r="ES78" s="102"/>
      <c r="ET78" s="103"/>
      <c r="EU78" s="104"/>
      <c r="EV78" s="104"/>
      <c r="EW78" s="105"/>
      <c r="EX78" s="106"/>
      <c r="EY78" s="107"/>
      <c r="EZ78" s="108"/>
      <c r="FA78" s="109"/>
      <c r="FC78" s="101"/>
      <c r="FD78" s="101"/>
      <c r="FE78" s="102"/>
      <c r="FF78" s="103"/>
      <c r="FG78" s="104"/>
      <c r="FH78" s="104"/>
      <c r="FI78" s="105"/>
      <c r="FJ78" s="106"/>
      <c r="FK78" s="107"/>
      <c r="FL78" s="108"/>
      <c r="FM78" s="109"/>
      <c r="FO78" s="101"/>
      <c r="FP78" s="101"/>
      <c r="FQ78" s="102"/>
      <c r="FR78" s="103"/>
      <c r="FS78" s="104"/>
      <c r="FT78" s="104"/>
      <c r="FU78" s="105"/>
      <c r="FV78" s="106"/>
      <c r="FW78" s="107"/>
      <c r="FX78" s="108"/>
      <c r="FY78" s="109"/>
      <c r="GA78" s="101"/>
      <c r="GB78" s="101"/>
      <c r="GC78" s="102"/>
      <c r="GD78" s="103"/>
      <c r="GE78" s="104"/>
      <c r="GF78" s="104"/>
      <c r="GG78" s="105"/>
      <c r="GH78" s="106"/>
      <c r="GI78" s="107"/>
      <c r="GJ78" s="108"/>
      <c r="GK78" s="109"/>
      <c r="GM78" s="101"/>
      <c r="GN78" s="101"/>
      <c r="GO78" s="102"/>
      <c r="GP78" s="103"/>
      <c r="GQ78" s="104"/>
      <c r="GR78" s="104"/>
      <c r="GS78" s="105"/>
      <c r="GT78" s="106"/>
      <c r="GU78" s="107"/>
      <c r="GV78" s="108"/>
      <c r="GW78" s="109"/>
      <c r="GY78" s="101"/>
      <c r="GZ78" s="101"/>
      <c r="HA78" s="102"/>
      <c r="HB78" s="103"/>
      <c r="HC78" s="104"/>
      <c r="HD78" s="104"/>
      <c r="HE78" s="105"/>
      <c r="HF78" s="106"/>
      <c r="HG78" s="107"/>
      <c r="HH78" s="108"/>
      <c r="HI78" s="109"/>
      <c r="HK78" s="101"/>
      <c r="HL78" s="101"/>
      <c r="HM78" s="102"/>
      <c r="HN78" s="103"/>
      <c r="HO78" s="104"/>
      <c r="HP78" s="104"/>
      <c r="HQ78" s="105"/>
      <c r="HR78" s="106"/>
      <c r="HS78" s="107"/>
      <c r="HT78" s="108"/>
      <c r="HU78" s="109"/>
      <c r="HW78" s="101"/>
      <c r="HX78" s="101"/>
      <c r="HY78" s="102"/>
      <c r="HZ78" s="103"/>
      <c r="IA78" s="104"/>
      <c r="IB78" s="104"/>
      <c r="IC78" s="105"/>
      <c r="ID78" s="106"/>
      <c r="IE78" s="107"/>
      <c r="IF78" s="108"/>
      <c r="IG78" s="109"/>
      <c r="II78" s="101"/>
      <c r="IJ78" s="101"/>
      <c r="IK78" s="102"/>
      <c r="IL78" s="103"/>
      <c r="IM78" s="104"/>
      <c r="IN78" s="104"/>
      <c r="IO78" s="105"/>
      <c r="IP78" s="106"/>
      <c r="IQ78" s="107"/>
      <c r="IR78" s="108"/>
      <c r="IS78" s="109"/>
      <c r="IU78" s="101"/>
      <c r="IV78" s="101"/>
      <c r="IW78" s="102"/>
      <c r="IX78" s="103"/>
      <c r="IY78" s="104"/>
      <c r="IZ78" s="104"/>
      <c r="JA78" s="105"/>
      <c r="JB78" s="106"/>
      <c r="JC78" s="107"/>
      <c r="JD78" s="108"/>
      <c r="JE78" s="109"/>
      <c r="JG78" s="101"/>
      <c r="JH78" s="101"/>
      <c r="JI78" s="102"/>
      <c r="JJ78" s="103"/>
      <c r="JK78" s="104"/>
      <c r="JL78" s="104"/>
      <c r="JM78" s="105"/>
      <c r="JN78" s="106"/>
      <c r="JO78" s="107"/>
      <c r="JP78" s="108"/>
      <c r="JQ78" s="109"/>
      <c r="JS78" s="101"/>
      <c r="JT78" s="101"/>
      <c r="JU78" s="102"/>
      <c r="JV78" s="103"/>
      <c r="JW78" s="104"/>
      <c r="JX78" s="104"/>
      <c r="JY78" s="105"/>
      <c r="JZ78" s="106"/>
      <c r="KA78" s="107"/>
      <c r="KB78" s="108"/>
      <c r="KC78" s="109"/>
      <c r="KE78" s="101"/>
      <c r="KF78" s="101"/>
    </row>
    <row r="79" spans="1:292" ht="13.5" customHeight="1">
      <c r="A79" s="20"/>
      <c r="B79" s="101" t="s">
        <v>684</v>
      </c>
      <c r="D79" s="154"/>
      <c r="E79" s="102"/>
      <c r="F79" s="103"/>
      <c r="G79" s="104"/>
      <c r="H79" s="104"/>
      <c r="I79" s="105"/>
      <c r="J79" s="106"/>
      <c r="K79" s="107"/>
      <c r="L79" s="108"/>
      <c r="M79" s="109"/>
      <c r="O79" s="101"/>
      <c r="P79" s="154"/>
      <c r="Q79" s="102"/>
      <c r="R79" s="103"/>
      <c r="S79" s="104"/>
      <c r="T79" s="104"/>
      <c r="U79" s="105"/>
      <c r="V79" s="106"/>
      <c r="W79" s="107"/>
      <c r="X79" s="108"/>
      <c r="Y79" s="109"/>
      <c r="AA79" s="101"/>
      <c r="AB79" s="101"/>
      <c r="AC79" s="102"/>
      <c r="AD79" s="103"/>
      <c r="AE79" s="104"/>
      <c r="AF79" s="104"/>
      <c r="AG79" s="105"/>
      <c r="AH79" s="106"/>
      <c r="AI79" s="107"/>
      <c r="AJ79" s="108"/>
      <c r="AK79" s="109"/>
      <c r="AM79" s="101"/>
      <c r="AN79" s="101"/>
      <c r="AO79" s="102"/>
      <c r="AP79" s="103"/>
      <c r="AQ79" s="104"/>
      <c r="AR79" s="104"/>
      <c r="AS79" s="105"/>
      <c r="AT79" s="106"/>
      <c r="AU79" s="107"/>
      <c r="AV79" s="108"/>
      <c r="AW79" s="109"/>
      <c r="AY79" s="101"/>
      <c r="AZ79" s="101"/>
      <c r="BA79" s="102"/>
      <c r="BB79" s="103"/>
      <c r="BC79" s="104"/>
      <c r="BD79" s="104"/>
      <c r="BE79" s="105"/>
      <c r="BF79" s="106"/>
      <c r="BG79" s="107"/>
      <c r="BH79" s="108"/>
      <c r="BI79" s="109"/>
      <c r="BK79" s="101"/>
      <c r="BL79" s="101"/>
      <c r="BM79" s="102"/>
      <c r="BN79" s="103"/>
      <c r="BO79" s="104"/>
      <c r="BP79" s="104"/>
      <c r="BQ79" s="105"/>
      <c r="BR79" s="106"/>
      <c r="BS79" s="107"/>
      <c r="BT79" s="108"/>
      <c r="BU79" s="109"/>
      <c r="BW79" s="101"/>
      <c r="BX79" s="101"/>
      <c r="BY79" s="102"/>
      <c r="BZ79" s="103"/>
      <c r="CA79" s="104"/>
      <c r="CB79" s="104"/>
      <c r="CC79" s="105"/>
      <c r="CD79" s="106"/>
      <c r="CE79" s="107"/>
      <c r="CF79" s="108"/>
      <c r="CG79" s="109"/>
      <c r="CI79" s="101"/>
      <c r="CJ79" s="101"/>
      <c r="CK79" s="102">
        <f>IF(CO79="","",CK$3)</f>
        <v>41218</v>
      </c>
      <c r="CL79" s="103" t="str">
        <f>IF(CO79="","",CK$1)</f>
        <v>Rutte I</v>
      </c>
      <c r="CM79" s="104">
        <f>IF(CO79="","",CK$2)</f>
        <v>40465</v>
      </c>
      <c r="CN79" s="104">
        <f>IF(CO79="","",CK$3)</f>
        <v>41218</v>
      </c>
      <c r="CO79" s="105" t="str">
        <f>IF(CV79="","",IF(ISNUMBER(SEARCH(":",CV79)),MID(CV79,FIND(":",CV79)+2,FIND("(",CV79)-FIND(":",CV79)-3),LEFT(CV79,FIND("(",CV79)-2)))</f>
        <v>Ivo Opstelten</v>
      </c>
      <c r="CP79" s="106" t="str">
        <f>IF(CV79="","",MID(CV79,FIND("(",CV79)+1,4))</f>
        <v>1944</v>
      </c>
      <c r="CQ79" s="107" t="str">
        <f>IF(ISNUMBER(SEARCH("*female*",CV79)),"female",IF(ISNUMBER(SEARCH("*male*",CV79)),"male",""))</f>
        <v>male</v>
      </c>
      <c r="CR79" s="108" t="str">
        <f>IF(CV79="","",IF(ISERROR(MID(CV79,FIND("male,",CV79)+6,(FIND(")",CV79)-(FIND("male,",CV79)+6))))=TRUE,"missing/error",MID(CV79,FIND("male,",CV79)+6,(FIND(")",CV79)-(FIND("male,",CV79)+6)))))</f>
        <v>nl_vvd01</v>
      </c>
      <c r="CS79" s="109" t="str">
        <f>IF(CO79="","",(MID(CO79,(SEARCH("^^",SUBSTITUTE(CO79," ","^^",LEN(CO79)-LEN(SUBSTITUTE(CO79," ","")))))+1,99)&amp;"_"&amp;LEFT(CO79,FIND(" ",CO79)-1)&amp;"_"&amp;CP79))</f>
        <v>Opstelten_Ivo_1944</v>
      </c>
      <c r="CU79" s="101"/>
      <c r="CV79" s="101" t="s">
        <v>686</v>
      </c>
      <c r="CW79" s="102">
        <f>IF(DA79="","",CW$3)</f>
        <v>43034</v>
      </c>
      <c r="CX79" s="103" t="str">
        <f>IF(DA79="","",CW$1)</f>
        <v>Rutte II</v>
      </c>
      <c r="CY79" s="104">
        <f>IF(DA79="","",CW$2)</f>
        <v>41218</v>
      </c>
      <c r="CZ79" s="104">
        <v>42072</v>
      </c>
      <c r="DA79" s="105" t="str">
        <f>IF(DH79="","",IF(ISNUMBER(SEARCH(":",DH79)),MID(DH79,FIND(":",DH79)+2,FIND("(",DH79)-FIND(":",DH79)-3),LEFT(DH79,FIND("(",DH79)-2)))</f>
        <v>Ivo Opstelten</v>
      </c>
      <c r="DB79" s="106" t="str">
        <f>IF(DH79="","",MID(DH79,FIND("(",DH79)+1,4))</f>
        <v>1944</v>
      </c>
      <c r="DC79" s="107" t="str">
        <f>IF(ISNUMBER(SEARCH("*female*",DH79)),"female",IF(ISNUMBER(SEARCH("*male*",DH79)),"male",""))</f>
        <v>male</v>
      </c>
      <c r="DD79" s="108" t="str">
        <f>IF(DH79="","",IF(ISERROR(MID(DH79,FIND("male,",DH79)+6,(FIND(")",DH79)-(FIND("male,",DH79)+6))))=TRUE,"missing/error",MID(DH79,FIND("male,",DH79)+6,(FIND(")",DH79)-(FIND("male,",DH79)+6)))))</f>
        <v>nl_vvd01</v>
      </c>
      <c r="DE79" s="109" t="str">
        <f>IF(DA79="","",(MID(DA79,(SEARCH("^^",SUBSTITUTE(DA79," ","^^",LEN(DA79)-LEN(SUBSTITUTE(DA79," ","")))))+1,99)&amp;"_"&amp;LEFT(DA79,FIND(" ",DA79)-1)&amp;"_"&amp;DB79))</f>
        <v>Opstelten_Ivo_1944</v>
      </c>
      <c r="DG79" s="101"/>
      <c r="DH79" s="101" t="s">
        <v>686</v>
      </c>
      <c r="DI79" s="102">
        <f>IF(DM79="","",DI$3)</f>
        <v>44571</v>
      </c>
      <c r="DJ79" s="103" t="str">
        <f>IF(DM79="","",DI$1)</f>
        <v>Rutte III</v>
      </c>
      <c r="DK79" s="104">
        <f>IF(DM79="","",DI$2)</f>
        <v>43034</v>
      </c>
      <c r="DL79" s="104">
        <f>IF(DM79="","",DI$3)</f>
        <v>44571</v>
      </c>
      <c r="DM79" s="105" t="str">
        <f>IF(DT79="","",IF(ISNUMBER(SEARCH(":",DT79)),MID(DT79,FIND(":",DT79)+2,FIND("(",DT79)-FIND(":",DT79)-3),LEFT(DT79,FIND("(",DT79)-2)))</f>
        <v>Ferdinand Grapperhaus</v>
      </c>
      <c r="DN79" s="106" t="str">
        <f>IF(DT79="","",MID(DT79,FIND("(",DT79)+1,4))</f>
        <v>1959</v>
      </c>
      <c r="DO79" s="107" t="str">
        <f>IF(ISNUMBER(SEARCH("*female*",DT79)),"female",IF(ISNUMBER(SEARCH("*male*",DT79)),"male",""))</f>
        <v>male</v>
      </c>
      <c r="DP79" s="108" t="str">
        <f>IF(DT79="","",IF(ISERROR(MID(DT79,FIND("male,",DT79)+6,(FIND(")",DT79)-(FIND("male,",DT79)+6))))=TRUE,"missing/error",MID(DT79,FIND("male,",DT79)+6,(FIND(")",DT79)-(FIND("male,",DT79)+6)))))</f>
        <v>nl_cda01</v>
      </c>
      <c r="DQ79" s="109" t="str">
        <f>IF(DM79="","",(MID(DM79,(SEARCH("^^",SUBSTITUTE(DM79," ","^^",LEN(DM79)-LEN(SUBSTITUTE(DM79," ","")))))+1,99)&amp;"_"&amp;LEFT(DM79,FIND(" ",DM79)-1)&amp;"_"&amp;DN79))</f>
        <v>Grapperhaus_Ferdinand_1959</v>
      </c>
      <c r="DS79" s="101"/>
      <c r="DT79" s="101" t="s">
        <v>1057</v>
      </c>
      <c r="DU79" s="102" t="str">
        <f t="shared" si="529"/>
        <v/>
      </c>
      <c r="DV79" s="103" t="str">
        <f t="shared" si="530"/>
        <v/>
      </c>
      <c r="DW79" s="104" t="str">
        <f t="shared" si="663"/>
        <v/>
      </c>
      <c r="DX79" s="104" t="str">
        <f t="shared" si="662"/>
        <v/>
      </c>
      <c r="DY79" s="105" t="str">
        <f t="shared" si="531"/>
        <v/>
      </c>
      <c r="DZ79" s="106" t="str">
        <f t="shared" si="532"/>
        <v/>
      </c>
      <c r="EA79" s="107" t="str">
        <f t="shared" si="533"/>
        <v/>
      </c>
      <c r="EB79" s="108" t="str">
        <f t="shared" si="534"/>
        <v/>
      </c>
      <c r="EC79" s="109" t="str">
        <f t="shared" si="535"/>
        <v/>
      </c>
      <c r="EE79" s="101"/>
      <c r="EF79" s="101"/>
      <c r="EG79" s="102" t="str">
        <f>IF(EK79="","",EG$3)</f>
        <v/>
      </c>
      <c r="EH79" s="103" t="str">
        <f>IF(EK79="","",EG$1)</f>
        <v/>
      </c>
      <c r="EI79" s="104" t="str">
        <f>IF(EK79="","",EG$2)</f>
        <v/>
      </c>
      <c r="EJ79" s="104" t="str">
        <f>IF(EK79="","",EG$3)</f>
        <v/>
      </c>
      <c r="EK79" s="105" t="str">
        <f>IF(ER79="","",IF(ISNUMBER(SEARCH(":",ER79)),MID(ER79,FIND(":",ER79)+2,FIND("(",ER79)-FIND(":",ER79)-3),LEFT(ER79,FIND("(",ER79)-2)))</f>
        <v/>
      </c>
      <c r="EL79" s="106" t="str">
        <f>IF(ER79="","",MID(ER79,FIND("(",ER79)+1,4))</f>
        <v/>
      </c>
      <c r="EM79" s="107" t="str">
        <f>IF(ISNUMBER(SEARCH("*female*",ER79)),"female",IF(ISNUMBER(SEARCH("*male*",ER79)),"male",""))</f>
        <v/>
      </c>
      <c r="EN79" s="108" t="str">
        <f>IF(ER79="","",IF(ISERROR(MID(ER79,FIND("male,",ER79)+6,(FIND(")",ER79)-(FIND("male,",ER79)+6))))=TRUE,"missing/error",MID(ER79,FIND("male,",ER79)+6,(FIND(")",ER79)-(FIND("male,",ER79)+6)))))</f>
        <v/>
      </c>
      <c r="EO79" s="109" t="str">
        <f>IF(EK79="","",(MID(EK79,(SEARCH("^^",SUBSTITUTE(EK79," ","^^",LEN(EK79)-LEN(SUBSTITUTE(EK79," ","")))))+1,99)&amp;"_"&amp;LEFT(EK79,FIND(" ",EK79)-1)&amp;"_"&amp;EL79))</f>
        <v/>
      </c>
      <c r="EQ79" s="101"/>
      <c r="ER79" s="101"/>
      <c r="ES79" s="102" t="str">
        <f>IF(EW79="","",ES$3)</f>
        <v/>
      </c>
      <c r="ET79" s="103" t="str">
        <f>IF(EW79="","",ES$1)</f>
        <v/>
      </c>
      <c r="EU79" s="104" t="str">
        <f>IF(EW79="","",ES$2)</f>
        <v/>
      </c>
      <c r="EV79" s="104" t="str">
        <f>IF(EW79="","",ES$3)</f>
        <v/>
      </c>
      <c r="EW79" s="105" t="str">
        <f>IF(FD79="","",IF(ISNUMBER(SEARCH(":",FD79)),MID(FD79,FIND(":",FD79)+2,FIND("(",FD79)-FIND(":",FD79)-3),LEFT(FD79,FIND("(",FD79)-2)))</f>
        <v/>
      </c>
      <c r="EX79" s="106" t="str">
        <f>IF(FD79="","",MID(FD79,FIND("(",FD79)+1,4))</f>
        <v/>
      </c>
      <c r="EY79" s="107" t="str">
        <f>IF(ISNUMBER(SEARCH("*female*",FD79)),"female",IF(ISNUMBER(SEARCH("*male*",FD79)),"male",""))</f>
        <v/>
      </c>
      <c r="EZ79" s="108" t="str">
        <f>IF(FD79="","",IF(ISERROR(MID(FD79,FIND("male,",FD79)+6,(FIND(")",FD79)-(FIND("male,",FD79)+6))))=TRUE,"missing/error",MID(FD79,FIND("male,",FD79)+6,(FIND(")",FD79)-(FIND("male,",FD79)+6)))))</f>
        <v/>
      </c>
      <c r="FA79" s="109" t="str">
        <f>IF(EW79="","",(MID(EW79,(SEARCH("^^",SUBSTITUTE(EW79," ","^^",LEN(EW79)-LEN(SUBSTITUTE(EW79," ","")))))+1,99)&amp;"_"&amp;LEFT(EW79,FIND(" ",EW79)-1)&amp;"_"&amp;EX79))</f>
        <v/>
      </c>
      <c r="FC79" s="101"/>
      <c r="FD79" s="101"/>
      <c r="FE79" s="102" t="str">
        <f>IF(FI79="","",FE$3)</f>
        <v/>
      </c>
      <c r="FF79" s="103" t="str">
        <f>IF(FI79="","",FE$1)</f>
        <v/>
      </c>
      <c r="FG79" s="104" t="str">
        <f>IF(FI79="","",FE$2)</f>
        <v/>
      </c>
      <c r="FH79" s="104" t="str">
        <f>IF(FI79="","",FE$3)</f>
        <v/>
      </c>
      <c r="FI79" s="105" t="str">
        <f>IF(FP79="","",IF(ISNUMBER(SEARCH(":",FP79)),MID(FP79,FIND(":",FP79)+2,FIND("(",FP79)-FIND(":",FP79)-3),LEFT(FP79,FIND("(",FP79)-2)))</f>
        <v/>
      </c>
      <c r="FJ79" s="106" t="str">
        <f>IF(FP79="","",MID(FP79,FIND("(",FP79)+1,4))</f>
        <v/>
      </c>
      <c r="FK79" s="107" t="str">
        <f>IF(ISNUMBER(SEARCH("*female*",FP79)),"female",IF(ISNUMBER(SEARCH("*male*",FP79)),"male",""))</f>
        <v/>
      </c>
      <c r="FL79" s="108" t="str">
        <f>IF(FP79="","",IF(ISERROR(MID(FP79,FIND("male,",FP79)+6,(FIND(")",FP79)-(FIND("male,",FP79)+6))))=TRUE,"missing/error",MID(FP79,FIND("male,",FP79)+6,(FIND(")",FP79)-(FIND("male,",FP79)+6)))))</f>
        <v/>
      </c>
      <c r="FM79" s="109" t="str">
        <f>IF(FI79="","",(MID(FI79,(SEARCH("^^",SUBSTITUTE(FI79," ","^^",LEN(FI79)-LEN(SUBSTITUTE(FI79," ","")))))+1,99)&amp;"_"&amp;LEFT(FI79,FIND(" ",FI79)-1)&amp;"_"&amp;FJ79))</f>
        <v/>
      </c>
      <c r="FO79" s="101"/>
      <c r="FP79" s="101"/>
      <c r="FQ79" s="102" t="str">
        <f>IF(FU79="","",#REF!)</f>
        <v/>
      </c>
      <c r="FR79" s="103" t="str">
        <f>IF(FU79="","",FQ$1)</f>
        <v/>
      </c>
      <c r="FS79" s="104" t="str">
        <f>IF(FU79="","",FQ$2)</f>
        <v/>
      </c>
      <c r="FT79" s="104" t="str">
        <f>IF(FU79="","",FQ$3)</f>
        <v/>
      </c>
      <c r="FU79" s="105" t="str">
        <f>IF(GB79="","",IF(ISNUMBER(SEARCH(":",GB79)),MID(GB79,FIND(":",GB79)+2,FIND("(",GB79)-FIND(":",GB79)-3),LEFT(GB79,FIND("(",GB79)-2)))</f>
        <v/>
      </c>
      <c r="FV79" s="106" t="str">
        <f>IF(GB79="","",MID(GB79,FIND("(",GB79)+1,4))</f>
        <v/>
      </c>
      <c r="FW79" s="107" t="str">
        <f>IF(ISNUMBER(SEARCH("*female*",GB79)),"female",IF(ISNUMBER(SEARCH("*male*",GB79)),"male",""))</f>
        <v/>
      </c>
      <c r="FX79" s="108" t="str">
        <f>IF(GB79="","",IF(ISERROR(MID(GB79,FIND("male,",GB79)+6,(FIND(")",GB79)-(FIND("male,",GB79)+6))))=TRUE,"missing/error",MID(GB79,FIND("male,",GB79)+6,(FIND(")",GB79)-(FIND("male,",GB79)+6)))))</f>
        <v/>
      </c>
      <c r="FY79" s="109" t="str">
        <f>IF(FU79="","",(MID(FU79,(SEARCH("^^",SUBSTITUTE(FU79," ","^^",LEN(FU79)-LEN(SUBSTITUTE(FU79," ","")))))+1,99)&amp;"_"&amp;LEFT(FU79,FIND(" ",FU79)-1)&amp;"_"&amp;FV79))</f>
        <v/>
      </c>
      <c r="GA79" s="101"/>
      <c r="GB79" s="101"/>
      <c r="GC79" s="102" t="str">
        <f>IF(GG79="","",GC$3)</f>
        <v/>
      </c>
      <c r="GD79" s="103" t="str">
        <f>IF(GG79="","",GC$1)</f>
        <v/>
      </c>
      <c r="GE79" s="104" t="str">
        <f>IF(GG79="","",GC$2)</f>
        <v/>
      </c>
      <c r="GF79" s="104" t="str">
        <f>IF(GG79="","",GC$3)</f>
        <v/>
      </c>
      <c r="GG79" s="105" t="str">
        <f>IF(GN79="","",IF(ISNUMBER(SEARCH(":",GN79)),MID(GN79,FIND(":",GN79)+2,FIND("(",GN79)-FIND(":",GN79)-3),LEFT(GN79,FIND("(",GN79)-2)))</f>
        <v/>
      </c>
      <c r="GH79" s="106" t="str">
        <f>IF(GN79="","",MID(GN79,FIND("(",GN79)+1,4))</f>
        <v/>
      </c>
      <c r="GI79" s="107" t="str">
        <f>IF(ISNUMBER(SEARCH("*female*",GN79)),"female",IF(ISNUMBER(SEARCH("*male*",GN79)),"male",""))</f>
        <v/>
      </c>
      <c r="GJ79" s="108" t="str">
        <f>IF(GN79="","",IF(ISERROR(MID(GN79,FIND("male,",GN79)+6,(FIND(")",GN79)-(FIND("male,",GN79)+6))))=TRUE,"missing/error",MID(GN79,FIND("male,",GN79)+6,(FIND(")",GN79)-(FIND("male,",GN79)+6)))))</f>
        <v/>
      </c>
      <c r="GK79" s="109" t="str">
        <f>IF(GG79="","",(MID(GG79,(SEARCH("^^",SUBSTITUTE(GG79," ","^^",LEN(GG79)-LEN(SUBSTITUTE(GG79," ","")))))+1,99)&amp;"_"&amp;LEFT(GG79,FIND(" ",GG79)-1)&amp;"_"&amp;GH79))</f>
        <v/>
      </c>
      <c r="GM79" s="101"/>
      <c r="GN79" s="101"/>
      <c r="GO79" s="102" t="str">
        <f>IF(GS79="","",GO$3)</f>
        <v/>
      </c>
      <c r="GP79" s="103" t="str">
        <f>IF(GS79="","",GO$1)</f>
        <v/>
      </c>
      <c r="GQ79" s="104" t="str">
        <f>IF(GS79="","",GO$2)</f>
        <v/>
      </c>
      <c r="GR79" s="104" t="str">
        <f>IF(GS79="","",GO$3)</f>
        <v/>
      </c>
      <c r="GS79" s="105" t="str">
        <f>IF(GZ79="","",IF(ISNUMBER(SEARCH(":",GZ79)),MID(GZ79,FIND(":",GZ79)+2,FIND("(",GZ79)-FIND(":",GZ79)-3),LEFT(GZ79,FIND("(",GZ79)-2)))</f>
        <v/>
      </c>
      <c r="GT79" s="106" t="str">
        <f>IF(GZ79="","",MID(GZ79,FIND("(",GZ79)+1,4))</f>
        <v/>
      </c>
      <c r="GU79" s="107" t="str">
        <f>IF(ISNUMBER(SEARCH("*female*",GZ79)),"female",IF(ISNUMBER(SEARCH("*male*",GZ79)),"male",""))</f>
        <v/>
      </c>
      <c r="GV79" s="108" t="str">
        <f>IF(GZ79="","",IF(ISERROR(MID(GZ79,FIND("male,",GZ79)+6,(FIND(")",GZ79)-(FIND("male,",GZ79)+6))))=TRUE,"missing/error",MID(GZ79,FIND("male,",GZ79)+6,(FIND(")",GZ79)-(FIND("male,",GZ79)+6)))))</f>
        <v/>
      </c>
      <c r="GW79" s="109" t="str">
        <f>IF(GS79="","",(MID(GS79,(SEARCH("^^",SUBSTITUTE(GS79," ","^^",LEN(GS79)-LEN(SUBSTITUTE(GS79," ","")))))+1,99)&amp;"_"&amp;LEFT(GS79,FIND(" ",GS79)-1)&amp;"_"&amp;GT79))</f>
        <v/>
      </c>
      <c r="GY79" s="101"/>
      <c r="GZ79" s="101"/>
      <c r="HA79" s="102" t="str">
        <f>IF(HE79="","",HA$3)</f>
        <v/>
      </c>
      <c r="HB79" s="103" t="str">
        <f>IF(HE79="","",HA$1)</f>
        <v/>
      </c>
      <c r="HC79" s="104" t="str">
        <f>IF(HE79="","",HA$2)</f>
        <v/>
      </c>
      <c r="HD79" s="104" t="str">
        <f>IF(HE79="","",HA$3)</f>
        <v/>
      </c>
      <c r="HE79" s="105" t="str">
        <f>IF(HL79="","",IF(ISNUMBER(SEARCH(":",HL79)),MID(HL79,FIND(":",HL79)+2,FIND("(",HL79)-FIND(":",HL79)-3),LEFT(HL79,FIND("(",HL79)-2)))</f>
        <v/>
      </c>
      <c r="HF79" s="106" t="str">
        <f>IF(HL79="","",MID(HL79,FIND("(",HL79)+1,4))</f>
        <v/>
      </c>
      <c r="HG79" s="107" t="str">
        <f>IF(ISNUMBER(SEARCH("*female*",HL79)),"female",IF(ISNUMBER(SEARCH("*male*",HL79)),"male",""))</f>
        <v/>
      </c>
      <c r="HH79" s="108" t="str">
        <f>IF(HL79="","",IF(ISERROR(MID(HL79,FIND("male,",HL79)+6,(FIND(")",HL79)-(FIND("male,",HL79)+6))))=TRUE,"missing/error",MID(HL79,FIND("male,",HL79)+6,(FIND(")",HL79)-(FIND("male,",HL79)+6)))))</f>
        <v/>
      </c>
      <c r="HI79" s="109" t="str">
        <f>IF(HE79="","",(MID(HE79,(SEARCH("^^",SUBSTITUTE(HE79," ","^^",LEN(HE79)-LEN(SUBSTITUTE(HE79," ","")))))+1,99)&amp;"_"&amp;LEFT(HE79,FIND(" ",HE79)-1)&amp;"_"&amp;HF79))</f>
        <v/>
      </c>
      <c r="HK79" s="101"/>
      <c r="HL79" s="101" t="s">
        <v>292</v>
      </c>
      <c r="HM79" s="102" t="str">
        <f>IF(HQ79="","",HM$3)</f>
        <v/>
      </c>
      <c r="HN79" s="103" t="str">
        <f>IF(HQ79="","",HM$1)</f>
        <v/>
      </c>
      <c r="HO79" s="104" t="str">
        <f>IF(HQ79="","",HM$2)</f>
        <v/>
      </c>
      <c r="HP79" s="104" t="str">
        <f>IF(HQ79="","",HM$3)</f>
        <v/>
      </c>
      <c r="HQ79" s="105" t="str">
        <f>IF(HX79="","",IF(ISNUMBER(SEARCH(":",HX79)),MID(HX79,FIND(":",HX79)+2,FIND("(",HX79)-FIND(":",HX79)-3),LEFT(HX79,FIND("(",HX79)-2)))</f>
        <v/>
      </c>
      <c r="HR79" s="106" t="str">
        <f>IF(HX79="","",MID(HX79,FIND("(",HX79)+1,4))</f>
        <v/>
      </c>
      <c r="HS79" s="107" t="str">
        <f>IF(ISNUMBER(SEARCH("*female*",HX79)),"female",IF(ISNUMBER(SEARCH("*male*",HX79)),"male",""))</f>
        <v/>
      </c>
      <c r="HT79" s="108" t="str">
        <f>IF(HX79="","",IF(ISERROR(MID(HX79,FIND("male,",HX79)+6,(FIND(")",HX79)-(FIND("male,",HX79)+6))))=TRUE,"missing/error",MID(HX79,FIND("male,",HX79)+6,(FIND(")",HX79)-(FIND("male,",HX79)+6)))))</f>
        <v/>
      </c>
      <c r="HU79" s="109" t="str">
        <f>IF(HQ79="","",(MID(HQ79,(SEARCH("^^",SUBSTITUTE(HQ79," ","^^",LEN(HQ79)-LEN(SUBSTITUTE(HQ79," ","")))))+1,99)&amp;"_"&amp;LEFT(HQ79,FIND(" ",HQ79)-1)&amp;"_"&amp;HR79))</f>
        <v/>
      </c>
      <c r="HW79" s="101"/>
      <c r="HX79" s="101"/>
      <c r="HY79" s="102" t="str">
        <f>IF(IC79="","",HY$3)</f>
        <v/>
      </c>
      <c r="HZ79" s="103" t="str">
        <f>IF(IC79="","",HY$1)</f>
        <v/>
      </c>
      <c r="IA79" s="104" t="str">
        <f>IF(IC79="","",HY$2)</f>
        <v/>
      </c>
      <c r="IB79" s="104" t="str">
        <f>IF(IC79="","",HY$3)</f>
        <v/>
      </c>
      <c r="IC79" s="105" t="str">
        <f>IF(IJ79="","",IF(ISNUMBER(SEARCH(":",IJ79)),MID(IJ79,FIND(":",IJ79)+2,FIND("(",IJ79)-FIND(":",IJ79)-3),LEFT(IJ79,FIND("(",IJ79)-2)))</f>
        <v/>
      </c>
      <c r="ID79" s="106" t="str">
        <f>IF(IJ79="","",MID(IJ79,FIND("(",IJ79)+1,4))</f>
        <v/>
      </c>
      <c r="IE79" s="107" t="str">
        <f>IF(ISNUMBER(SEARCH("*female*",IJ79)),"female",IF(ISNUMBER(SEARCH("*male*",IJ79)),"male",""))</f>
        <v/>
      </c>
      <c r="IF79" s="108" t="str">
        <f>IF(IJ79="","",IF(ISERROR(MID(IJ79,FIND("male,",IJ79)+6,(FIND(")",IJ79)-(FIND("male,",IJ79)+6))))=TRUE,"missing/error",MID(IJ79,FIND("male,",IJ79)+6,(FIND(")",IJ79)-(FIND("male,",IJ79)+6)))))</f>
        <v/>
      </c>
      <c r="IG79" s="109" t="str">
        <f>IF(IC79="","",(MID(IC79,(SEARCH("^^",SUBSTITUTE(IC79," ","^^",LEN(IC79)-LEN(SUBSTITUTE(IC79," ","")))))+1,99)&amp;"_"&amp;LEFT(IC79,FIND(" ",IC79)-1)&amp;"_"&amp;ID79))</f>
        <v/>
      </c>
      <c r="II79" s="101"/>
      <c r="IJ79" s="101"/>
      <c r="IK79" s="102" t="str">
        <f>IF(IO79="","",IK$3)</f>
        <v/>
      </c>
      <c r="IL79" s="103" t="str">
        <f>IF(IO79="","",IK$1)</f>
        <v/>
      </c>
      <c r="IM79" s="104" t="str">
        <f>IF(IO79="","",IK$2)</f>
        <v/>
      </c>
      <c r="IN79" s="104" t="str">
        <f>IF(IO79="","",IK$3)</f>
        <v/>
      </c>
      <c r="IO79" s="105" t="str">
        <f>IF(IV79="","",IF(ISNUMBER(SEARCH(":",IV79)),MID(IV79,FIND(":",IV79)+2,FIND("(",IV79)-FIND(":",IV79)-3),LEFT(IV79,FIND("(",IV79)-2)))</f>
        <v/>
      </c>
      <c r="IP79" s="106" t="str">
        <f>IF(IV79="","",MID(IV79,FIND("(",IV79)+1,4))</f>
        <v/>
      </c>
      <c r="IQ79" s="107" t="str">
        <f>IF(ISNUMBER(SEARCH("*female*",IV79)),"female",IF(ISNUMBER(SEARCH("*male*",IV79)),"male",""))</f>
        <v/>
      </c>
      <c r="IR79" s="108" t="str">
        <f>IF(IV79="","",IF(ISERROR(MID(IV79,FIND("male,",IV79)+6,(FIND(")",IV79)-(FIND("male,",IV79)+6))))=TRUE,"missing/error",MID(IV79,FIND("male,",IV79)+6,(FIND(")",IV79)-(FIND("male,",IV79)+6)))))</f>
        <v/>
      </c>
      <c r="IS79" s="109" t="str">
        <f>IF(IO79="","",(MID(IO79,(SEARCH("^^",SUBSTITUTE(IO79," ","^^",LEN(IO79)-LEN(SUBSTITUTE(IO79," ","")))))+1,99)&amp;"_"&amp;LEFT(IO79,FIND(" ",IO79)-1)&amp;"_"&amp;IP79))</f>
        <v/>
      </c>
      <c r="IU79" s="101"/>
      <c r="IV79" s="101"/>
      <c r="IW79" s="102" t="str">
        <f>IF(JA79="","",IW$3)</f>
        <v/>
      </c>
      <c r="IX79" s="103" t="str">
        <f>IF(JA79="","",IW$1)</f>
        <v/>
      </c>
      <c r="IY79" s="104" t="str">
        <f>IF(JA79="","",IW$2)</f>
        <v/>
      </c>
      <c r="IZ79" s="104" t="str">
        <f>IF(JA79="","",IW$3)</f>
        <v/>
      </c>
      <c r="JA79" s="105" t="str">
        <f>IF(JH79="","",IF(ISNUMBER(SEARCH(":",JH79)),MID(JH79,FIND(":",JH79)+2,FIND("(",JH79)-FIND(":",JH79)-3),LEFT(JH79,FIND("(",JH79)-2)))</f>
        <v/>
      </c>
      <c r="JB79" s="106" t="str">
        <f>IF(JH79="","",MID(JH79,FIND("(",JH79)+1,4))</f>
        <v/>
      </c>
      <c r="JC79" s="107" t="str">
        <f>IF(ISNUMBER(SEARCH("*female*",JH79)),"female",IF(ISNUMBER(SEARCH("*male*",JH79)),"male",""))</f>
        <v/>
      </c>
      <c r="JD79" s="108" t="str">
        <f>IF(JH79="","",IF(ISERROR(MID(JH79,FIND("male,",JH79)+6,(FIND(")",JH79)-(FIND("male,",JH79)+6))))=TRUE,"missing/error",MID(JH79,FIND("male,",JH79)+6,(FIND(")",JH79)-(FIND("male,",JH79)+6)))))</f>
        <v/>
      </c>
      <c r="JE79" s="109" t="str">
        <f>IF(JA79="","",(MID(JA79,(SEARCH("^^",SUBSTITUTE(JA79," ","^^",LEN(JA79)-LEN(SUBSTITUTE(JA79," ","")))))+1,99)&amp;"_"&amp;LEFT(JA79,FIND(" ",JA79)-1)&amp;"_"&amp;JB79))</f>
        <v/>
      </c>
      <c r="JG79" s="101"/>
      <c r="JH79" s="101"/>
      <c r="JI79" s="102" t="str">
        <f>IF(JM79="","",JI$3)</f>
        <v/>
      </c>
      <c r="JJ79" s="103" t="str">
        <f>IF(JM79="","",JI$1)</f>
        <v/>
      </c>
      <c r="JK79" s="104" t="str">
        <f>IF(JM79="","",JI$2)</f>
        <v/>
      </c>
      <c r="JL79" s="104" t="str">
        <f>IF(JM79="","",JI$3)</f>
        <v/>
      </c>
      <c r="JM79" s="105" t="str">
        <f>IF(JT79="","",IF(ISNUMBER(SEARCH(":",JT79)),MID(JT79,FIND(":",JT79)+2,FIND("(",JT79)-FIND(":",JT79)-3),LEFT(JT79,FIND("(",JT79)-2)))</f>
        <v/>
      </c>
      <c r="JN79" s="106" t="str">
        <f>IF(JT79="","",MID(JT79,FIND("(",JT79)+1,4))</f>
        <v/>
      </c>
      <c r="JO79" s="107" t="str">
        <f>IF(ISNUMBER(SEARCH("*female*",JT79)),"female",IF(ISNUMBER(SEARCH("*male*",JT79)),"male",""))</f>
        <v/>
      </c>
      <c r="JP79" s="108" t="str">
        <f>IF(JT79="","",IF(ISERROR(MID(JT79,FIND("male,",JT79)+6,(FIND(")",JT79)-(FIND("male,",JT79)+6))))=TRUE,"missing/error",MID(JT79,FIND("male,",JT79)+6,(FIND(")",JT79)-(FIND("male,",JT79)+6)))))</f>
        <v/>
      </c>
      <c r="JQ79" s="109" t="str">
        <f>IF(JM79="","",(MID(JM79,(SEARCH("^^",SUBSTITUTE(JM79," ","^^",LEN(JM79)-LEN(SUBSTITUTE(JM79," ","")))))+1,99)&amp;"_"&amp;LEFT(JM79,FIND(" ",JM79)-1)&amp;"_"&amp;JN79))</f>
        <v/>
      </c>
      <c r="JS79" s="101"/>
      <c r="JT79" s="101"/>
      <c r="JU79" s="102" t="str">
        <f>IF(JY79="","",JU$3)</f>
        <v/>
      </c>
      <c r="JV79" s="103" t="str">
        <f>IF(JY79="","",JU$1)</f>
        <v/>
      </c>
      <c r="JW79" s="104" t="str">
        <f>IF(JY79="","",JU$2)</f>
        <v/>
      </c>
      <c r="JX79" s="104" t="str">
        <f>IF(JY79="","",JU$3)</f>
        <v/>
      </c>
      <c r="JY79" s="105" t="str">
        <f>IF(KF79="","",IF(ISNUMBER(SEARCH(":",KF79)),MID(KF79,FIND(":",KF79)+2,FIND("(",KF79)-FIND(":",KF79)-3),LEFT(KF79,FIND("(",KF79)-2)))</f>
        <v/>
      </c>
      <c r="JZ79" s="106" t="str">
        <f>IF(KF79="","",MID(KF79,FIND("(",KF79)+1,4))</f>
        <v/>
      </c>
      <c r="KA79" s="107" t="str">
        <f>IF(ISNUMBER(SEARCH("*female*",KF79)),"female",IF(ISNUMBER(SEARCH("*male*",KF79)),"male",""))</f>
        <v/>
      </c>
      <c r="KB79" s="108" t="str">
        <f>IF(KF79="","",IF(ISERROR(MID(KF79,FIND("male,",KF79)+6,(FIND(")",KF79)-(FIND("male,",KF79)+6))))=TRUE,"missing/error",MID(KF79,FIND("male,",KF79)+6,(FIND(")",KF79)-(FIND("male,",KF79)+6)))))</f>
        <v/>
      </c>
      <c r="KC79" s="109" t="str">
        <f>IF(JY79="","",(MID(JY79,(SEARCH("^^",SUBSTITUTE(JY79," ","^^",LEN(JY79)-LEN(SUBSTITUTE(JY79," ","")))))+1,99)&amp;"_"&amp;LEFT(JY79,FIND(" ",JY79)-1)&amp;"_"&amp;JZ79))</f>
        <v/>
      </c>
      <c r="KE79" s="101"/>
      <c r="KF79" s="101"/>
    </row>
    <row r="80" spans="1:292" ht="13.5" customHeight="1">
      <c r="A80" s="20"/>
      <c r="B80" s="101" t="s">
        <v>684</v>
      </c>
      <c r="C80" s="2" t="s">
        <v>685</v>
      </c>
      <c r="D80" s="154"/>
      <c r="E80" s="102"/>
      <c r="F80" s="103"/>
      <c r="G80" s="104"/>
      <c r="H80" s="104"/>
      <c r="I80" s="105"/>
      <c r="J80" s="106"/>
      <c r="K80" s="107"/>
      <c r="L80" s="108"/>
      <c r="M80" s="109"/>
      <c r="O80" s="101"/>
      <c r="P80" s="154"/>
      <c r="Q80" s="102"/>
      <c r="R80" s="103"/>
      <c r="S80" s="104"/>
      <c r="T80" s="104"/>
      <c r="U80" s="105"/>
      <c r="V80" s="106"/>
      <c r="W80" s="107"/>
      <c r="X80" s="108"/>
      <c r="Y80" s="109"/>
      <c r="AA80" s="101"/>
      <c r="AB80" s="101"/>
      <c r="AC80" s="102"/>
      <c r="AD80" s="103"/>
      <c r="AE80" s="104"/>
      <c r="AF80" s="104"/>
      <c r="AG80" s="105"/>
      <c r="AH80" s="106"/>
      <c r="AI80" s="107"/>
      <c r="AJ80" s="108"/>
      <c r="AK80" s="109"/>
      <c r="AM80" s="101"/>
      <c r="AN80" s="101"/>
      <c r="AO80" s="102"/>
      <c r="AP80" s="103"/>
      <c r="AQ80" s="104"/>
      <c r="AR80" s="104"/>
      <c r="AS80" s="105"/>
      <c r="AT80" s="106"/>
      <c r="AU80" s="107"/>
      <c r="AV80" s="108"/>
      <c r="AW80" s="109"/>
      <c r="AY80" s="101"/>
      <c r="AZ80" s="101"/>
      <c r="BA80" s="102"/>
      <c r="BB80" s="103"/>
      <c r="BC80" s="104"/>
      <c r="BD80" s="104"/>
      <c r="BE80" s="105"/>
      <c r="BF80" s="106"/>
      <c r="BG80" s="107"/>
      <c r="BH80" s="108"/>
      <c r="BI80" s="109"/>
      <c r="BK80" s="101"/>
      <c r="BL80" s="101"/>
      <c r="BM80" s="102"/>
      <c r="BN80" s="103"/>
      <c r="BO80" s="104"/>
      <c r="BP80" s="104"/>
      <c r="BQ80" s="105"/>
      <c r="BR80" s="106"/>
      <c r="BS80" s="107"/>
      <c r="BT80" s="108"/>
      <c r="BU80" s="109"/>
      <c r="BW80" s="101"/>
      <c r="BX80" s="101"/>
      <c r="BY80" s="102"/>
      <c r="BZ80" s="103"/>
      <c r="CA80" s="104"/>
      <c r="CB80" s="104"/>
      <c r="CC80" s="105"/>
      <c r="CD80" s="106"/>
      <c r="CE80" s="107"/>
      <c r="CF80" s="108"/>
      <c r="CG80" s="109"/>
      <c r="CI80" s="101"/>
      <c r="CJ80" s="101"/>
      <c r="CK80" s="102"/>
      <c r="CL80" s="103"/>
      <c r="CM80" s="104"/>
      <c r="CN80" s="104"/>
      <c r="CO80" s="105"/>
      <c r="CP80" s="106"/>
      <c r="CQ80" s="107"/>
      <c r="CR80" s="108"/>
      <c r="CS80" s="109"/>
      <c r="CU80" s="101"/>
      <c r="CV80" s="101"/>
      <c r="CW80" s="102">
        <f>IF(DA80="","",CW$3)</f>
        <v>43034</v>
      </c>
      <c r="CX80" s="103" t="str">
        <f>IF(DA80="","",CW$1)</f>
        <v>Rutte II</v>
      </c>
      <c r="CY80" s="104">
        <v>42073</v>
      </c>
      <c r="CZ80" s="104">
        <v>42083</v>
      </c>
      <c r="DA80" s="105" t="str">
        <f>IF(DH80="","",IF(ISNUMBER(SEARCH(":",DH80)),MID(DH80,FIND(":",DH80)+2,FIND("(",DH80)-FIND(":",DH80)-3),LEFT(DH80,FIND("(",DH80)-2)))</f>
        <v>Stef Blok</v>
      </c>
      <c r="DB80" s="106" t="str">
        <f>IF(DH80="","",MID(DH80,FIND("(",DH80)+1,4))</f>
        <v>1964</v>
      </c>
      <c r="DC80" s="107" t="str">
        <f>IF(ISNUMBER(SEARCH("*female*",DH80)),"female",IF(ISNUMBER(SEARCH("*male*",DH80)),"male",""))</f>
        <v>male</v>
      </c>
      <c r="DD80" s="108" t="str">
        <f>IF(DH80="","",IF(ISERROR(MID(DH80,FIND("male,",DH80)+6,(FIND(")",DH80)-(FIND("male,",DH80)+6))))=TRUE,"missing/error",MID(DH80,FIND("male,",DH80)+6,(FIND(")",DH80)-(FIND("male,",DH80)+6)))))</f>
        <v>nl_vvd01</v>
      </c>
      <c r="DE80" s="109" t="str">
        <f>IF(DA80="","",(MID(DA80,(SEARCH("^^",SUBSTITUTE(DA80," ","^^",LEN(DA80)-LEN(SUBSTITUTE(DA80," ","")))))+1,99)&amp;"_"&amp;LEFT(DA80,FIND(" ",DA80)-1)&amp;"_"&amp;DB80))</f>
        <v>Blok_Stef_1964</v>
      </c>
      <c r="DF80" s="2" t="s">
        <v>1009</v>
      </c>
      <c r="DG80" s="101"/>
      <c r="DH80" s="101" t="s">
        <v>655</v>
      </c>
      <c r="DI80" s="102"/>
      <c r="DJ80" s="103"/>
      <c r="DK80" s="104"/>
      <c r="DL80" s="104"/>
      <c r="DM80" s="105"/>
      <c r="DN80" s="106"/>
      <c r="DO80" s="107"/>
      <c r="DP80" s="108"/>
      <c r="DQ80" s="109"/>
      <c r="DS80" s="101"/>
      <c r="DT80" s="101"/>
      <c r="DU80" s="102" t="str">
        <f t="shared" si="529"/>
        <v/>
      </c>
      <c r="DV80" s="103" t="str">
        <f t="shared" si="530"/>
        <v/>
      </c>
      <c r="DW80" s="104" t="str">
        <f t="shared" si="663"/>
        <v/>
      </c>
      <c r="DX80" s="104" t="str">
        <f t="shared" si="662"/>
        <v/>
      </c>
      <c r="DY80" s="105" t="str">
        <f t="shared" si="531"/>
        <v/>
      </c>
      <c r="DZ80" s="106" t="str">
        <f t="shared" si="532"/>
        <v/>
      </c>
      <c r="EA80" s="107" t="str">
        <f t="shared" si="533"/>
        <v/>
      </c>
      <c r="EB80" s="108" t="str">
        <f t="shared" si="534"/>
        <v/>
      </c>
      <c r="EC80" s="109" t="str">
        <f t="shared" si="535"/>
        <v/>
      </c>
      <c r="EE80" s="101"/>
      <c r="EF80" s="101"/>
      <c r="EG80" s="102"/>
      <c r="EH80" s="103"/>
      <c r="EI80" s="104"/>
      <c r="EJ80" s="104"/>
      <c r="EK80" s="105"/>
      <c r="EL80" s="106"/>
      <c r="EM80" s="107"/>
      <c r="EN80" s="108"/>
      <c r="EO80" s="109"/>
      <c r="EQ80" s="101"/>
      <c r="ER80" s="101"/>
      <c r="ES80" s="102"/>
      <c r="ET80" s="103"/>
      <c r="EU80" s="104"/>
      <c r="EV80" s="104"/>
      <c r="EW80" s="105"/>
      <c r="EX80" s="106"/>
      <c r="EY80" s="107"/>
      <c r="EZ80" s="108"/>
      <c r="FA80" s="109"/>
      <c r="FC80" s="101"/>
      <c r="FD80" s="101"/>
      <c r="FE80" s="102"/>
      <c r="FF80" s="103"/>
      <c r="FG80" s="104"/>
      <c r="FH80" s="104"/>
      <c r="FI80" s="105"/>
      <c r="FJ80" s="106"/>
      <c r="FK80" s="107"/>
      <c r="FL80" s="108"/>
      <c r="FM80" s="109"/>
      <c r="FO80" s="101"/>
      <c r="FP80" s="101"/>
      <c r="FQ80" s="102"/>
      <c r="FR80" s="103"/>
      <c r="FS80" s="104"/>
      <c r="FT80" s="104"/>
      <c r="FU80" s="105"/>
      <c r="FV80" s="106"/>
      <c r="FW80" s="107"/>
      <c r="FX80" s="108"/>
      <c r="FY80" s="109"/>
      <c r="GA80" s="101"/>
      <c r="GB80" s="101"/>
      <c r="GC80" s="102"/>
      <c r="GD80" s="103"/>
      <c r="GE80" s="104"/>
      <c r="GF80" s="104"/>
      <c r="GG80" s="105"/>
      <c r="GH80" s="106"/>
      <c r="GI80" s="107"/>
      <c r="GJ80" s="108"/>
      <c r="GK80" s="109"/>
      <c r="GM80" s="101"/>
      <c r="GN80" s="101"/>
      <c r="GO80" s="102"/>
      <c r="GP80" s="103"/>
      <c r="GQ80" s="104"/>
      <c r="GR80" s="104"/>
      <c r="GS80" s="105"/>
      <c r="GT80" s="106"/>
      <c r="GU80" s="107"/>
      <c r="GV80" s="108"/>
      <c r="GW80" s="109"/>
      <c r="GY80" s="101"/>
      <c r="GZ80" s="101"/>
      <c r="HA80" s="102"/>
      <c r="HB80" s="103"/>
      <c r="HC80" s="104"/>
      <c r="HD80" s="104"/>
      <c r="HE80" s="105"/>
      <c r="HF80" s="106"/>
      <c r="HG80" s="107"/>
      <c r="HH80" s="108"/>
      <c r="HI80" s="109"/>
      <c r="HK80" s="101"/>
      <c r="HL80" s="101"/>
      <c r="HM80" s="102"/>
      <c r="HN80" s="103"/>
      <c r="HO80" s="104"/>
      <c r="HP80" s="104"/>
      <c r="HQ80" s="105"/>
      <c r="HR80" s="106"/>
      <c r="HS80" s="107"/>
      <c r="HT80" s="108"/>
      <c r="HU80" s="109"/>
      <c r="HW80" s="101"/>
      <c r="HX80" s="101"/>
      <c r="HY80" s="102"/>
      <c r="HZ80" s="103"/>
      <c r="IA80" s="104"/>
      <c r="IB80" s="104"/>
      <c r="IC80" s="105"/>
      <c r="ID80" s="106"/>
      <c r="IE80" s="107"/>
      <c r="IF80" s="108"/>
      <c r="IG80" s="109"/>
      <c r="II80" s="101"/>
      <c r="IJ80" s="101"/>
      <c r="IK80" s="102"/>
      <c r="IL80" s="103"/>
      <c r="IM80" s="104"/>
      <c r="IN80" s="104"/>
      <c r="IO80" s="105"/>
      <c r="IP80" s="106"/>
      <c r="IQ80" s="107"/>
      <c r="IR80" s="108"/>
      <c r="IS80" s="109"/>
      <c r="IU80" s="101"/>
      <c r="IV80" s="101"/>
      <c r="IW80" s="102"/>
      <c r="IX80" s="103"/>
      <c r="IY80" s="104"/>
      <c r="IZ80" s="104"/>
      <c r="JA80" s="105"/>
      <c r="JB80" s="106"/>
      <c r="JC80" s="107"/>
      <c r="JD80" s="108"/>
      <c r="JE80" s="109"/>
      <c r="JG80" s="101"/>
      <c r="JH80" s="101"/>
      <c r="JI80" s="102"/>
      <c r="JJ80" s="103"/>
      <c r="JK80" s="104"/>
      <c r="JL80" s="104"/>
      <c r="JM80" s="105"/>
      <c r="JN80" s="106"/>
      <c r="JO80" s="107"/>
      <c r="JP80" s="108"/>
      <c r="JQ80" s="109"/>
      <c r="JS80" s="101"/>
      <c r="JT80" s="101"/>
      <c r="JU80" s="102"/>
      <c r="JV80" s="103"/>
      <c r="JW80" s="104"/>
      <c r="JX80" s="104"/>
      <c r="JY80" s="105"/>
      <c r="JZ80" s="106"/>
      <c r="KA80" s="107"/>
      <c r="KB80" s="108"/>
      <c r="KC80" s="109"/>
      <c r="KE80" s="101"/>
      <c r="KF80" s="101"/>
    </row>
    <row r="81" spans="1:292" ht="13.5" customHeight="1">
      <c r="A81" s="20"/>
      <c r="B81" s="101" t="s">
        <v>684</v>
      </c>
      <c r="C81" s="2" t="s">
        <v>685</v>
      </c>
      <c r="D81" s="154"/>
      <c r="E81" s="102"/>
      <c r="F81" s="103"/>
      <c r="G81" s="104"/>
      <c r="H81" s="104"/>
      <c r="I81" s="105"/>
      <c r="J81" s="106"/>
      <c r="K81" s="107"/>
      <c r="L81" s="108"/>
      <c r="M81" s="109"/>
      <c r="O81" s="101"/>
      <c r="P81" s="154"/>
      <c r="Q81" s="102"/>
      <c r="R81" s="103"/>
      <c r="S81" s="104"/>
      <c r="T81" s="104"/>
      <c r="U81" s="105"/>
      <c r="V81" s="106"/>
      <c r="W81" s="107"/>
      <c r="X81" s="108"/>
      <c r="Y81" s="109"/>
      <c r="AA81" s="101"/>
      <c r="AB81" s="101"/>
      <c r="AC81" s="102"/>
      <c r="AD81" s="103"/>
      <c r="AE81" s="104"/>
      <c r="AF81" s="104"/>
      <c r="AG81" s="105"/>
      <c r="AH81" s="106"/>
      <c r="AI81" s="107"/>
      <c r="AJ81" s="108"/>
      <c r="AK81" s="109"/>
      <c r="AM81" s="101"/>
      <c r="AN81" s="101"/>
      <c r="AO81" s="102"/>
      <c r="AP81" s="103"/>
      <c r="AQ81" s="104"/>
      <c r="AR81" s="104"/>
      <c r="AS81" s="105"/>
      <c r="AT81" s="106"/>
      <c r="AU81" s="107"/>
      <c r="AV81" s="108"/>
      <c r="AW81" s="109"/>
      <c r="AY81" s="101"/>
      <c r="AZ81" s="101"/>
      <c r="BA81" s="102"/>
      <c r="BB81" s="103"/>
      <c r="BC81" s="104"/>
      <c r="BD81" s="104"/>
      <c r="BE81" s="105"/>
      <c r="BF81" s="106"/>
      <c r="BG81" s="107"/>
      <c r="BH81" s="108"/>
      <c r="BI81" s="109"/>
      <c r="BK81" s="101"/>
      <c r="BL81" s="101"/>
      <c r="BM81" s="102"/>
      <c r="BN81" s="103"/>
      <c r="BO81" s="104"/>
      <c r="BP81" s="104"/>
      <c r="BQ81" s="105"/>
      <c r="BR81" s="106"/>
      <c r="BS81" s="107"/>
      <c r="BT81" s="108"/>
      <c r="BU81" s="109"/>
      <c r="BW81" s="101"/>
      <c r="BX81" s="101"/>
      <c r="BY81" s="102"/>
      <c r="BZ81" s="103"/>
      <c r="CA81" s="104"/>
      <c r="CB81" s="104"/>
      <c r="CC81" s="105"/>
      <c r="CD81" s="106"/>
      <c r="CE81" s="107"/>
      <c r="CF81" s="108"/>
      <c r="CG81" s="109"/>
      <c r="CI81" s="101"/>
      <c r="CJ81" s="101"/>
      <c r="CK81" s="102"/>
      <c r="CL81" s="103"/>
      <c r="CM81" s="104"/>
      <c r="CN81" s="104"/>
      <c r="CO81" s="105"/>
      <c r="CP81" s="106"/>
      <c r="CQ81" s="107"/>
      <c r="CR81" s="108"/>
      <c r="CS81" s="109"/>
      <c r="CU81" s="101"/>
      <c r="CV81" s="101"/>
      <c r="CW81" s="102">
        <f>IF(DA81="","",CW$3)</f>
        <v>43034</v>
      </c>
      <c r="CX81" s="103" t="str">
        <f>IF(DA81="","",CW$1)</f>
        <v>Rutte II</v>
      </c>
      <c r="CY81" s="104">
        <v>42083</v>
      </c>
      <c r="CZ81" s="104">
        <v>42761</v>
      </c>
      <c r="DA81" s="105" t="str">
        <f>IF(DH81="","",IF(ISNUMBER(SEARCH(":",DH81)),MID(DH81,FIND(":",DH81)+2,FIND("(",DH81)-FIND(":",DH81)-3),LEFT(DH81,FIND("(",DH81)-2)))</f>
        <v>Ard van der Steur</v>
      </c>
      <c r="DB81" s="106" t="str">
        <f>IF(DH81="","",MID(DH81,FIND("(",DH81)+1,4))</f>
        <v>1969</v>
      </c>
      <c r="DC81" s="107" t="str">
        <f>IF(ISNUMBER(SEARCH("*female*",DH81)),"female",IF(ISNUMBER(SEARCH("*male*",DH81)),"male",""))</f>
        <v>male</v>
      </c>
      <c r="DD81" s="108" t="str">
        <f>IF(DH81="","",IF(ISERROR(MID(DH81,FIND("male,",DH81)+6,(FIND(")",DH81)-(FIND("male,",DH81)+6))))=TRUE,"missing/error",MID(DH81,FIND("male,",DH81)+6,(FIND(")",DH81)-(FIND("male,",DH81)+6)))))</f>
        <v>nl_vvd01</v>
      </c>
      <c r="DE81" s="109" t="str">
        <f>IF(DA81="","",(MID(DA81,(SEARCH("^^",SUBSTITUTE(DA81," ","^^",LEN(DA81)-LEN(SUBSTITUTE(DA81," ","")))))+1,99)&amp;"_"&amp;LEFT(DA81,FIND(" ",DA81)-1)&amp;"_"&amp;DB81))</f>
        <v>Steur_Ard_1969</v>
      </c>
      <c r="DG81" s="101" t="s">
        <v>474</v>
      </c>
      <c r="DH81" s="101" t="s">
        <v>1008</v>
      </c>
      <c r="DI81" s="102"/>
      <c r="DJ81" s="103"/>
      <c r="DK81" s="104"/>
      <c r="DL81" s="104"/>
      <c r="DM81" s="105"/>
      <c r="DN81" s="106"/>
      <c r="DO81" s="107"/>
      <c r="DP81" s="108"/>
      <c r="DQ81" s="109"/>
      <c r="DS81" s="101"/>
      <c r="DT81" s="101"/>
      <c r="DU81" s="102" t="str">
        <f t="shared" si="529"/>
        <v/>
      </c>
      <c r="DV81" s="103" t="str">
        <f t="shared" si="530"/>
        <v/>
      </c>
      <c r="DW81" s="104" t="str">
        <f t="shared" si="663"/>
        <v/>
      </c>
      <c r="DX81" s="104" t="str">
        <f t="shared" si="662"/>
        <v/>
      </c>
      <c r="DY81" s="105" t="str">
        <f t="shared" si="531"/>
        <v/>
      </c>
      <c r="DZ81" s="106" t="str">
        <f t="shared" si="532"/>
        <v/>
      </c>
      <c r="EA81" s="107" t="str">
        <f t="shared" si="533"/>
        <v/>
      </c>
      <c r="EB81" s="108" t="str">
        <f t="shared" si="534"/>
        <v/>
      </c>
      <c r="EC81" s="109" t="str">
        <f t="shared" si="535"/>
        <v/>
      </c>
      <c r="EE81" s="101"/>
      <c r="EF81" s="101"/>
      <c r="EG81" s="102"/>
      <c r="EH81" s="103"/>
      <c r="EI81" s="104"/>
      <c r="EJ81" s="104"/>
      <c r="EK81" s="105"/>
      <c r="EL81" s="106"/>
      <c r="EM81" s="107"/>
      <c r="EN81" s="108"/>
      <c r="EO81" s="109"/>
      <c r="EQ81" s="101"/>
      <c r="ER81" s="101"/>
      <c r="ES81" s="102"/>
      <c r="ET81" s="103"/>
      <c r="EU81" s="104"/>
      <c r="EV81" s="104"/>
      <c r="EW81" s="105"/>
      <c r="EX81" s="106"/>
      <c r="EY81" s="107"/>
      <c r="EZ81" s="108"/>
      <c r="FA81" s="109"/>
      <c r="FC81" s="101"/>
      <c r="FD81" s="101"/>
      <c r="FE81" s="102"/>
      <c r="FF81" s="103"/>
      <c r="FG81" s="104"/>
      <c r="FH81" s="104"/>
      <c r="FI81" s="105"/>
      <c r="FJ81" s="106"/>
      <c r="FK81" s="107"/>
      <c r="FL81" s="108"/>
      <c r="FM81" s="109"/>
      <c r="FO81" s="101"/>
      <c r="FP81" s="101"/>
      <c r="FQ81" s="102"/>
      <c r="FR81" s="103"/>
      <c r="FS81" s="104"/>
      <c r="FT81" s="104"/>
      <c r="FU81" s="105"/>
      <c r="FV81" s="106"/>
      <c r="FW81" s="107"/>
      <c r="FX81" s="108"/>
      <c r="FY81" s="109"/>
      <c r="GA81" s="101"/>
      <c r="GB81" s="101"/>
      <c r="GC81" s="102"/>
      <c r="GD81" s="103"/>
      <c r="GE81" s="104"/>
      <c r="GF81" s="104"/>
      <c r="GG81" s="105"/>
      <c r="GH81" s="106"/>
      <c r="GI81" s="107"/>
      <c r="GJ81" s="108"/>
      <c r="GK81" s="109"/>
      <c r="GM81" s="101"/>
      <c r="GN81" s="101"/>
      <c r="GO81" s="102"/>
      <c r="GP81" s="103"/>
      <c r="GQ81" s="104"/>
      <c r="GR81" s="104"/>
      <c r="GS81" s="105"/>
      <c r="GT81" s="106"/>
      <c r="GU81" s="107"/>
      <c r="GV81" s="108"/>
      <c r="GW81" s="109"/>
      <c r="GY81" s="101"/>
      <c r="GZ81" s="101"/>
      <c r="HA81" s="102"/>
      <c r="HB81" s="103"/>
      <c r="HC81" s="104"/>
      <c r="HD81" s="104"/>
      <c r="HE81" s="105"/>
      <c r="HF81" s="106"/>
      <c r="HG81" s="107"/>
      <c r="HH81" s="108"/>
      <c r="HI81" s="109"/>
      <c r="HK81" s="101"/>
      <c r="HL81" s="101"/>
      <c r="HM81" s="102"/>
      <c r="HN81" s="103"/>
      <c r="HO81" s="104"/>
      <c r="HP81" s="104"/>
      <c r="HQ81" s="105"/>
      <c r="HR81" s="106"/>
      <c r="HS81" s="107"/>
      <c r="HT81" s="108"/>
      <c r="HU81" s="109"/>
      <c r="HW81" s="101"/>
      <c r="HX81" s="101"/>
      <c r="HY81" s="102"/>
      <c r="HZ81" s="103"/>
      <c r="IA81" s="104"/>
      <c r="IB81" s="104"/>
      <c r="IC81" s="105"/>
      <c r="ID81" s="106"/>
      <c r="IE81" s="107"/>
      <c r="IF81" s="108"/>
      <c r="IG81" s="109"/>
      <c r="II81" s="101"/>
      <c r="IJ81" s="101"/>
      <c r="IK81" s="102"/>
      <c r="IL81" s="103"/>
      <c r="IM81" s="104"/>
      <c r="IN81" s="104"/>
      <c r="IO81" s="105"/>
      <c r="IP81" s="106"/>
      <c r="IQ81" s="107"/>
      <c r="IR81" s="108"/>
      <c r="IS81" s="109"/>
      <c r="IU81" s="101"/>
      <c r="IV81" s="101"/>
      <c r="IW81" s="102"/>
      <c r="IX81" s="103"/>
      <c r="IY81" s="104"/>
      <c r="IZ81" s="104"/>
      <c r="JA81" s="105"/>
      <c r="JB81" s="106"/>
      <c r="JC81" s="107"/>
      <c r="JD81" s="108"/>
      <c r="JE81" s="109"/>
      <c r="JG81" s="101"/>
      <c r="JH81" s="101"/>
      <c r="JI81" s="102"/>
      <c r="JJ81" s="103"/>
      <c r="JK81" s="104"/>
      <c r="JL81" s="104"/>
      <c r="JM81" s="105"/>
      <c r="JN81" s="106"/>
      <c r="JO81" s="107"/>
      <c r="JP81" s="108"/>
      <c r="JQ81" s="109"/>
      <c r="JS81" s="101"/>
      <c r="JT81" s="101"/>
      <c r="JU81" s="102"/>
      <c r="JV81" s="103"/>
      <c r="JW81" s="104"/>
      <c r="JX81" s="104"/>
      <c r="JY81" s="105"/>
      <c r="JZ81" s="106"/>
      <c r="KA81" s="107"/>
      <c r="KB81" s="108"/>
      <c r="KC81" s="109"/>
      <c r="KE81" s="101"/>
      <c r="KF81" s="101"/>
    </row>
    <row r="82" spans="1:292" ht="13.5" customHeight="1">
      <c r="A82" s="20"/>
      <c r="B82" s="101" t="s">
        <v>684</v>
      </c>
      <c r="C82" s="2" t="s">
        <v>685</v>
      </c>
      <c r="D82" s="154"/>
      <c r="E82" s="102"/>
      <c r="F82" s="103"/>
      <c r="G82" s="104"/>
      <c r="H82" s="104"/>
      <c r="I82" s="105"/>
      <c r="J82" s="106"/>
      <c r="K82" s="107"/>
      <c r="L82" s="108"/>
      <c r="M82" s="109"/>
      <c r="O82" s="101"/>
      <c r="P82" s="154"/>
      <c r="Q82" s="102"/>
      <c r="R82" s="103"/>
      <c r="S82" s="104"/>
      <c r="T82" s="104"/>
      <c r="U82" s="105"/>
      <c r="V82" s="106"/>
      <c r="W82" s="107"/>
      <c r="X82" s="108"/>
      <c r="Y82" s="109"/>
      <c r="AA82" s="101"/>
      <c r="AB82" s="101"/>
      <c r="AC82" s="102"/>
      <c r="AD82" s="103"/>
      <c r="AE82" s="104"/>
      <c r="AF82" s="104"/>
      <c r="AG82" s="105"/>
      <c r="AH82" s="106"/>
      <c r="AI82" s="107"/>
      <c r="AJ82" s="108"/>
      <c r="AK82" s="109"/>
      <c r="AM82" s="101"/>
      <c r="AN82" s="101"/>
      <c r="AO82" s="102"/>
      <c r="AP82" s="103"/>
      <c r="AQ82" s="104"/>
      <c r="AR82" s="104"/>
      <c r="AS82" s="105"/>
      <c r="AT82" s="106"/>
      <c r="AU82" s="107"/>
      <c r="AV82" s="108"/>
      <c r="AW82" s="109"/>
      <c r="AY82" s="101"/>
      <c r="AZ82" s="101"/>
      <c r="BA82" s="102"/>
      <c r="BB82" s="103"/>
      <c r="BC82" s="104"/>
      <c r="BD82" s="104"/>
      <c r="BE82" s="105"/>
      <c r="BF82" s="106"/>
      <c r="BG82" s="107"/>
      <c r="BH82" s="108"/>
      <c r="BI82" s="109"/>
      <c r="BK82" s="101"/>
      <c r="BL82" s="101"/>
      <c r="BM82" s="102"/>
      <c r="BN82" s="103"/>
      <c r="BO82" s="104"/>
      <c r="BP82" s="104"/>
      <c r="BQ82" s="105"/>
      <c r="BR82" s="106"/>
      <c r="BS82" s="107"/>
      <c r="BT82" s="108"/>
      <c r="BU82" s="109"/>
      <c r="BW82" s="101"/>
      <c r="BX82" s="101"/>
      <c r="BY82" s="102"/>
      <c r="BZ82" s="103"/>
      <c r="CA82" s="104"/>
      <c r="CB82" s="104"/>
      <c r="CC82" s="105"/>
      <c r="CD82" s="106"/>
      <c r="CE82" s="107"/>
      <c r="CF82" s="108"/>
      <c r="CG82" s="109"/>
      <c r="CI82" s="101"/>
      <c r="CJ82" s="101"/>
      <c r="CK82" s="102"/>
      <c r="CL82" s="103"/>
      <c r="CM82" s="104"/>
      <c r="CN82" s="104"/>
      <c r="CO82" s="105"/>
      <c r="CP82" s="106"/>
      <c r="CQ82" s="107"/>
      <c r="CR82" s="108"/>
      <c r="CS82" s="109"/>
      <c r="CU82" s="101"/>
      <c r="CV82" s="101"/>
      <c r="CW82" s="102">
        <f>IF(DA82="","",CW$3)</f>
        <v>43034</v>
      </c>
      <c r="CX82" s="103" t="str">
        <f>IF(DA82="","",CW$1)</f>
        <v>Rutte II</v>
      </c>
      <c r="CY82" s="104">
        <v>42761</v>
      </c>
      <c r="CZ82" s="104">
        <f>CW$3</f>
        <v>43034</v>
      </c>
      <c r="DA82" s="105" t="str">
        <f>IF(DH82="","",IF(ISNUMBER(SEARCH(":",DH82)),MID(DH82,FIND(":",DH82)+2,FIND("(",DH82)-FIND(":",DH82)-3),LEFT(DH82,FIND("(",DH82)-2)))</f>
        <v>Stef Blok</v>
      </c>
      <c r="DB82" s="106" t="str">
        <f>IF(DH82="","",MID(DH82,FIND("(",DH82)+1,4))</f>
        <v>1964</v>
      </c>
      <c r="DC82" s="107" t="str">
        <f>IF(ISNUMBER(SEARCH("*female*",DH82)),"female",IF(ISNUMBER(SEARCH("*male*",DH82)),"male",""))</f>
        <v>male</v>
      </c>
      <c r="DD82" s="108" t="str">
        <f>IF(DH82="","",IF(ISERROR(MID(DH82,FIND("male,",DH82)+6,(FIND(")",DH82)-(FIND("male,",DH82)+6))))=TRUE,"missing/error",MID(DH82,FIND("male,",DH82)+6,(FIND(")",DH82)-(FIND("male,",DH82)+6)))))</f>
        <v>nl_vvd01</v>
      </c>
      <c r="DE82" s="109" t="str">
        <f>IF(DA82="","",(MID(DA82,(SEARCH("^^",SUBSTITUTE(DA82," ","^^",LEN(DA82)-LEN(SUBSTITUTE(DA82," ","")))))+1,99)&amp;"_"&amp;LEFT(DA82,FIND(" ",DA82)-1)&amp;"_"&amp;DB82))</f>
        <v>Blok_Stef_1964</v>
      </c>
      <c r="DG82" s="101"/>
      <c r="DH82" s="101" t="s">
        <v>655</v>
      </c>
      <c r="DI82" s="102"/>
      <c r="DJ82" s="103"/>
      <c r="DK82" s="104"/>
      <c r="DL82" s="104"/>
      <c r="DM82" s="105"/>
      <c r="DN82" s="106"/>
      <c r="DO82" s="107"/>
      <c r="DP82" s="108"/>
      <c r="DQ82" s="109"/>
      <c r="DS82" s="101"/>
      <c r="DT82" s="101"/>
      <c r="DU82" s="102" t="str">
        <f t="shared" ref="DU82:DU87" si="672">IF(DY82="","",DU$3)</f>
        <v/>
      </c>
      <c r="DV82" s="103" t="str">
        <f t="shared" ref="DV82:DV87" si="673">IF(DY82="","",DU$1)</f>
        <v/>
      </c>
      <c r="DW82" s="104" t="str">
        <f t="shared" si="663"/>
        <v/>
      </c>
      <c r="DX82" s="104" t="str">
        <f t="shared" si="662"/>
        <v/>
      </c>
      <c r="DY82" s="105" t="str">
        <f t="shared" ref="DY82:DY87" si="674">IF(EF82="","",IF(ISNUMBER(SEARCH(":",EF82)),MID(EF82,FIND(":",EF82)+2,FIND("(",EF82)-FIND(":",EF82)-3),LEFT(EF82,FIND("(",EF82)-2)))</f>
        <v/>
      </c>
      <c r="DZ82" s="106" t="str">
        <f t="shared" ref="DZ82:DZ87" si="675">IF(EF82="","",MID(EF82,FIND("(",EF82)+1,4))</f>
        <v/>
      </c>
      <c r="EA82" s="107" t="str">
        <f t="shared" ref="EA82:EA87" si="676">IF(ISNUMBER(SEARCH("*female*",EF82)),"female",IF(ISNUMBER(SEARCH("*male*",EF82)),"male",""))</f>
        <v/>
      </c>
      <c r="EB82" s="108" t="str">
        <f t="shared" ref="EB82:EB87" si="677">IF(EF82="","",IF(ISERROR(MID(EF82,FIND("male,",EF82)+6,(FIND(")",EF82)-(FIND("male,",EF82)+6))))=TRUE,"missing/error",MID(EF82,FIND("male,",EF82)+6,(FIND(")",EF82)-(FIND("male,",EF82)+6)))))</f>
        <v/>
      </c>
      <c r="EC82" s="109" t="str">
        <f t="shared" ref="EC82:EC87" si="678">IF(DY82="","",(MID(DY82,(SEARCH("^^",SUBSTITUTE(DY82," ","^^",LEN(DY82)-LEN(SUBSTITUTE(DY82," ","")))))+1,99)&amp;"_"&amp;LEFT(DY82,FIND(" ",DY82)-1)&amp;"_"&amp;DZ82))</f>
        <v/>
      </c>
      <c r="EE82" s="101"/>
      <c r="EF82" s="101"/>
      <c r="EG82" s="102"/>
      <c r="EH82" s="103"/>
      <c r="EI82" s="104"/>
      <c r="EJ82" s="104"/>
      <c r="EK82" s="105"/>
      <c r="EL82" s="106"/>
      <c r="EM82" s="107"/>
      <c r="EN82" s="108"/>
      <c r="EO82" s="109"/>
      <c r="EQ82" s="101"/>
      <c r="ER82" s="101"/>
      <c r="ES82" s="102"/>
      <c r="ET82" s="103"/>
      <c r="EU82" s="104"/>
      <c r="EV82" s="104"/>
      <c r="EW82" s="105"/>
      <c r="EX82" s="106"/>
      <c r="EY82" s="107"/>
      <c r="EZ82" s="108"/>
      <c r="FA82" s="109"/>
      <c r="FC82" s="101"/>
      <c r="FD82" s="101"/>
      <c r="FE82" s="102"/>
      <c r="FF82" s="103"/>
      <c r="FG82" s="104"/>
      <c r="FH82" s="104"/>
      <c r="FI82" s="105"/>
      <c r="FJ82" s="106"/>
      <c r="FK82" s="107"/>
      <c r="FL82" s="108"/>
      <c r="FM82" s="109"/>
      <c r="FO82" s="101"/>
      <c r="FP82" s="101"/>
      <c r="FQ82" s="102"/>
      <c r="FR82" s="103"/>
      <c r="FS82" s="104"/>
      <c r="FT82" s="104"/>
      <c r="FU82" s="105"/>
      <c r="FV82" s="106"/>
      <c r="FW82" s="107"/>
      <c r="FX82" s="108"/>
      <c r="FY82" s="109"/>
      <c r="GA82" s="101"/>
      <c r="GB82" s="101"/>
      <c r="GC82" s="102"/>
      <c r="GD82" s="103"/>
      <c r="GE82" s="104"/>
      <c r="GF82" s="104"/>
      <c r="GG82" s="105"/>
      <c r="GH82" s="106"/>
      <c r="GI82" s="107"/>
      <c r="GJ82" s="108"/>
      <c r="GK82" s="109"/>
      <c r="GM82" s="101"/>
      <c r="GN82" s="101"/>
      <c r="GO82" s="102"/>
      <c r="GP82" s="103"/>
      <c r="GQ82" s="104"/>
      <c r="GR82" s="104"/>
      <c r="GS82" s="105"/>
      <c r="GT82" s="106"/>
      <c r="GU82" s="107"/>
      <c r="GV82" s="108"/>
      <c r="GW82" s="109"/>
      <c r="GY82" s="101"/>
      <c r="GZ82" s="101"/>
      <c r="HA82" s="102"/>
      <c r="HB82" s="103"/>
      <c r="HC82" s="104"/>
      <c r="HD82" s="104"/>
      <c r="HE82" s="105"/>
      <c r="HF82" s="106"/>
      <c r="HG82" s="107"/>
      <c r="HH82" s="108"/>
      <c r="HI82" s="109"/>
      <c r="HK82" s="101"/>
      <c r="HL82" s="101"/>
      <c r="HM82" s="102"/>
      <c r="HN82" s="103"/>
      <c r="HO82" s="104"/>
      <c r="HP82" s="104"/>
      <c r="HQ82" s="105"/>
      <c r="HR82" s="106"/>
      <c r="HS82" s="107"/>
      <c r="HT82" s="108"/>
      <c r="HU82" s="109"/>
      <c r="HW82" s="101"/>
      <c r="HX82" s="101"/>
      <c r="HY82" s="102"/>
      <c r="HZ82" s="103"/>
      <c r="IA82" s="104"/>
      <c r="IB82" s="104"/>
      <c r="IC82" s="105"/>
      <c r="ID82" s="106"/>
      <c r="IE82" s="107"/>
      <c r="IF82" s="108"/>
      <c r="IG82" s="109"/>
      <c r="II82" s="101"/>
      <c r="IJ82" s="101"/>
      <c r="IK82" s="102"/>
      <c r="IL82" s="103"/>
      <c r="IM82" s="104"/>
      <c r="IN82" s="104"/>
      <c r="IO82" s="105"/>
      <c r="IP82" s="106"/>
      <c r="IQ82" s="107"/>
      <c r="IR82" s="108"/>
      <c r="IS82" s="109"/>
      <c r="IU82" s="101"/>
      <c r="IV82" s="101"/>
      <c r="IW82" s="102"/>
      <c r="IX82" s="103"/>
      <c r="IY82" s="104"/>
      <c r="IZ82" s="104"/>
      <c r="JA82" s="105"/>
      <c r="JB82" s="106"/>
      <c r="JC82" s="107"/>
      <c r="JD82" s="108"/>
      <c r="JE82" s="109"/>
      <c r="JG82" s="101"/>
      <c r="JH82" s="101"/>
      <c r="JI82" s="102"/>
      <c r="JJ82" s="103"/>
      <c r="JK82" s="104"/>
      <c r="JL82" s="104"/>
      <c r="JM82" s="105"/>
      <c r="JN82" s="106"/>
      <c r="JO82" s="107"/>
      <c r="JP82" s="108"/>
      <c r="JQ82" s="109"/>
      <c r="JS82" s="101"/>
      <c r="JT82" s="101"/>
      <c r="JU82" s="102"/>
      <c r="JV82" s="103"/>
      <c r="JW82" s="104"/>
      <c r="JX82" s="104"/>
      <c r="JY82" s="105"/>
      <c r="JZ82" s="106"/>
      <c r="KA82" s="107"/>
      <c r="KB82" s="108"/>
      <c r="KC82" s="109"/>
      <c r="KE82" s="101"/>
      <c r="KF82" s="101"/>
    </row>
    <row r="83" spans="1:292" ht="13.5" customHeight="1">
      <c r="A83" s="20"/>
      <c r="B83" s="101" t="s">
        <v>1065</v>
      </c>
      <c r="D83" s="154"/>
      <c r="E83" s="102"/>
      <c r="F83" s="103"/>
      <c r="G83" s="104"/>
      <c r="H83" s="104"/>
      <c r="I83" s="105"/>
      <c r="J83" s="106"/>
      <c r="K83" s="107"/>
      <c r="L83" s="108"/>
      <c r="M83" s="109"/>
      <c r="O83" s="101"/>
      <c r="P83" s="154"/>
      <c r="Q83" s="102"/>
      <c r="R83" s="103"/>
      <c r="S83" s="104"/>
      <c r="T83" s="104"/>
      <c r="U83" s="105"/>
      <c r="V83" s="106"/>
      <c r="W83" s="107"/>
      <c r="X83" s="108"/>
      <c r="Y83" s="109"/>
      <c r="AA83" s="101"/>
      <c r="AB83" s="101"/>
      <c r="AC83" s="102"/>
      <c r="AD83" s="103"/>
      <c r="AE83" s="104"/>
      <c r="AF83" s="104"/>
      <c r="AG83" s="105"/>
      <c r="AH83" s="106"/>
      <c r="AI83" s="107"/>
      <c r="AJ83" s="108"/>
      <c r="AK83" s="109"/>
      <c r="AM83" s="101"/>
      <c r="AN83" s="101"/>
      <c r="AO83" s="102"/>
      <c r="AP83" s="103"/>
      <c r="AQ83" s="104"/>
      <c r="AR83" s="104"/>
      <c r="AS83" s="105"/>
      <c r="AT83" s="106"/>
      <c r="AU83" s="107"/>
      <c r="AV83" s="108"/>
      <c r="AW83" s="109"/>
      <c r="AY83" s="101"/>
      <c r="AZ83" s="101"/>
      <c r="BA83" s="102"/>
      <c r="BB83" s="103"/>
      <c r="BC83" s="104"/>
      <c r="BD83" s="104"/>
      <c r="BE83" s="105"/>
      <c r="BF83" s="106"/>
      <c r="BG83" s="107"/>
      <c r="BH83" s="108"/>
      <c r="BI83" s="109"/>
      <c r="BK83" s="101"/>
      <c r="BL83" s="101"/>
      <c r="BM83" s="102"/>
      <c r="BN83" s="103"/>
      <c r="BO83" s="104"/>
      <c r="BP83" s="104"/>
      <c r="BQ83" s="105"/>
      <c r="BR83" s="106"/>
      <c r="BS83" s="107"/>
      <c r="BT83" s="108"/>
      <c r="BU83" s="109"/>
      <c r="BW83" s="101"/>
      <c r="BX83" s="101"/>
      <c r="BY83" s="102"/>
      <c r="BZ83" s="103"/>
      <c r="CA83" s="104"/>
      <c r="CB83" s="104"/>
      <c r="CC83" s="105"/>
      <c r="CD83" s="106"/>
      <c r="CE83" s="107"/>
      <c r="CF83" s="108"/>
      <c r="CG83" s="109"/>
      <c r="CI83" s="101"/>
      <c r="CJ83" s="101"/>
      <c r="CK83" s="102"/>
      <c r="CL83" s="103"/>
      <c r="CM83" s="104"/>
      <c r="CN83" s="104"/>
      <c r="CO83" s="105"/>
      <c r="CP83" s="106"/>
      <c r="CQ83" s="107"/>
      <c r="CR83" s="108"/>
      <c r="CS83" s="109"/>
      <c r="CU83" s="101"/>
      <c r="CV83" s="101"/>
      <c r="CW83" s="102"/>
      <c r="CX83" s="103"/>
      <c r="CY83" s="104"/>
      <c r="CZ83" s="104"/>
      <c r="DA83" s="105"/>
      <c r="DB83" s="106"/>
      <c r="DC83" s="107"/>
      <c r="DD83" s="108"/>
      <c r="DE83" s="109"/>
      <c r="DG83" s="101"/>
      <c r="DH83" s="101"/>
      <c r="DI83" s="102">
        <f>IF(DM83="","",DI$3)</f>
        <v>44571</v>
      </c>
      <c r="DJ83" s="103" t="str">
        <f>IF(DM83="","",DI$1)</f>
        <v>Rutte III</v>
      </c>
      <c r="DK83" s="104">
        <f>IF(DM83="","",DI$2)</f>
        <v>43034</v>
      </c>
      <c r="DL83" s="104">
        <f>IF(DM83="","",DI$3)</f>
        <v>44571</v>
      </c>
      <c r="DM83" s="105" t="str">
        <f>IF(DT83="","",IF(ISNUMBER(SEARCH(":",DT83)),MID(DT83,FIND(":",DT83)+2,FIND("(",DT83)-FIND(":",DT83)-3),LEFT(DT83,FIND("(",DT83)-2)))</f>
        <v>Wouter Koolmees</v>
      </c>
      <c r="DN83" s="106" t="str">
        <f>IF(DT83="","",MID(DT83,FIND("(",DT83)+1,4))</f>
        <v>1977</v>
      </c>
      <c r="DO83" s="107" t="str">
        <f>IF(ISNUMBER(SEARCH("*female*",DT83)),"female",IF(ISNUMBER(SEARCH("*male*",DT83)),"male",""))</f>
        <v>male</v>
      </c>
      <c r="DP83" s="108" t="str">
        <f>IF(DT83="","",IF(ISERROR(MID(DT83,FIND("male,",DT83)+6,(FIND(")",DT83)-(FIND("male,",DT83)+6))))=TRUE,"missing/error",MID(DT83,FIND("male,",DT83)+6,(FIND(")",DT83)-(FIND("male,",DT83)+6)))))</f>
        <v>nl_d6601</v>
      </c>
      <c r="DQ83" s="109" t="str">
        <f>IF(DM83="","",(MID(DM83,(SEARCH("^^",SUBSTITUTE(DM83," ","^^",LEN(DM83)-LEN(SUBSTITUTE(DM83," ","")))))+1,99)&amp;"_"&amp;LEFT(DM83,FIND(" ",DM83)-1)&amp;"_"&amp;DN83))</f>
        <v>Koolmees_Wouter_1977</v>
      </c>
      <c r="DS83" s="101"/>
      <c r="DT83" s="101" t="s">
        <v>1066</v>
      </c>
      <c r="DU83" s="102">
        <f t="shared" si="672"/>
        <v>45291</v>
      </c>
      <c r="DV83" s="103" t="str">
        <f t="shared" si="673"/>
        <v>Rutte IV</v>
      </c>
      <c r="DW83" s="104">
        <f t="shared" si="663"/>
        <v>44571</v>
      </c>
      <c r="DX83" s="104">
        <f t="shared" si="662"/>
        <v>45291</v>
      </c>
      <c r="DY83" s="105" t="str">
        <f t="shared" si="674"/>
        <v>Karien VanGennip</v>
      </c>
      <c r="DZ83" s="106" t="str">
        <f t="shared" si="675"/>
        <v>1968</v>
      </c>
      <c r="EA83" s="107" t="str">
        <f t="shared" si="676"/>
        <v>female</v>
      </c>
      <c r="EB83" s="108" t="str">
        <f t="shared" si="677"/>
        <v>nl_cda01</v>
      </c>
      <c r="EC83" s="109" t="str">
        <f t="shared" si="678"/>
        <v>VanGennip_Karien_1968</v>
      </c>
      <c r="EE83" s="101"/>
      <c r="EF83" s="101" t="s">
        <v>1166</v>
      </c>
      <c r="EG83" s="102"/>
      <c r="EH83" s="103"/>
      <c r="EI83" s="104"/>
      <c r="EJ83" s="104"/>
      <c r="EK83" s="105"/>
      <c r="EL83" s="106"/>
      <c r="EM83" s="107"/>
      <c r="EN83" s="108"/>
      <c r="EO83" s="109"/>
      <c r="EQ83" s="101"/>
      <c r="ER83" s="101"/>
      <c r="ES83" s="102"/>
      <c r="ET83" s="103"/>
      <c r="EU83" s="104"/>
      <c r="EV83" s="104"/>
      <c r="EW83" s="105"/>
      <c r="EX83" s="106"/>
      <c r="EY83" s="107"/>
      <c r="EZ83" s="108"/>
      <c r="FA83" s="109"/>
      <c r="FC83" s="101"/>
      <c r="FD83" s="101"/>
      <c r="FE83" s="102"/>
      <c r="FF83" s="103"/>
      <c r="FG83" s="104"/>
      <c r="FH83" s="104"/>
      <c r="FI83" s="105"/>
      <c r="FJ83" s="106"/>
      <c r="FK83" s="107"/>
      <c r="FL83" s="108"/>
      <c r="FM83" s="109"/>
      <c r="FO83" s="101"/>
      <c r="FP83" s="101"/>
      <c r="FQ83" s="102"/>
      <c r="FR83" s="103"/>
      <c r="FS83" s="104"/>
      <c r="FT83" s="104"/>
      <c r="FU83" s="105"/>
      <c r="FV83" s="106"/>
      <c r="FW83" s="107"/>
      <c r="FX83" s="108"/>
      <c r="FY83" s="109"/>
      <c r="GA83" s="101"/>
      <c r="GB83" s="101"/>
      <c r="GC83" s="102"/>
      <c r="GD83" s="103"/>
      <c r="GE83" s="104"/>
      <c r="GF83" s="104"/>
      <c r="GG83" s="105"/>
      <c r="GH83" s="106"/>
      <c r="GI83" s="107"/>
      <c r="GJ83" s="108"/>
      <c r="GK83" s="109"/>
      <c r="GM83" s="101"/>
      <c r="GN83" s="101"/>
      <c r="GO83" s="102"/>
      <c r="GP83" s="103"/>
      <c r="GQ83" s="104"/>
      <c r="GR83" s="104"/>
      <c r="GS83" s="105"/>
      <c r="GT83" s="106"/>
      <c r="GU83" s="107"/>
      <c r="GV83" s="108"/>
      <c r="GW83" s="109"/>
      <c r="GY83" s="101"/>
      <c r="GZ83" s="101"/>
      <c r="HA83" s="102"/>
      <c r="HB83" s="103"/>
      <c r="HC83" s="104"/>
      <c r="HD83" s="104"/>
      <c r="HE83" s="105"/>
      <c r="HF83" s="106"/>
      <c r="HG83" s="107"/>
      <c r="HH83" s="108"/>
      <c r="HI83" s="109"/>
      <c r="HK83" s="101"/>
      <c r="HL83" s="101"/>
      <c r="HM83" s="102"/>
      <c r="HN83" s="103"/>
      <c r="HO83" s="104"/>
      <c r="HP83" s="104"/>
      <c r="HQ83" s="105"/>
      <c r="HR83" s="106"/>
      <c r="HS83" s="107"/>
      <c r="HT83" s="108"/>
      <c r="HU83" s="109"/>
      <c r="HW83" s="101"/>
      <c r="HX83" s="101"/>
      <c r="HY83" s="102"/>
      <c r="HZ83" s="103"/>
      <c r="IA83" s="104"/>
      <c r="IB83" s="104"/>
      <c r="IC83" s="105"/>
      <c r="ID83" s="106"/>
      <c r="IE83" s="107"/>
      <c r="IF83" s="108"/>
      <c r="IG83" s="109"/>
      <c r="II83" s="101"/>
      <c r="IJ83" s="101"/>
      <c r="IK83" s="102"/>
      <c r="IL83" s="103"/>
      <c r="IM83" s="104"/>
      <c r="IN83" s="104"/>
      <c r="IO83" s="105"/>
      <c r="IP83" s="106"/>
      <c r="IQ83" s="107"/>
      <c r="IR83" s="108"/>
      <c r="IS83" s="109"/>
      <c r="IU83" s="101"/>
      <c r="IV83" s="101"/>
      <c r="IW83" s="102"/>
      <c r="IX83" s="103"/>
      <c r="IY83" s="104"/>
      <c r="IZ83" s="104"/>
      <c r="JA83" s="105"/>
      <c r="JB83" s="106"/>
      <c r="JC83" s="107"/>
      <c r="JD83" s="108"/>
      <c r="JE83" s="109"/>
      <c r="JG83" s="101"/>
      <c r="JH83" s="101"/>
      <c r="JI83" s="102"/>
      <c r="JJ83" s="103"/>
      <c r="JK83" s="104"/>
      <c r="JL83" s="104"/>
      <c r="JM83" s="105"/>
      <c r="JN83" s="106"/>
      <c r="JO83" s="107"/>
      <c r="JP83" s="108"/>
      <c r="JQ83" s="109"/>
      <c r="JS83" s="101"/>
      <c r="JT83" s="101"/>
      <c r="JU83" s="102"/>
      <c r="JV83" s="103"/>
      <c r="JW83" s="104"/>
      <c r="JX83" s="104"/>
      <c r="JY83" s="105"/>
      <c r="JZ83" s="106"/>
      <c r="KA83" s="107"/>
      <c r="KB83" s="108"/>
      <c r="KC83" s="109"/>
      <c r="KE83" s="101"/>
      <c r="KF83" s="101"/>
    </row>
    <row r="84" spans="1:292" ht="13.5" customHeight="1">
      <c r="A84" s="20"/>
      <c r="B84" s="101" t="s">
        <v>691</v>
      </c>
      <c r="C84" s="101" t="s">
        <v>692</v>
      </c>
      <c r="E84" s="102">
        <v>33239</v>
      </c>
      <c r="F84" s="103" t="s">
        <v>421</v>
      </c>
      <c r="G84" s="104">
        <v>32819</v>
      </c>
      <c r="H84" s="104">
        <v>34568</v>
      </c>
      <c r="I84" s="105" t="s">
        <v>693</v>
      </c>
      <c r="J84" s="106">
        <v>1938</v>
      </c>
      <c r="K84" s="107" t="s">
        <v>440</v>
      </c>
      <c r="L84" s="108" t="s">
        <v>297</v>
      </c>
      <c r="M84" s="109" t="s">
        <v>694</v>
      </c>
      <c r="O84" s="101"/>
      <c r="P84" s="101"/>
      <c r="Q84" s="102">
        <v>34699</v>
      </c>
      <c r="R84" s="103" t="s">
        <v>422</v>
      </c>
      <c r="S84" s="104">
        <v>34568</v>
      </c>
      <c r="T84" s="104">
        <v>36010</v>
      </c>
      <c r="U84" s="105" t="s">
        <v>695</v>
      </c>
      <c r="V84" s="106">
        <v>1956</v>
      </c>
      <c r="W84" s="107" t="s">
        <v>440</v>
      </c>
      <c r="X84" s="108" t="s">
        <v>299</v>
      </c>
      <c r="Y84" s="109" t="s">
        <v>696</v>
      </c>
      <c r="AA84" s="101"/>
      <c r="AB84" s="101"/>
      <c r="AC84" s="102">
        <v>36160</v>
      </c>
      <c r="AD84" s="103" t="s">
        <v>423</v>
      </c>
      <c r="AE84" s="104">
        <v>36010</v>
      </c>
      <c r="AF84" s="104">
        <v>36609</v>
      </c>
      <c r="AG84" s="105" t="s">
        <v>629</v>
      </c>
      <c r="AH84" s="106">
        <v>1943</v>
      </c>
      <c r="AI84" s="107" t="s">
        <v>440</v>
      </c>
      <c r="AJ84" s="108" t="s">
        <v>299</v>
      </c>
      <c r="AK84" s="109" t="s">
        <v>630</v>
      </c>
      <c r="AM84" s="101" t="s">
        <v>474</v>
      </c>
      <c r="AN84" s="101"/>
      <c r="AO84" s="102">
        <v>37622</v>
      </c>
      <c r="AP84" s="103" t="s">
        <v>424</v>
      </c>
      <c r="AQ84" s="104">
        <v>37459</v>
      </c>
      <c r="AR84" s="104">
        <v>37768</v>
      </c>
      <c r="AS84" s="105" t="s">
        <v>609</v>
      </c>
      <c r="AT84" s="106">
        <v>1955</v>
      </c>
      <c r="AU84" s="107" t="s">
        <v>440</v>
      </c>
      <c r="AV84" s="108" t="s">
        <v>297</v>
      </c>
      <c r="AW84" s="109" t="s">
        <v>610</v>
      </c>
      <c r="AY84" s="101"/>
      <c r="AZ84" s="101"/>
      <c r="BA84" s="102">
        <v>37987</v>
      </c>
      <c r="BB84" s="103" t="s">
        <v>425</v>
      </c>
      <c r="BC84" s="104">
        <v>37768</v>
      </c>
      <c r="BD84" s="104">
        <v>38905</v>
      </c>
      <c r="BE84" s="105" t="s">
        <v>609</v>
      </c>
      <c r="BF84" s="106">
        <v>1955</v>
      </c>
      <c r="BG84" s="107" t="s">
        <v>440</v>
      </c>
      <c r="BH84" s="108" t="s">
        <v>297</v>
      </c>
      <c r="BI84" s="109" t="s">
        <v>610</v>
      </c>
      <c r="BK84" s="101"/>
      <c r="BL84" s="101"/>
      <c r="BM84" s="102" t="s">
        <v>292</v>
      </c>
      <c r="BN84" s="103" t="s">
        <v>292</v>
      </c>
      <c r="BO84" s="104"/>
      <c r="BP84" s="104" t="s">
        <v>292</v>
      </c>
      <c r="BQ84" s="105"/>
      <c r="BR84" s="106"/>
      <c r="BS84" s="107"/>
      <c r="BT84" s="108"/>
      <c r="BU84" s="109" t="s">
        <v>292</v>
      </c>
      <c r="BW84" s="101"/>
      <c r="BX84" s="101"/>
      <c r="BY84" s="102">
        <v>40465</v>
      </c>
      <c r="BZ84" s="103" t="s">
        <v>427</v>
      </c>
      <c r="CA84" s="104">
        <v>39135</v>
      </c>
      <c r="CB84" s="104">
        <v>40465</v>
      </c>
      <c r="CC84" s="105" t="s">
        <v>624</v>
      </c>
      <c r="CD84" s="106">
        <v>1948</v>
      </c>
      <c r="CE84" s="107" t="s">
        <v>440</v>
      </c>
      <c r="CF84" s="108" t="s">
        <v>297</v>
      </c>
      <c r="CG84" s="109" t="s">
        <v>626</v>
      </c>
      <c r="CI84" s="101"/>
      <c r="CJ84" s="101"/>
      <c r="CK84" s="102">
        <v>41218</v>
      </c>
      <c r="CL84" s="103" t="s">
        <v>435</v>
      </c>
      <c r="CM84" s="104">
        <v>40465</v>
      </c>
      <c r="CN84" s="104">
        <v>41218</v>
      </c>
      <c r="CO84" s="105" t="s">
        <v>496</v>
      </c>
      <c r="CP84" s="106" t="s">
        <v>541</v>
      </c>
      <c r="CQ84" s="107" t="s">
        <v>440</v>
      </c>
      <c r="CR84" s="108" t="s">
        <v>301</v>
      </c>
      <c r="CS84" s="109" t="s">
        <v>497</v>
      </c>
      <c r="CT84" s="2" t="s">
        <v>292</v>
      </c>
      <c r="CU84" s="101"/>
      <c r="CV84" s="101" t="s">
        <v>542</v>
      </c>
      <c r="CW84" s="102">
        <v>41517</v>
      </c>
      <c r="CX84" s="103" t="s">
        <v>436</v>
      </c>
      <c r="CY84" s="104">
        <v>41218</v>
      </c>
      <c r="CZ84" s="104">
        <f>CW$3</f>
        <v>43034</v>
      </c>
      <c r="DA84" s="105" t="str">
        <f>IF(DH84="","",IF(ISNUMBER(SEARCH(":",DH84)),MID(DH84,FIND(":",DH84)+2,FIND("(",DH84)-FIND(":",DH84)-3),LEFT(DH84,FIND("(",DH84)-2)))</f>
        <v>Lodewijk Asscher</v>
      </c>
      <c r="DB84" s="106" t="str">
        <f>IF(DH84="","",MID(DH84,FIND("(",DH84)+1,4))</f>
        <v>1974</v>
      </c>
      <c r="DC84" s="107" t="str">
        <f>IF(ISNUMBER(SEARCH("*female*",DH84)),"female",IF(ISNUMBER(SEARCH("*male*",DH84)),"male",""))</f>
        <v>male</v>
      </c>
      <c r="DD84" s="108" t="s">
        <v>299</v>
      </c>
      <c r="DE84" s="109" t="str">
        <f>IF(DA84="","",(MID(DA84,(SEARCH("^^",SUBSTITUTE(DA84," ","^^",LEN(DA84)-LEN(SUBSTITUTE(DA84," ","")))))+1,99)&amp;"_"&amp;LEFT(DA84,FIND(" ",DA84)-1)&amp;"_"&amp;DB84))</f>
        <v>Asscher_Lodewijk_1974</v>
      </c>
      <c r="DF84" s="2" t="s">
        <v>292</v>
      </c>
      <c r="DG84" s="101"/>
      <c r="DH84" s="101" t="s">
        <v>467</v>
      </c>
      <c r="DI84" s="102" t="str">
        <f>IF(DM84="","",DI$3)</f>
        <v/>
      </c>
      <c r="DJ84" s="103" t="str">
        <f>IF(DM84="","",DI$1)</f>
        <v/>
      </c>
      <c r="DK84" s="104" t="str">
        <f>IF(DM84="","",DI$2)</f>
        <v/>
      </c>
      <c r="DL84" s="104" t="str">
        <f>IF(DM84="","",DI$3)</f>
        <v/>
      </c>
      <c r="DM84" s="105" t="str">
        <f>IF(DT84="","",IF(ISNUMBER(SEARCH(":",DT84)),MID(DT84,FIND(":",DT84)+2,FIND("(",DT84)-FIND(":",DT84)-3),LEFT(DT84,FIND("(",DT84)-2)))</f>
        <v/>
      </c>
      <c r="DN84" s="106" t="str">
        <f>IF(DT84="","",MID(DT84,FIND("(",DT84)+1,4))</f>
        <v/>
      </c>
      <c r="DO84" s="107" t="str">
        <f>IF(ISNUMBER(SEARCH("*female*",DT84)),"female",IF(ISNUMBER(SEARCH("*male*",DT84)),"male",""))</f>
        <v/>
      </c>
      <c r="DP84" s="108" t="str">
        <f>IF(DT84="","",IF(ISERROR(MID(DT84,FIND("male,",DT84)+6,(FIND(")",DT84)-(FIND("male,",DT84)+6))))=TRUE,"missing/error",MID(DT84,FIND("male,",DT84)+6,(FIND(")",DT84)-(FIND("male,",DT84)+6)))))</f>
        <v/>
      </c>
      <c r="DQ84" s="109" t="str">
        <f>IF(DM84="","",(MID(DM84,(SEARCH("^^",SUBSTITUTE(DM84," ","^^",LEN(DM84)-LEN(SUBSTITUTE(DM84," ","")))))+1,99)&amp;"_"&amp;LEFT(DM84,FIND(" ",DM84)-1)&amp;"_"&amp;DN84))</f>
        <v/>
      </c>
      <c r="DS84" s="101"/>
      <c r="DT84" s="101"/>
      <c r="DU84" s="102" t="str">
        <f t="shared" si="672"/>
        <v/>
      </c>
      <c r="DV84" s="103" t="str">
        <f t="shared" si="673"/>
        <v/>
      </c>
      <c r="DW84" s="104" t="str">
        <f t="shared" si="663"/>
        <v/>
      </c>
      <c r="DX84" s="104" t="str">
        <f t="shared" si="662"/>
        <v/>
      </c>
      <c r="DY84" s="105" t="str">
        <f t="shared" si="674"/>
        <v/>
      </c>
      <c r="DZ84" s="106" t="str">
        <f t="shared" si="675"/>
        <v/>
      </c>
      <c r="EA84" s="107" t="str">
        <f t="shared" si="676"/>
        <v/>
      </c>
      <c r="EB84" s="108" t="str">
        <f t="shared" si="677"/>
        <v/>
      </c>
      <c r="EC84" s="109" t="str">
        <f t="shared" si="678"/>
        <v/>
      </c>
      <c r="EE84" s="101"/>
      <c r="EF84" s="101"/>
      <c r="EG84" s="102" t="str">
        <f>IF(EK84="","",EG$3)</f>
        <v/>
      </c>
      <c r="EH84" s="103" t="str">
        <f>IF(EK84="","",EG$1)</f>
        <v/>
      </c>
      <c r="EI84" s="104" t="str">
        <f>IF(EK84="","",EG$2)</f>
        <v/>
      </c>
      <c r="EJ84" s="104" t="str">
        <f>IF(EK84="","",EG$3)</f>
        <v/>
      </c>
      <c r="EK84" s="105" t="str">
        <f>IF(ER84="","",IF(ISNUMBER(SEARCH(":",ER84)),MID(ER84,FIND(":",ER84)+2,FIND("(",ER84)-FIND(":",ER84)-3),LEFT(ER84,FIND("(",ER84)-2)))</f>
        <v/>
      </c>
      <c r="EL84" s="106" t="str">
        <f>IF(ER84="","",MID(ER84,FIND("(",ER84)+1,4))</f>
        <v/>
      </c>
      <c r="EM84" s="107" t="str">
        <f>IF(ISNUMBER(SEARCH("*female*",ER84)),"female",IF(ISNUMBER(SEARCH("*male*",ER84)),"male",""))</f>
        <v/>
      </c>
      <c r="EN84" s="108" t="str">
        <f>IF(ER84="","",IF(ISERROR(MID(ER84,FIND("male,",ER84)+6,(FIND(")",ER84)-(FIND("male,",ER84)+6))))=TRUE,"missing/error",MID(ER84,FIND("male,",ER84)+6,(FIND(")",ER84)-(FIND("male,",ER84)+6)))))</f>
        <v/>
      </c>
      <c r="EO84" s="109" t="str">
        <f>IF(EK84="","",(MID(EK84,(SEARCH("^^",SUBSTITUTE(EK84," ","^^",LEN(EK84)-LEN(SUBSTITUTE(EK84," ","")))))+1,99)&amp;"_"&amp;LEFT(EK84,FIND(" ",EK84)-1)&amp;"_"&amp;EL84))</f>
        <v/>
      </c>
      <c r="EQ84" s="101"/>
      <c r="ER84" s="101"/>
      <c r="ES84" s="102" t="str">
        <f>IF(EW84="","",ES$3)</f>
        <v/>
      </c>
      <c r="ET84" s="103" t="str">
        <f>IF(EW84="","",ES$1)</f>
        <v/>
      </c>
      <c r="EU84" s="104" t="str">
        <f>IF(EW84="","",ES$2)</f>
        <v/>
      </c>
      <c r="EV84" s="104" t="str">
        <f>IF(EW84="","",ES$3)</f>
        <v/>
      </c>
      <c r="EW84" s="105" t="str">
        <f>IF(FD84="","",IF(ISNUMBER(SEARCH(":",FD84)),MID(FD84,FIND(":",FD84)+2,FIND("(",FD84)-FIND(":",FD84)-3),LEFT(FD84,FIND("(",FD84)-2)))</f>
        <v/>
      </c>
      <c r="EX84" s="106" t="str">
        <f>IF(FD84="","",MID(FD84,FIND("(",FD84)+1,4))</f>
        <v/>
      </c>
      <c r="EY84" s="107" t="str">
        <f>IF(ISNUMBER(SEARCH("*female*",FD84)),"female",IF(ISNUMBER(SEARCH("*male*",FD84)),"male",""))</f>
        <v/>
      </c>
      <c r="EZ84" s="108" t="str">
        <f>IF(FD84="","",IF(ISERROR(MID(FD84,FIND("male,",FD84)+6,(FIND(")",FD84)-(FIND("male,",FD84)+6))))=TRUE,"missing/error",MID(FD84,FIND("male,",FD84)+6,(FIND(")",FD84)-(FIND("male,",FD84)+6)))))</f>
        <v/>
      </c>
      <c r="FA84" s="109" t="str">
        <f>IF(EW84="","",(MID(EW84,(SEARCH("^^",SUBSTITUTE(EW84," ","^^",LEN(EW84)-LEN(SUBSTITUTE(EW84," ","")))))+1,99)&amp;"_"&amp;LEFT(EW84,FIND(" ",EW84)-1)&amp;"_"&amp;EX84))</f>
        <v/>
      </c>
      <c r="FC84" s="101"/>
      <c r="FD84" s="101"/>
      <c r="FE84" s="102" t="str">
        <f>IF(FI84="","",FE$3)</f>
        <v/>
      </c>
      <c r="FF84" s="103" t="str">
        <f>IF(FI84="","",FE$1)</f>
        <v/>
      </c>
      <c r="FG84" s="104" t="str">
        <f>IF(FI84="","",FE$2)</f>
        <v/>
      </c>
      <c r="FH84" s="104" t="str">
        <f>IF(FI84="","",FE$3)</f>
        <v/>
      </c>
      <c r="FI84" s="105" t="str">
        <f>IF(FP84="","",IF(ISNUMBER(SEARCH(":",FP84)),MID(FP84,FIND(":",FP84)+2,FIND("(",FP84)-FIND(":",FP84)-3),LEFT(FP84,FIND("(",FP84)-2)))</f>
        <v/>
      </c>
      <c r="FJ84" s="106" t="str">
        <f>IF(FP84="","",MID(FP84,FIND("(",FP84)+1,4))</f>
        <v/>
      </c>
      <c r="FK84" s="107" t="str">
        <f>IF(ISNUMBER(SEARCH("*female*",FP84)),"female",IF(ISNUMBER(SEARCH("*male*",FP84)),"male",""))</f>
        <v/>
      </c>
      <c r="FL84" s="108" t="str">
        <f>IF(FP84="","",IF(ISERROR(MID(FP84,FIND("male,",FP84)+6,(FIND(")",FP84)-(FIND("male,",FP84)+6))))=TRUE,"missing/error",MID(FP84,FIND("male,",FP84)+6,(FIND(")",FP84)-(FIND("male,",FP84)+6)))))</f>
        <v/>
      </c>
      <c r="FM84" s="109" t="str">
        <f>IF(FI84="","",(MID(FI84,(SEARCH("^^",SUBSTITUTE(FI84," ","^^",LEN(FI84)-LEN(SUBSTITUTE(FI84," ","")))))+1,99)&amp;"_"&amp;LEFT(FI84,FIND(" ",FI84)-1)&amp;"_"&amp;FJ84))</f>
        <v/>
      </c>
      <c r="FO84" s="101"/>
      <c r="FP84" s="101"/>
      <c r="FQ84" s="102" t="str">
        <f>IF(FU84="","",#REF!)</f>
        <v/>
      </c>
      <c r="FR84" s="103" t="str">
        <f>IF(FU84="","",FQ$1)</f>
        <v/>
      </c>
      <c r="FS84" s="104" t="str">
        <f>IF(FU84="","",FQ$2)</f>
        <v/>
      </c>
      <c r="FT84" s="104" t="str">
        <f>IF(FU84="","",FQ$3)</f>
        <v/>
      </c>
      <c r="FU84" s="105" t="str">
        <f>IF(GB84="","",IF(ISNUMBER(SEARCH(":",GB84)),MID(GB84,FIND(":",GB84)+2,FIND("(",GB84)-FIND(":",GB84)-3),LEFT(GB84,FIND("(",GB84)-2)))</f>
        <v/>
      </c>
      <c r="FV84" s="106" t="str">
        <f>IF(GB84="","",MID(GB84,FIND("(",GB84)+1,4))</f>
        <v/>
      </c>
      <c r="FW84" s="107" t="str">
        <f>IF(ISNUMBER(SEARCH("*female*",GB84)),"female",IF(ISNUMBER(SEARCH("*male*",GB84)),"male",""))</f>
        <v/>
      </c>
      <c r="FX84" s="108" t="str">
        <f>IF(GB84="","",IF(ISERROR(MID(GB84,FIND("male,",GB84)+6,(FIND(")",GB84)-(FIND("male,",GB84)+6))))=TRUE,"missing/error",MID(GB84,FIND("male,",GB84)+6,(FIND(")",GB84)-(FIND("male,",GB84)+6)))))</f>
        <v/>
      </c>
      <c r="FY84" s="109" t="str">
        <f>IF(FU84="","",(MID(FU84,(SEARCH("^^",SUBSTITUTE(FU84," ","^^",LEN(FU84)-LEN(SUBSTITUTE(FU84," ","")))))+1,99)&amp;"_"&amp;LEFT(FU84,FIND(" ",FU84)-1)&amp;"_"&amp;FV84))</f>
        <v/>
      </c>
      <c r="GA84" s="101"/>
      <c r="GB84" s="101"/>
      <c r="GC84" s="102" t="str">
        <f>IF(GG84="","",GC$3)</f>
        <v/>
      </c>
      <c r="GD84" s="103" t="str">
        <f>IF(GG84="","",GC$1)</f>
        <v/>
      </c>
      <c r="GE84" s="104" t="str">
        <f>IF(GG84="","",GC$2)</f>
        <v/>
      </c>
      <c r="GF84" s="104" t="str">
        <f>IF(GG84="","",GC$3)</f>
        <v/>
      </c>
      <c r="GG84" s="105" t="str">
        <f>IF(GN84="","",IF(ISNUMBER(SEARCH(":",GN84)),MID(GN84,FIND(":",GN84)+2,FIND("(",GN84)-FIND(":",GN84)-3),LEFT(GN84,FIND("(",GN84)-2)))</f>
        <v/>
      </c>
      <c r="GH84" s="106" t="str">
        <f>IF(GN84="","",MID(GN84,FIND("(",GN84)+1,4))</f>
        <v/>
      </c>
      <c r="GI84" s="107" t="str">
        <f>IF(ISNUMBER(SEARCH("*female*",GN84)),"female",IF(ISNUMBER(SEARCH("*male*",GN84)),"male",""))</f>
        <v/>
      </c>
      <c r="GJ84" s="108" t="str">
        <f>IF(GN84="","",IF(ISERROR(MID(GN84,FIND("male,",GN84)+6,(FIND(")",GN84)-(FIND("male,",GN84)+6))))=TRUE,"missing/error",MID(GN84,FIND("male,",GN84)+6,(FIND(")",GN84)-(FIND("male,",GN84)+6)))))</f>
        <v/>
      </c>
      <c r="GK84" s="109" t="str">
        <f>IF(GG84="","",(MID(GG84,(SEARCH("^^",SUBSTITUTE(GG84," ","^^",LEN(GG84)-LEN(SUBSTITUTE(GG84," ","")))))+1,99)&amp;"_"&amp;LEFT(GG84,FIND(" ",GG84)-1)&amp;"_"&amp;GH84))</f>
        <v/>
      </c>
      <c r="GM84" s="101"/>
      <c r="GN84" s="101"/>
      <c r="GO84" s="102" t="str">
        <f>IF(GS84="","",GO$3)</f>
        <v/>
      </c>
      <c r="GP84" s="103" t="str">
        <f>IF(GS84="","",GO$1)</f>
        <v/>
      </c>
      <c r="GQ84" s="104" t="str">
        <f>IF(GS84="","",GO$2)</f>
        <v/>
      </c>
      <c r="GR84" s="104" t="str">
        <f>IF(GS84="","",GO$3)</f>
        <v/>
      </c>
      <c r="GS84" s="105" t="str">
        <f>IF(GZ84="","",IF(ISNUMBER(SEARCH(":",GZ84)),MID(GZ84,FIND(":",GZ84)+2,FIND("(",GZ84)-FIND(":",GZ84)-3),LEFT(GZ84,FIND("(",GZ84)-2)))</f>
        <v/>
      </c>
      <c r="GT84" s="106" t="str">
        <f>IF(GZ84="","",MID(GZ84,FIND("(",GZ84)+1,4))</f>
        <v/>
      </c>
      <c r="GU84" s="107" t="str">
        <f>IF(ISNUMBER(SEARCH("*female*",GZ84)),"female",IF(ISNUMBER(SEARCH("*male*",GZ84)),"male",""))</f>
        <v/>
      </c>
      <c r="GV84" s="108" t="str">
        <f>IF(GZ84="","",IF(ISERROR(MID(GZ84,FIND("male,",GZ84)+6,(FIND(")",GZ84)-(FIND("male,",GZ84)+6))))=TRUE,"missing/error",MID(GZ84,FIND("male,",GZ84)+6,(FIND(")",GZ84)-(FIND("male,",GZ84)+6)))))</f>
        <v/>
      </c>
      <c r="GW84" s="109" t="str">
        <f>IF(GS84="","",(MID(GS84,(SEARCH("^^",SUBSTITUTE(GS84," ","^^",LEN(GS84)-LEN(SUBSTITUTE(GS84," ","")))))+1,99)&amp;"_"&amp;LEFT(GS84,FIND(" ",GS84)-1)&amp;"_"&amp;GT84))</f>
        <v/>
      </c>
      <c r="GY84" s="101"/>
      <c r="GZ84" s="101"/>
      <c r="HA84" s="102" t="str">
        <f>IF(HE84="","",HA$3)</f>
        <v/>
      </c>
      <c r="HB84" s="103" t="str">
        <f>IF(HE84="","",HA$1)</f>
        <v/>
      </c>
      <c r="HC84" s="104" t="str">
        <f>IF(HE84="","",HA$2)</f>
        <v/>
      </c>
      <c r="HD84" s="104" t="str">
        <f>IF(HE84="","",HA$3)</f>
        <v/>
      </c>
      <c r="HE84" s="105" t="str">
        <f>IF(HL84="","",IF(ISNUMBER(SEARCH(":",HL84)),MID(HL84,FIND(":",HL84)+2,FIND("(",HL84)-FIND(":",HL84)-3),LEFT(HL84,FIND("(",HL84)-2)))</f>
        <v/>
      </c>
      <c r="HF84" s="106" t="str">
        <f>IF(HL84="","",MID(HL84,FIND("(",HL84)+1,4))</f>
        <v/>
      </c>
      <c r="HG84" s="107" t="str">
        <f>IF(ISNUMBER(SEARCH("*female*",HL84)),"female",IF(ISNUMBER(SEARCH("*male*",HL84)),"male",""))</f>
        <v/>
      </c>
      <c r="HH84" s="108" t="str">
        <f>IF(HL84="","",IF(ISERROR(MID(HL84,FIND("male,",HL84)+6,(FIND(")",HL84)-(FIND("male,",HL84)+6))))=TRUE,"missing/error",MID(HL84,FIND("male,",HL84)+6,(FIND(")",HL84)-(FIND("male,",HL84)+6)))))</f>
        <v/>
      </c>
      <c r="HI84" s="109" t="str">
        <f>IF(HE84="","",(MID(HE84,(SEARCH("^^",SUBSTITUTE(HE84," ","^^",LEN(HE84)-LEN(SUBSTITUTE(HE84," ","")))))+1,99)&amp;"_"&amp;LEFT(HE84,FIND(" ",HE84)-1)&amp;"_"&amp;HF84))</f>
        <v/>
      </c>
      <c r="HK84" s="101"/>
      <c r="HL84" s="101" t="s">
        <v>292</v>
      </c>
      <c r="HM84" s="102" t="str">
        <f>IF(HQ84="","",HM$3)</f>
        <v/>
      </c>
      <c r="HN84" s="103" t="str">
        <f>IF(HQ84="","",HM$1)</f>
        <v/>
      </c>
      <c r="HO84" s="104" t="str">
        <f>IF(HQ84="","",HM$2)</f>
        <v/>
      </c>
      <c r="HP84" s="104" t="str">
        <f>IF(HQ84="","",HM$3)</f>
        <v/>
      </c>
      <c r="HQ84" s="105" t="str">
        <f>IF(HX84="","",IF(ISNUMBER(SEARCH(":",HX84)),MID(HX84,FIND(":",HX84)+2,FIND("(",HX84)-FIND(":",HX84)-3),LEFT(HX84,FIND("(",HX84)-2)))</f>
        <v/>
      </c>
      <c r="HR84" s="106" t="str">
        <f>IF(HX84="","",MID(HX84,FIND("(",HX84)+1,4))</f>
        <v/>
      </c>
      <c r="HS84" s="107" t="str">
        <f>IF(ISNUMBER(SEARCH("*female*",HX84)),"female",IF(ISNUMBER(SEARCH("*male*",HX84)),"male",""))</f>
        <v/>
      </c>
      <c r="HT84" s="108" t="str">
        <f>IF(HX84="","",IF(ISERROR(MID(HX84,FIND("male,",HX84)+6,(FIND(")",HX84)-(FIND("male,",HX84)+6))))=TRUE,"missing/error",MID(HX84,FIND("male,",HX84)+6,(FIND(")",HX84)-(FIND("male,",HX84)+6)))))</f>
        <v/>
      </c>
      <c r="HU84" s="109" t="str">
        <f>IF(HQ84="","",(MID(HQ84,(SEARCH("^^",SUBSTITUTE(HQ84," ","^^",LEN(HQ84)-LEN(SUBSTITUTE(HQ84," ","")))))+1,99)&amp;"_"&amp;LEFT(HQ84,FIND(" ",HQ84)-1)&amp;"_"&amp;HR84))</f>
        <v/>
      </c>
      <c r="HW84" s="101"/>
      <c r="HX84" s="101"/>
      <c r="HY84" s="102" t="str">
        <f>IF(IC84="","",HY$3)</f>
        <v/>
      </c>
      <c r="HZ84" s="103" t="str">
        <f>IF(IC84="","",HY$1)</f>
        <v/>
      </c>
      <c r="IA84" s="104" t="str">
        <f>IF(IC84="","",HY$2)</f>
        <v/>
      </c>
      <c r="IB84" s="104" t="str">
        <f>IF(IC84="","",HY$3)</f>
        <v/>
      </c>
      <c r="IC84" s="105" t="str">
        <f>IF(IJ84="","",IF(ISNUMBER(SEARCH(":",IJ84)),MID(IJ84,FIND(":",IJ84)+2,FIND("(",IJ84)-FIND(":",IJ84)-3),LEFT(IJ84,FIND("(",IJ84)-2)))</f>
        <v/>
      </c>
      <c r="ID84" s="106" t="str">
        <f>IF(IJ84="","",MID(IJ84,FIND("(",IJ84)+1,4))</f>
        <v/>
      </c>
      <c r="IE84" s="107" t="str">
        <f>IF(ISNUMBER(SEARCH("*female*",IJ84)),"female",IF(ISNUMBER(SEARCH("*male*",IJ84)),"male",""))</f>
        <v/>
      </c>
      <c r="IF84" s="108" t="str">
        <f>IF(IJ84="","",IF(ISERROR(MID(IJ84,FIND("male,",IJ84)+6,(FIND(")",IJ84)-(FIND("male,",IJ84)+6))))=TRUE,"missing/error",MID(IJ84,FIND("male,",IJ84)+6,(FIND(")",IJ84)-(FIND("male,",IJ84)+6)))))</f>
        <v/>
      </c>
      <c r="IG84" s="109" t="str">
        <f>IF(IC84="","",(MID(IC84,(SEARCH("^^",SUBSTITUTE(IC84," ","^^",LEN(IC84)-LEN(SUBSTITUTE(IC84," ","")))))+1,99)&amp;"_"&amp;LEFT(IC84,FIND(" ",IC84)-1)&amp;"_"&amp;ID84))</f>
        <v/>
      </c>
      <c r="II84" s="101"/>
      <c r="IJ84" s="101"/>
      <c r="IK84" s="102" t="str">
        <f>IF(IO84="","",IK$3)</f>
        <v/>
      </c>
      <c r="IL84" s="103" t="str">
        <f>IF(IO84="","",IK$1)</f>
        <v/>
      </c>
      <c r="IM84" s="104" t="str">
        <f>IF(IO84="","",IK$2)</f>
        <v/>
      </c>
      <c r="IN84" s="104" t="str">
        <f>IF(IO84="","",IK$3)</f>
        <v/>
      </c>
      <c r="IO84" s="105" t="str">
        <f>IF(IV84="","",IF(ISNUMBER(SEARCH(":",IV84)),MID(IV84,FIND(":",IV84)+2,FIND("(",IV84)-FIND(":",IV84)-3),LEFT(IV84,FIND("(",IV84)-2)))</f>
        <v/>
      </c>
      <c r="IP84" s="106" t="str">
        <f>IF(IV84="","",MID(IV84,FIND("(",IV84)+1,4))</f>
        <v/>
      </c>
      <c r="IQ84" s="107" t="str">
        <f>IF(ISNUMBER(SEARCH("*female*",IV84)),"female",IF(ISNUMBER(SEARCH("*male*",IV84)),"male",""))</f>
        <v/>
      </c>
      <c r="IR84" s="108" t="str">
        <f>IF(IV84="","",IF(ISERROR(MID(IV84,FIND("male,",IV84)+6,(FIND(")",IV84)-(FIND("male,",IV84)+6))))=TRUE,"missing/error",MID(IV84,FIND("male,",IV84)+6,(FIND(")",IV84)-(FIND("male,",IV84)+6)))))</f>
        <v/>
      </c>
      <c r="IS84" s="109" t="str">
        <f>IF(IO84="","",(MID(IO84,(SEARCH("^^",SUBSTITUTE(IO84," ","^^",LEN(IO84)-LEN(SUBSTITUTE(IO84," ","")))))+1,99)&amp;"_"&amp;LEFT(IO84,FIND(" ",IO84)-1)&amp;"_"&amp;IP84))</f>
        <v/>
      </c>
      <c r="IU84" s="101"/>
      <c r="IV84" s="101"/>
      <c r="IW84" s="102" t="str">
        <f>IF(JA84="","",IW$3)</f>
        <v/>
      </c>
      <c r="IX84" s="103" t="str">
        <f>IF(JA84="","",IW$1)</f>
        <v/>
      </c>
      <c r="IY84" s="104" t="str">
        <f>IF(JA84="","",IW$2)</f>
        <v/>
      </c>
      <c r="IZ84" s="104" t="str">
        <f>IF(JA84="","",IW$3)</f>
        <v/>
      </c>
      <c r="JA84" s="105" t="str">
        <f>IF(JH84="","",IF(ISNUMBER(SEARCH(":",JH84)),MID(JH84,FIND(":",JH84)+2,FIND("(",JH84)-FIND(":",JH84)-3),LEFT(JH84,FIND("(",JH84)-2)))</f>
        <v/>
      </c>
      <c r="JB84" s="106" t="str">
        <f>IF(JH84="","",MID(JH84,FIND("(",JH84)+1,4))</f>
        <v/>
      </c>
      <c r="JC84" s="107" t="str">
        <f>IF(ISNUMBER(SEARCH("*female*",JH84)),"female",IF(ISNUMBER(SEARCH("*male*",JH84)),"male",""))</f>
        <v/>
      </c>
      <c r="JD84" s="108" t="str">
        <f>IF(JH84="","",IF(ISERROR(MID(JH84,FIND("male,",JH84)+6,(FIND(")",JH84)-(FIND("male,",JH84)+6))))=TRUE,"missing/error",MID(JH84,FIND("male,",JH84)+6,(FIND(")",JH84)-(FIND("male,",JH84)+6)))))</f>
        <v/>
      </c>
      <c r="JE84" s="109" t="str">
        <f>IF(JA84="","",(MID(JA84,(SEARCH("^^",SUBSTITUTE(JA84," ","^^",LEN(JA84)-LEN(SUBSTITUTE(JA84," ","")))))+1,99)&amp;"_"&amp;LEFT(JA84,FIND(" ",JA84)-1)&amp;"_"&amp;JB84))</f>
        <v/>
      </c>
      <c r="JG84" s="101"/>
      <c r="JH84" s="101"/>
      <c r="JI84" s="102" t="str">
        <f>IF(JM84="","",JI$3)</f>
        <v/>
      </c>
      <c r="JJ84" s="103" t="str">
        <f>IF(JM84="","",JI$1)</f>
        <v/>
      </c>
      <c r="JK84" s="104" t="str">
        <f>IF(JM84="","",JI$2)</f>
        <v/>
      </c>
      <c r="JL84" s="104" t="str">
        <f>IF(JM84="","",JI$3)</f>
        <v/>
      </c>
      <c r="JM84" s="105" t="str">
        <f>IF(JT84="","",IF(ISNUMBER(SEARCH(":",JT84)),MID(JT84,FIND(":",JT84)+2,FIND("(",JT84)-FIND(":",JT84)-3),LEFT(JT84,FIND("(",JT84)-2)))</f>
        <v/>
      </c>
      <c r="JN84" s="106" t="str">
        <f>IF(JT84="","",MID(JT84,FIND("(",JT84)+1,4))</f>
        <v/>
      </c>
      <c r="JO84" s="107" t="str">
        <f>IF(ISNUMBER(SEARCH("*female*",JT84)),"female",IF(ISNUMBER(SEARCH("*male*",JT84)),"male",""))</f>
        <v/>
      </c>
      <c r="JP84" s="108" t="str">
        <f>IF(JT84="","",IF(ISERROR(MID(JT84,FIND("male,",JT84)+6,(FIND(")",JT84)-(FIND("male,",JT84)+6))))=TRUE,"missing/error",MID(JT84,FIND("male,",JT84)+6,(FIND(")",JT84)-(FIND("male,",JT84)+6)))))</f>
        <v/>
      </c>
      <c r="JQ84" s="109" t="str">
        <f>IF(JM84="","",(MID(JM84,(SEARCH("^^",SUBSTITUTE(JM84," ","^^",LEN(JM84)-LEN(SUBSTITUTE(JM84," ","")))))+1,99)&amp;"_"&amp;LEFT(JM84,FIND(" ",JM84)-1)&amp;"_"&amp;JN84))</f>
        <v/>
      </c>
      <c r="JS84" s="101"/>
      <c r="JT84" s="101"/>
      <c r="JU84" s="102" t="str">
        <f>IF(JY84="","",JU$3)</f>
        <v/>
      </c>
      <c r="JV84" s="103" t="str">
        <f>IF(JY84="","",JU$1)</f>
        <v/>
      </c>
      <c r="JW84" s="104" t="str">
        <f>IF(JY84="","",JU$2)</f>
        <v/>
      </c>
      <c r="JX84" s="104" t="str">
        <f>IF(JY84="","",JU$3)</f>
        <v/>
      </c>
      <c r="JY84" s="105" t="str">
        <f>IF(KF84="","",IF(ISNUMBER(SEARCH(":",KF84)),MID(KF84,FIND(":",KF84)+2,FIND("(",KF84)-FIND(":",KF84)-3),LEFT(KF84,FIND("(",KF84)-2)))</f>
        <v/>
      </c>
      <c r="JZ84" s="106" t="str">
        <f>IF(KF84="","",MID(KF84,FIND("(",KF84)+1,4))</f>
        <v/>
      </c>
      <c r="KA84" s="107" t="str">
        <f>IF(ISNUMBER(SEARCH("*female*",KF84)),"female",IF(ISNUMBER(SEARCH("*male*",KF84)),"male",""))</f>
        <v/>
      </c>
      <c r="KB84" s="108" t="str">
        <f>IF(KF84="","",IF(ISERROR(MID(KF84,FIND("male,",KF84)+6,(FIND(")",KF84)-(FIND("male,",KF84)+6))))=TRUE,"missing/error",MID(KF84,FIND("male,",KF84)+6,(FIND(")",KF84)-(FIND("male,",KF84)+6)))))</f>
        <v/>
      </c>
      <c r="KC84" s="109" t="str">
        <f>IF(JY84="","",(MID(JY84,(SEARCH("^^",SUBSTITUTE(JY84," ","^^",LEN(JY84)-LEN(SUBSTITUTE(JY84," ","")))))+1,99)&amp;"_"&amp;LEFT(JY84,FIND(" ",JY84)-1)&amp;"_"&amp;JZ84))</f>
        <v/>
      </c>
      <c r="KE84" s="101"/>
      <c r="KF84" s="101"/>
    </row>
    <row r="85" spans="1:292" ht="13.5" customHeight="1">
      <c r="A85" s="20"/>
      <c r="B85" s="101" t="s">
        <v>691</v>
      </c>
      <c r="C85" s="101" t="s">
        <v>692</v>
      </c>
      <c r="E85" s="102" t="s">
        <v>292</v>
      </c>
      <c r="F85" s="103" t="s">
        <v>292</v>
      </c>
      <c r="G85" s="104"/>
      <c r="H85" s="104" t="s">
        <v>292</v>
      </c>
      <c r="I85" s="105"/>
      <c r="J85" s="106"/>
      <c r="K85" s="107"/>
      <c r="L85" s="108"/>
      <c r="M85" s="109" t="s">
        <v>292</v>
      </c>
      <c r="O85" s="101"/>
      <c r="P85" s="101"/>
      <c r="Q85" s="102" t="s">
        <v>292</v>
      </c>
      <c r="R85" s="103" t="s">
        <v>292</v>
      </c>
      <c r="S85" s="104"/>
      <c r="T85" s="104" t="s">
        <v>292</v>
      </c>
      <c r="U85" s="105"/>
      <c r="V85" s="106"/>
      <c r="W85" s="107"/>
      <c r="X85" s="108"/>
      <c r="Y85" s="109" t="s">
        <v>292</v>
      </c>
      <c r="AA85" s="101"/>
      <c r="AB85" s="101"/>
      <c r="AC85" s="102">
        <v>36160</v>
      </c>
      <c r="AD85" s="103" t="s">
        <v>423</v>
      </c>
      <c r="AE85" s="104">
        <v>36609</v>
      </c>
      <c r="AF85" s="104">
        <v>37459</v>
      </c>
      <c r="AG85" s="105" t="s">
        <v>697</v>
      </c>
      <c r="AH85" s="106">
        <v>1948</v>
      </c>
      <c r="AI85" s="107" t="s">
        <v>440</v>
      </c>
      <c r="AJ85" s="108" t="s">
        <v>299</v>
      </c>
      <c r="AK85" s="109" t="s">
        <v>698</v>
      </c>
      <c r="AM85" s="101"/>
      <c r="AN85" s="101"/>
      <c r="AO85" s="102" t="s">
        <v>292</v>
      </c>
      <c r="AP85" s="103" t="s">
        <v>292</v>
      </c>
      <c r="AQ85" s="104"/>
      <c r="AR85" s="104" t="s">
        <v>292</v>
      </c>
      <c r="AS85" s="105"/>
      <c r="AT85" s="106"/>
      <c r="AU85" s="107"/>
      <c r="AV85" s="108"/>
      <c r="AW85" s="109" t="s">
        <v>292</v>
      </c>
      <c r="AY85" s="101"/>
      <c r="AZ85" s="101"/>
      <c r="BA85" s="102" t="s">
        <v>292</v>
      </c>
      <c r="BB85" s="103" t="s">
        <v>292</v>
      </c>
      <c r="BC85" s="104"/>
      <c r="BD85" s="104" t="s">
        <v>292</v>
      </c>
      <c r="BE85" s="105"/>
      <c r="BF85" s="106"/>
      <c r="BG85" s="107"/>
      <c r="BH85" s="108"/>
      <c r="BI85" s="109" t="s">
        <v>292</v>
      </c>
      <c r="BK85" s="101"/>
      <c r="BL85" s="101"/>
      <c r="BM85" s="102">
        <v>39083</v>
      </c>
      <c r="BN85" s="103" t="s">
        <v>426</v>
      </c>
      <c r="BO85" s="104">
        <v>38905</v>
      </c>
      <c r="BP85" s="104">
        <v>39135</v>
      </c>
      <c r="BQ85" s="105" t="s">
        <v>699</v>
      </c>
      <c r="BR85" s="106">
        <v>1944</v>
      </c>
      <c r="BS85" s="107" t="s">
        <v>457</v>
      </c>
      <c r="BT85" s="108" t="s">
        <v>297</v>
      </c>
      <c r="BU85" s="109" t="s">
        <v>700</v>
      </c>
      <c r="BW85" s="101"/>
      <c r="BX85" s="101"/>
      <c r="BY85" s="102" t="s">
        <v>292</v>
      </c>
      <c r="BZ85" s="103" t="s">
        <v>292</v>
      </c>
      <c r="CA85" s="104"/>
      <c r="CB85" s="104" t="s">
        <v>292</v>
      </c>
      <c r="CC85" s="105"/>
      <c r="CD85" s="106"/>
      <c r="CE85" s="107"/>
      <c r="CF85" s="108"/>
      <c r="CG85" s="109" t="s">
        <v>292</v>
      </c>
      <c r="CI85" s="101"/>
      <c r="CJ85" s="101"/>
      <c r="CK85" s="102" t="s">
        <v>292</v>
      </c>
      <c r="CL85" s="103" t="s">
        <v>292</v>
      </c>
      <c r="CM85" s="104" t="s">
        <v>292</v>
      </c>
      <c r="CN85" s="104" t="s">
        <v>292</v>
      </c>
      <c r="CO85" s="105" t="s">
        <v>292</v>
      </c>
      <c r="CP85" s="106" t="s">
        <v>292</v>
      </c>
      <c r="CQ85" s="107" t="s">
        <v>292</v>
      </c>
      <c r="CR85" s="108" t="s">
        <v>292</v>
      </c>
      <c r="CS85" s="109" t="s">
        <v>292</v>
      </c>
      <c r="CT85" s="2" t="s">
        <v>292</v>
      </c>
      <c r="CU85" s="101"/>
      <c r="CV85" s="101"/>
      <c r="CW85" s="102" t="s">
        <v>292</v>
      </c>
      <c r="CX85" s="103" t="s">
        <v>292</v>
      </c>
      <c r="CY85" s="104" t="s">
        <v>292</v>
      </c>
      <c r="CZ85" s="104" t="s">
        <v>292</v>
      </c>
      <c r="DA85" s="105" t="s">
        <v>292</v>
      </c>
      <c r="DB85" s="106" t="s">
        <v>292</v>
      </c>
      <c r="DC85" s="107" t="s">
        <v>292</v>
      </c>
      <c r="DD85" s="108" t="s">
        <v>292</v>
      </c>
      <c r="DE85" s="109" t="s">
        <v>292</v>
      </c>
      <c r="DF85" s="2" t="s">
        <v>292</v>
      </c>
      <c r="DG85" s="101"/>
      <c r="DH85" s="101"/>
      <c r="DI85" s="102" t="str">
        <f>IF(DM85="","",DI$3)</f>
        <v/>
      </c>
      <c r="DJ85" s="103" t="str">
        <f>IF(DM85="","",DI$1)</f>
        <v/>
      </c>
      <c r="DK85" s="104" t="str">
        <f>IF(DM85="","",DI$2)</f>
        <v/>
      </c>
      <c r="DL85" s="104" t="str">
        <f>IF(DM85="","",DI$3)</f>
        <v/>
      </c>
      <c r="DM85" s="105" t="str">
        <f>IF(DT85="","",IF(ISNUMBER(SEARCH(":",DT85)),MID(DT85,FIND(":",DT85)+2,FIND("(",DT85)-FIND(":",DT85)-3),LEFT(DT85,FIND("(",DT85)-2)))</f>
        <v/>
      </c>
      <c r="DN85" s="106" t="str">
        <f>IF(DT85="","",MID(DT85,FIND("(",DT85)+1,4))</f>
        <v/>
      </c>
      <c r="DO85" s="107" t="str">
        <f>IF(ISNUMBER(SEARCH("*female*",DT85)),"female",IF(ISNUMBER(SEARCH("*male*",DT85)),"male",""))</f>
        <v/>
      </c>
      <c r="DP85" s="108" t="str">
        <f>IF(DT85="","",IF(ISERROR(MID(DT85,FIND("male,",DT85)+6,(FIND(")",DT85)-(FIND("male,",DT85)+6))))=TRUE,"missing/error",MID(DT85,FIND("male,",DT85)+6,(FIND(")",DT85)-(FIND("male,",DT85)+6)))))</f>
        <v/>
      </c>
      <c r="DQ85" s="109" t="str">
        <f>IF(DM85="","",(MID(DM85,(SEARCH("^^",SUBSTITUTE(DM85," ","^^",LEN(DM85)-LEN(SUBSTITUTE(DM85," ","")))))+1,99)&amp;"_"&amp;LEFT(DM85,FIND(" ",DM85)-1)&amp;"_"&amp;DN85))</f>
        <v/>
      </c>
      <c r="DS85" s="101"/>
      <c r="DT85" s="101"/>
      <c r="DU85" s="102" t="str">
        <f t="shared" si="672"/>
        <v/>
      </c>
      <c r="DV85" s="103" t="str">
        <f t="shared" si="673"/>
        <v/>
      </c>
      <c r="DW85" s="104" t="str">
        <f t="shared" si="663"/>
        <v/>
      </c>
      <c r="DX85" s="104" t="str">
        <f t="shared" si="662"/>
        <v/>
      </c>
      <c r="DY85" s="105" t="str">
        <f t="shared" si="674"/>
        <v/>
      </c>
      <c r="DZ85" s="106" t="str">
        <f t="shared" si="675"/>
        <v/>
      </c>
      <c r="EA85" s="107" t="str">
        <f t="shared" si="676"/>
        <v/>
      </c>
      <c r="EB85" s="108" t="str">
        <f t="shared" si="677"/>
        <v/>
      </c>
      <c r="EC85" s="109" t="str">
        <f t="shared" si="678"/>
        <v/>
      </c>
      <c r="EE85" s="101"/>
      <c r="EF85" s="101"/>
      <c r="EG85" s="102" t="str">
        <f>IF(EK85="","",EG$3)</f>
        <v/>
      </c>
      <c r="EH85" s="103" t="str">
        <f>IF(EK85="","",EG$1)</f>
        <v/>
      </c>
      <c r="EI85" s="104" t="str">
        <f>IF(EK85="","",EG$2)</f>
        <v/>
      </c>
      <c r="EJ85" s="104" t="str">
        <f>IF(EK85="","",EG$3)</f>
        <v/>
      </c>
      <c r="EK85" s="105" t="str">
        <f>IF(ER85="","",IF(ISNUMBER(SEARCH(":",ER85)),MID(ER85,FIND(":",ER85)+2,FIND("(",ER85)-FIND(":",ER85)-3),LEFT(ER85,FIND("(",ER85)-2)))</f>
        <v/>
      </c>
      <c r="EL85" s="106" t="str">
        <f>IF(ER85="","",MID(ER85,FIND("(",ER85)+1,4))</f>
        <v/>
      </c>
      <c r="EM85" s="107" t="str">
        <f>IF(ISNUMBER(SEARCH("*female*",ER85)),"female",IF(ISNUMBER(SEARCH("*male*",ER85)),"male",""))</f>
        <v/>
      </c>
      <c r="EN85" s="108" t="str">
        <f>IF(ER85="","",IF(ISERROR(MID(ER85,FIND("male,",ER85)+6,(FIND(")",ER85)-(FIND("male,",ER85)+6))))=TRUE,"missing/error",MID(ER85,FIND("male,",ER85)+6,(FIND(")",ER85)-(FIND("male,",ER85)+6)))))</f>
        <v/>
      </c>
      <c r="EO85" s="109" t="str">
        <f>IF(EK85="","",(MID(EK85,(SEARCH("^^",SUBSTITUTE(EK85," ","^^",LEN(EK85)-LEN(SUBSTITUTE(EK85," ","")))))+1,99)&amp;"_"&amp;LEFT(EK85,FIND(" ",EK85)-1)&amp;"_"&amp;EL85))</f>
        <v/>
      </c>
      <c r="EQ85" s="101"/>
      <c r="ER85" s="101"/>
      <c r="ES85" s="102" t="str">
        <f>IF(EW85="","",ES$3)</f>
        <v/>
      </c>
      <c r="ET85" s="103" t="str">
        <f>IF(EW85="","",ES$1)</f>
        <v/>
      </c>
      <c r="EU85" s="104" t="str">
        <f>IF(EW85="","",ES$2)</f>
        <v/>
      </c>
      <c r="EV85" s="104" t="str">
        <f>IF(EW85="","",ES$3)</f>
        <v/>
      </c>
      <c r="EW85" s="105" t="str">
        <f>IF(FD85="","",IF(ISNUMBER(SEARCH(":",FD85)),MID(FD85,FIND(":",FD85)+2,FIND("(",FD85)-FIND(":",FD85)-3),LEFT(FD85,FIND("(",FD85)-2)))</f>
        <v/>
      </c>
      <c r="EX85" s="106" t="str">
        <f>IF(FD85="","",MID(FD85,FIND("(",FD85)+1,4))</f>
        <v/>
      </c>
      <c r="EY85" s="107" t="str">
        <f>IF(ISNUMBER(SEARCH("*female*",FD85)),"female",IF(ISNUMBER(SEARCH("*male*",FD85)),"male",""))</f>
        <v/>
      </c>
      <c r="EZ85" s="108" t="str">
        <f>IF(FD85="","",IF(ISERROR(MID(FD85,FIND("male,",FD85)+6,(FIND(")",FD85)-(FIND("male,",FD85)+6))))=TRUE,"missing/error",MID(FD85,FIND("male,",FD85)+6,(FIND(")",FD85)-(FIND("male,",FD85)+6)))))</f>
        <v/>
      </c>
      <c r="FA85" s="109" t="str">
        <f>IF(EW85="","",(MID(EW85,(SEARCH("^^",SUBSTITUTE(EW85," ","^^",LEN(EW85)-LEN(SUBSTITUTE(EW85," ","")))))+1,99)&amp;"_"&amp;LEFT(EW85,FIND(" ",EW85)-1)&amp;"_"&amp;EX85))</f>
        <v/>
      </c>
      <c r="FC85" s="101"/>
      <c r="FD85" s="101"/>
      <c r="FE85" s="102" t="str">
        <f>IF(FI85="","",FE$3)</f>
        <v/>
      </c>
      <c r="FF85" s="103" t="str">
        <f>IF(FI85="","",FE$1)</f>
        <v/>
      </c>
      <c r="FG85" s="104" t="str">
        <f>IF(FI85="","",FE$2)</f>
        <v/>
      </c>
      <c r="FH85" s="104" t="str">
        <f>IF(FI85="","",FE$3)</f>
        <v/>
      </c>
      <c r="FI85" s="105" t="str">
        <f>IF(FP85="","",IF(ISNUMBER(SEARCH(":",FP85)),MID(FP85,FIND(":",FP85)+2,FIND("(",FP85)-FIND(":",FP85)-3),LEFT(FP85,FIND("(",FP85)-2)))</f>
        <v/>
      </c>
      <c r="FJ85" s="106" t="str">
        <f>IF(FP85="","",MID(FP85,FIND("(",FP85)+1,4))</f>
        <v/>
      </c>
      <c r="FK85" s="107" t="str">
        <f>IF(ISNUMBER(SEARCH("*female*",FP85)),"female",IF(ISNUMBER(SEARCH("*male*",FP85)),"male",""))</f>
        <v/>
      </c>
      <c r="FL85" s="108" t="str">
        <f>IF(FP85="","",IF(ISERROR(MID(FP85,FIND("male,",FP85)+6,(FIND(")",FP85)-(FIND("male,",FP85)+6))))=TRUE,"missing/error",MID(FP85,FIND("male,",FP85)+6,(FIND(")",FP85)-(FIND("male,",FP85)+6)))))</f>
        <v/>
      </c>
      <c r="FM85" s="109" t="str">
        <f>IF(FI85="","",(MID(FI85,(SEARCH("^^",SUBSTITUTE(FI85," ","^^",LEN(FI85)-LEN(SUBSTITUTE(FI85," ","")))))+1,99)&amp;"_"&amp;LEFT(FI85,FIND(" ",FI85)-1)&amp;"_"&amp;FJ85))</f>
        <v/>
      </c>
      <c r="FO85" s="101"/>
      <c r="FP85" s="101"/>
      <c r="FQ85" s="102" t="str">
        <f>IF(FU85="","",#REF!)</f>
        <v/>
      </c>
      <c r="FR85" s="103" t="str">
        <f>IF(FU85="","",FQ$1)</f>
        <v/>
      </c>
      <c r="FS85" s="104" t="str">
        <f>IF(FU85="","",FQ$2)</f>
        <v/>
      </c>
      <c r="FT85" s="104" t="str">
        <f>IF(FU85="","",FQ$3)</f>
        <v/>
      </c>
      <c r="FU85" s="105" t="str">
        <f>IF(GB85="","",IF(ISNUMBER(SEARCH(":",GB85)),MID(GB85,FIND(":",GB85)+2,FIND("(",GB85)-FIND(":",GB85)-3),LEFT(GB85,FIND("(",GB85)-2)))</f>
        <v/>
      </c>
      <c r="FV85" s="106" t="str">
        <f>IF(GB85="","",MID(GB85,FIND("(",GB85)+1,4))</f>
        <v/>
      </c>
      <c r="FW85" s="107" t="str">
        <f>IF(ISNUMBER(SEARCH("*female*",GB85)),"female",IF(ISNUMBER(SEARCH("*male*",GB85)),"male",""))</f>
        <v/>
      </c>
      <c r="FX85" s="108" t="str">
        <f>IF(GB85="","",IF(ISERROR(MID(GB85,FIND("male,",GB85)+6,(FIND(")",GB85)-(FIND("male,",GB85)+6))))=TRUE,"missing/error",MID(GB85,FIND("male,",GB85)+6,(FIND(")",GB85)-(FIND("male,",GB85)+6)))))</f>
        <v/>
      </c>
      <c r="FY85" s="109" t="str">
        <f>IF(FU85="","",(MID(FU85,(SEARCH("^^",SUBSTITUTE(FU85," ","^^",LEN(FU85)-LEN(SUBSTITUTE(FU85," ","")))))+1,99)&amp;"_"&amp;LEFT(FU85,FIND(" ",FU85)-1)&amp;"_"&amp;FV85))</f>
        <v/>
      </c>
      <c r="GA85" s="101"/>
      <c r="GB85" s="101"/>
      <c r="GC85" s="102" t="str">
        <f>IF(GG85="","",GC$3)</f>
        <v/>
      </c>
      <c r="GD85" s="103" t="str">
        <f>IF(GG85="","",GC$1)</f>
        <v/>
      </c>
      <c r="GE85" s="104" t="str">
        <f>IF(GG85="","",GC$2)</f>
        <v/>
      </c>
      <c r="GF85" s="104" t="str">
        <f>IF(GG85="","",GC$3)</f>
        <v/>
      </c>
      <c r="GG85" s="105" t="str">
        <f>IF(GN85="","",IF(ISNUMBER(SEARCH(":",GN85)),MID(GN85,FIND(":",GN85)+2,FIND("(",GN85)-FIND(":",GN85)-3),LEFT(GN85,FIND("(",GN85)-2)))</f>
        <v/>
      </c>
      <c r="GH85" s="106" t="str">
        <f>IF(GN85="","",MID(GN85,FIND("(",GN85)+1,4))</f>
        <v/>
      </c>
      <c r="GI85" s="107" t="str">
        <f>IF(ISNUMBER(SEARCH("*female*",GN85)),"female",IF(ISNUMBER(SEARCH("*male*",GN85)),"male",""))</f>
        <v/>
      </c>
      <c r="GJ85" s="108" t="str">
        <f>IF(GN85="","",IF(ISERROR(MID(GN85,FIND("male,",GN85)+6,(FIND(")",GN85)-(FIND("male,",GN85)+6))))=TRUE,"missing/error",MID(GN85,FIND("male,",GN85)+6,(FIND(")",GN85)-(FIND("male,",GN85)+6)))))</f>
        <v/>
      </c>
      <c r="GK85" s="109" t="str">
        <f>IF(GG85="","",(MID(GG85,(SEARCH("^^",SUBSTITUTE(GG85," ","^^",LEN(GG85)-LEN(SUBSTITUTE(GG85," ","")))))+1,99)&amp;"_"&amp;LEFT(GG85,FIND(" ",GG85)-1)&amp;"_"&amp;GH85))</f>
        <v/>
      </c>
      <c r="GM85" s="101"/>
      <c r="GN85" s="101"/>
      <c r="GO85" s="102" t="str">
        <f>IF(GS85="","",GO$3)</f>
        <v/>
      </c>
      <c r="GP85" s="103" t="str">
        <f>IF(GS85="","",GO$1)</f>
        <v/>
      </c>
      <c r="GQ85" s="104" t="str">
        <f>IF(GS85="","",GO$2)</f>
        <v/>
      </c>
      <c r="GR85" s="104" t="str">
        <f>IF(GS85="","",GO$3)</f>
        <v/>
      </c>
      <c r="GS85" s="105" t="str">
        <f>IF(GZ85="","",IF(ISNUMBER(SEARCH(":",GZ85)),MID(GZ85,FIND(":",GZ85)+2,FIND("(",GZ85)-FIND(":",GZ85)-3),LEFT(GZ85,FIND("(",GZ85)-2)))</f>
        <v/>
      </c>
      <c r="GT85" s="106" t="str">
        <f>IF(GZ85="","",MID(GZ85,FIND("(",GZ85)+1,4))</f>
        <v/>
      </c>
      <c r="GU85" s="107" t="str">
        <f>IF(ISNUMBER(SEARCH("*female*",GZ85)),"female",IF(ISNUMBER(SEARCH("*male*",GZ85)),"male",""))</f>
        <v/>
      </c>
      <c r="GV85" s="108" t="str">
        <f>IF(GZ85="","",IF(ISERROR(MID(GZ85,FIND("male,",GZ85)+6,(FIND(")",GZ85)-(FIND("male,",GZ85)+6))))=TRUE,"missing/error",MID(GZ85,FIND("male,",GZ85)+6,(FIND(")",GZ85)-(FIND("male,",GZ85)+6)))))</f>
        <v/>
      </c>
      <c r="GW85" s="109" t="str">
        <f>IF(GS85="","",(MID(GS85,(SEARCH("^^",SUBSTITUTE(GS85," ","^^",LEN(GS85)-LEN(SUBSTITUTE(GS85," ","")))))+1,99)&amp;"_"&amp;LEFT(GS85,FIND(" ",GS85)-1)&amp;"_"&amp;GT85))</f>
        <v/>
      </c>
      <c r="GY85" s="101"/>
      <c r="GZ85" s="101"/>
      <c r="HA85" s="102" t="str">
        <f>IF(HE85="","",HA$3)</f>
        <v/>
      </c>
      <c r="HB85" s="103" t="str">
        <f>IF(HE85="","",HA$1)</f>
        <v/>
      </c>
      <c r="HC85" s="104" t="str">
        <f>IF(HE85="","",HA$2)</f>
        <v/>
      </c>
      <c r="HD85" s="104" t="str">
        <f>IF(HE85="","",HA$3)</f>
        <v/>
      </c>
      <c r="HE85" s="105" t="str">
        <f>IF(HL85="","",IF(ISNUMBER(SEARCH(":",HL85)),MID(HL85,FIND(":",HL85)+2,FIND("(",HL85)-FIND(":",HL85)-3),LEFT(HL85,FIND("(",HL85)-2)))</f>
        <v/>
      </c>
      <c r="HF85" s="106" t="str">
        <f>IF(HL85="","",MID(HL85,FIND("(",HL85)+1,4))</f>
        <v/>
      </c>
      <c r="HG85" s="107" t="str">
        <f>IF(ISNUMBER(SEARCH("*female*",HL85)),"female",IF(ISNUMBER(SEARCH("*male*",HL85)),"male",""))</f>
        <v/>
      </c>
      <c r="HH85" s="108" t="str">
        <f>IF(HL85="","",IF(ISERROR(MID(HL85,FIND("male,",HL85)+6,(FIND(")",HL85)-(FIND("male,",HL85)+6))))=TRUE,"missing/error",MID(HL85,FIND("male,",HL85)+6,(FIND(")",HL85)-(FIND("male,",HL85)+6)))))</f>
        <v/>
      </c>
      <c r="HI85" s="109" t="str">
        <f>IF(HE85="","",(MID(HE85,(SEARCH("^^",SUBSTITUTE(HE85," ","^^",LEN(HE85)-LEN(SUBSTITUTE(HE85," ","")))))+1,99)&amp;"_"&amp;LEFT(HE85,FIND(" ",HE85)-1)&amp;"_"&amp;HF85))</f>
        <v/>
      </c>
      <c r="HK85" s="101"/>
      <c r="HL85" s="101"/>
      <c r="HM85" s="102" t="str">
        <f>IF(HQ85="","",HM$3)</f>
        <v/>
      </c>
      <c r="HN85" s="103" t="str">
        <f>IF(HQ85="","",HM$1)</f>
        <v/>
      </c>
      <c r="HO85" s="104" t="str">
        <f>IF(HQ85="","",HM$2)</f>
        <v/>
      </c>
      <c r="HP85" s="104" t="str">
        <f>IF(HQ85="","",HM$3)</f>
        <v/>
      </c>
      <c r="HQ85" s="105" t="str">
        <f>IF(HX85="","",IF(ISNUMBER(SEARCH(":",HX85)),MID(HX85,FIND(":",HX85)+2,FIND("(",HX85)-FIND(":",HX85)-3),LEFT(HX85,FIND("(",HX85)-2)))</f>
        <v/>
      </c>
      <c r="HR85" s="106" t="str">
        <f>IF(HX85="","",MID(HX85,FIND("(",HX85)+1,4))</f>
        <v/>
      </c>
      <c r="HS85" s="107" t="str">
        <f>IF(ISNUMBER(SEARCH("*female*",HX85)),"female",IF(ISNUMBER(SEARCH("*male*",HX85)),"male",""))</f>
        <v/>
      </c>
      <c r="HT85" s="108" t="str">
        <f>IF(HX85="","",IF(ISERROR(MID(HX85,FIND("male,",HX85)+6,(FIND(")",HX85)-(FIND("male,",HX85)+6))))=TRUE,"missing/error",MID(HX85,FIND("male,",HX85)+6,(FIND(")",HX85)-(FIND("male,",HX85)+6)))))</f>
        <v/>
      </c>
      <c r="HU85" s="109" t="str">
        <f>IF(HQ85="","",(MID(HQ85,(SEARCH("^^",SUBSTITUTE(HQ85," ","^^",LEN(HQ85)-LEN(SUBSTITUTE(HQ85," ","")))))+1,99)&amp;"_"&amp;LEFT(HQ85,FIND(" ",HQ85)-1)&amp;"_"&amp;HR85))</f>
        <v/>
      </c>
      <c r="HW85" s="101"/>
      <c r="HX85" s="101"/>
      <c r="HY85" s="102" t="str">
        <f>IF(IC85="","",HY$3)</f>
        <v/>
      </c>
      <c r="HZ85" s="103" t="str">
        <f>IF(IC85="","",HY$1)</f>
        <v/>
      </c>
      <c r="IA85" s="104" t="str">
        <f>IF(IC85="","",HY$2)</f>
        <v/>
      </c>
      <c r="IB85" s="104" t="str">
        <f>IF(IC85="","",HY$3)</f>
        <v/>
      </c>
      <c r="IC85" s="105" t="str">
        <f>IF(IJ85="","",IF(ISNUMBER(SEARCH(":",IJ85)),MID(IJ85,FIND(":",IJ85)+2,FIND("(",IJ85)-FIND(":",IJ85)-3),LEFT(IJ85,FIND("(",IJ85)-2)))</f>
        <v/>
      </c>
      <c r="ID85" s="106" t="str">
        <f>IF(IJ85="","",MID(IJ85,FIND("(",IJ85)+1,4))</f>
        <v/>
      </c>
      <c r="IE85" s="107" t="str">
        <f>IF(ISNUMBER(SEARCH("*female*",IJ85)),"female",IF(ISNUMBER(SEARCH("*male*",IJ85)),"male",""))</f>
        <v/>
      </c>
      <c r="IF85" s="108" t="str">
        <f>IF(IJ85="","",IF(ISERROR(MID(IJ85,FIND("male,",IJ85)+6,(FIND(")",IJ85)-(FIND("male,",IJ85)+6))))=TRUE,"missing/error",MID(IJ85,FIND("male,",IJ85)+6,(FIND(")",IJ85)-(FIND("male,",IJ85)+6)))))</f>
        <v/>
      </c>
      <c r="IG85" s="109" t="str">
        <f>IF(IC85="","",(MID(IC85,(SEARCH("^^",SUBSTITUTE(IC85," ","^^",LEN(IC85)-LEN(SUBSTITUTE(IC85," ","")))))+1,99)&amp;"_"&amp;LEFT(IC85,FIND(" ",IC85)-1)&amp;"_"&amp;ID85))</f>
        <v/>
      </c>
      <c r="II85" s="101"/>
      <c r="IJ85" s="101"/>
      <c r="IK85" s="102" t="str">
        <f>IF(IO85="","",IK$3)</f>
        <v/>
      </c>
      <c r="IL85" s="103" t="str">
        <f>IF(IO85="","",IK$1)</f>
        <v/>
      </c>
      <c r="IM85" s="104" t="str">
        <f>IF(IO85="","",IK$2)</f>
        <v/>
      </c>
      <c r="IN85" s="104" t="str">
        <f>IF(IO85="","",IK$3)</f>
        <v/>
      </c>
      <c r="IO85" s="105" t="str">
        <f>IF(IV85="","",IF(ISNUMBER(SEARCH(":",IV85)),MID(IV85,FIND(":",IV85)+2,FIND("(",IV85)-FIND(":",IV85)-3),LEFT(IV85,FIND("(",IV85)-2)))</f>
        <v/>
      </c>
      <c r="IP85" s="106" t="str">
        <f>IF(IV85="","",MID(IV85,FIND("(",IV85)+1,4))</f>
        <v/>
      </c>
      <c r="IQ85" s="107" t="str">
        <f>IF(ISNUMBER(SEARCH("*female*",IV85)),"female",IF(ISNUMBER(SEARCH("*male*",IV85)),"male",""))</f>
        <v/>
      </c>
      <c r="IR85" s="108" t="str">
        <f>IF(IV85="","",IF(ISERROR(MID(IV85,FIND("male,",IV85)+6,(FIND(")",IV85)-(FIND("male,",IV85)+6))))=TRUE,"missing/error",MID(IV85,FIND("male,",IV85)+6,(FIND(")",IV85)-(FIND("male,",IV85)+6)))))</f>
        <v/>
      </c>
      <c r="IS85" s="109" t="str">
        <f>IF(IO85="","",(MID(IO85,(SEARCH("^^",SUBSTITUTE(IO85," ","^^",LEN(IO85)-LEN(SUBSTITUTE(IO85," ","")))))+1,99)&amp;"_"&amp;LEFT(IO85,FIND(" ",IO85)-1)&amp;"_"&amp;IP85))</f>
        <v/>
      </c>
      <c r="IU85" s="101"/>
      <c r="IV85" s="101"/>
      <c r="IW85" s="102" t="str">
        <f>IF(JA85="","",IW$3)</f>
        <v/>
      </c>
      <c r="IX85" s="103" t="str">
        <f>IF(JA85="","",IW$1)</f>
        <v/>
      </c>
      <c r="IY85" s="104" t="str">
        <f>IF(JA85="","",IW$2)</f>
        <v/>
      </c>
      <c r="IZ85" s="104" t="str">
        <f>IF(JA85="","",IW$3)</f>
        <v/>
      </c>
      <c r="JA85" s="105" t="str">
        <f>IF(JH85="","",IF(ISNUMBER(SEARCH(":",JH85)),MID(JH85,FIND(":",JH85)+2,FIND("(",JH85)-FIND(":",JH85)-3),LEFT(JH85,FIND("(",JH85)-2)))</f>
        <v/>
      </c>
      <c r="JB85" s="106" t="str">
        <f>IF(JH85="","",MID(JH85,FIND("(",JH85)+1,4))</f>
        <v/>
      </c>
      <c r="JC85" s="107" t="str">
        <f>IF(ISNUMBER(SEARCH("*female*",JH85)),"female",IF(ISNUMBER(SEARCH("*male*",JH85)),"male",""))</f>
        <v/>
      </c>
      <c r="JD85" s="108" t="str">
        <f>IF(JH85="","",IF(ISERROR(MID(JH85,FIND("male,",JH85)+6,(FIND(")",JH85)-(FIND("male,",JH85)+6))))=TRUE,"missing/error",MID(JH85,FIND("male,",JH85)+6,(FIND(")",JH85)-(FIND("male,",JH85)+6)))))</f>
        <v/>
      </c>
      <c r="JE85" s="109" t="str">
        <f>IF(JA85="","",(MID(JA85,(SEARCH("^^",SUBSTITUTE(JA85," ","^^",LEN(JA85)-LEN(SUBSTITUTE(JA85," ","")))))+1,99)&amp;"_"&amp;LEFT(JA85,FIND(" ",JA85)-1)&amp;"_"&amp;JB85))</f>
        <v/>
      </c>
      <c r="JG85" s="101"/>
      <c r="JH85" s="101"/>
      <c r="JI85" s="102" t="str">
        <f>IF(JM85="","",JI$3)</f>
        <v/>
      </c>
      <c r="JJ85" s="103" t="str">
        <f>IF(JM85="","",JI$1)</f>
        <v/>
      </c>
      <c r="JK85" s="104" t="str">
        <f>IF(JM85="","",JI$2)</f>
        <v/>
      </c>
      <c r="JL85" s="104" t="str">
        <f>IF(JM85="","",JI$3)</f>
        <v/>
      </c>
      <c r="JM85" s="105" t="str">
        <f>IF(JT85="","",IF(ISNUMBER(SEARCH(":",JT85)),MID(JT85,FIND(":",JT85)+2,FIND("(",JT85)-FIND(":",JT85)-3),LEFT(JT85,FIND("(",JT85)-2)))</f>
        <v/>
      </c>
      <c r="JN85" s="106" t="str">
        <f>IF(JT85="","",MID(JT85,FIND("(",JT85)+1,4))</f>
        <v/>
      </c>
      <c r="JO85" s="107" t="str">
        <f>IF(ISNUMBER(SEARCH("*female*",JT85)),"female",IF(ISNUMBER(SEARCH("*male*",JT85)),"male",""))</f>
        <v/>
      </c>
      <c r="JP85" s="108" t="str">
        <f>IF(JT85="","",IF(ISERROR(MID(JT85,FIND("male,",JT85)+6,(FIND(")",JT85)-(FIND("male,",JT85)+6))))=TRUE,"missing/error",MID(JT85,FIND("male,",JT85)+6,(FIND(")",JT85)-(FIND("male,",JT85)+6)))))</f>
        <v/>
      </c>
      <c r="JQ85" s="109" t="str">
        <f>IF(JM85="","",(MID(JM85,(SEARCH("^^",SUBSTITUTE(JM85," ","^^",LEN(JM85)-LEN(SUBSTITUTE(JM85," ","")))))+1,99)&amp;"_"&amp;LEFT(JM85,FIND(" ",JM85)-1)&amp;"_"&amp;JN85))</f>
        <v/>
      </c>
      <c r="JS85" s="101"/>
      <c r="JT85" s="101"/>
      <c r="JU85" s="102" t="str">
        <f>IF(JY85="","",JU$3)</f>
        <v/>
      </c>
      <c r="JV85" s="103" t="str">
        <f>IF(JY85="","",JU$1)</f>
        <v/>
      </c>
      <c r="JW85" s="104" t="str">
        <f>IF(JY85="","",JU$2)</f>
        <v/>
      </c>
      <c r="JX85" s="104" t="str">
        <f>IF(JY85="","",JU$3)</f>
        <v/>
      </c>
      <c r="JY85" s="105" t="str">
        <f>IF(KF85="","",IF(ISNUMBER(SEARCH(":",KF85)),MID(KF85,FIND(":",KF85)+2,FIND("(",KF85)-FIND(":",KF85)-3),LEFT(KF85,FIND("(",KF85)-2)))</f>
        <v/>
      </c>
      <c r="JZ85" s="106" t="str">
        <f>IF(KF85="","",MID(KF85,FIND("(",KF85)+1,4))</f>
        <v/>
      </c>
      <c r="KA85" s="107" t="str">
        <f>IF(ISNUMBER(SEARCH("*female*",KF85)),"female",IF(ISNUMBER(SEARCH("*male*",KF85)),"male",""))</f>
        <v/>
      </c>
      <c r="KB85" s="108" t="str">
        <f>IF(KF85="","",IF(ISERROR(MID(KF85,FIND("male,",KF85)+6,(FIND(")",KF85)-(FIND("male,",KF85)+6))))=TRUE,"missing/error",MID(KF85,FIND("male,",KF85)+6,(FIND(")",KF85)-(FIND("male,",KF85)+6)))))</f>
        <v/>
      </c>
      <c r="KC85" s="109" t="str">
        <f>IF(JY85="","",(MID(JY85,(SEARCH("^^",SUBSTITUTE(JY85," ","^^",LEN(JY85)-LEN(SUBSTITUTE(JY85," ","")))))+1,99)&amp;"_"&amp;LEFT(JY85,FIND(" ",JY85)-1)&amp;"_"&amp;JZ85))</f>
        <v/>
      </c>
      <c r="KE85" s="101"/>
      <c r="KF85" s="101"/>
    </row>
    <row r="86" spans="1:292" ht="13.5" customHeight="1">
      <c r="A86" s="20"/>
      <c r="B86" s="101" t="s">
        <v>701</v>
      </c>
      <c r="C86" s="101" t="s">
        <v>702</v>
      </c>
      <c r="E86" s="102">
        <v>33239</v>
      </c>
      <c r="F86" s="103" t="s">
        <v>421</v>
      </c>
      <c r="G86" s="104">
        <v>32819</v>
      </c>
      <c r="H86" s="104">
        <v>34568</v>
      </c>
      <c r="I86" s="105" t="s">
        <v>703</v>
      </c>
      <c r="J86" s="106">
        <v>1943</v>
      </c>
      <c r="K86" s="107" t="s">
        <v>457</v>
      </c>
      <c r="L86" s="108" t="s">
        <v>297</v>
      </c>
      <c r="M86" s="109" t="s">
        <v>704</v>
      </c>
      <c r="O86" s="101"/>
      <c r="P86" s="101"/>
      <c r="Q86" s="102">
        <v>34699</v>
      </c>
      <c r="R86" s="103" t="s">
        <v>422</v>
      </c>
      <c r="S86" s="104">
        <v>34568</v>
      </c>
      <c r="T86" s="104">
        <v>36010</v>
      </c>
      <c r="U86" s="105" t="s">
        <v>456</v>
      </c>
      <c r="V86" s="106">
        <v>1950</v>
      </c>
      <c r="W86" s="107" t="s">
        <v>457</v>
      </c>
      <c r="X86" s="108" t="s">
        <v>301</v>
      </c>
      <c r="Y86" s="109" t="s">
        <v>458</v>
      </c>
      <c r="AA86" s="101"/>
      <c r="AB86" s="101"/>
      <c r="AC86" s="102">
        <v>36160</v>
      </c>
      <c r="AD86" s="103" t="s">
        <v>423</v>
      </c>
      <c r="AE86" s="104">
        <v>36010</v>
      </c>
      <c r="AF86" s="104">
        <v>37459</v>
      </c>
      <c r="AG86" s="105" t="s">
        <v>705</v>
      </c>
      <c r="AH86" s="106">
        <v>1944</v>
      </c>
      <c r="AI86" s="107" t="s">
        <v>457</v>
      </c>
      <c r="AJ86" s="108" t="s">
        <v>299</v>
      </c>
      <c r="AK86" s="109" t="s">
        <v>706</v>
      </c>
      <c r="AM86" s="101"/>
      <c r="AN86" s="101"/>
      <c r="AO86" s="102">
        <v>37622</v>
      </c>
      <c r="AP86" s="103" t="s">
        <v>424</v>
      </c>
      <c r="AQ86" s="104">
        <v>37459</v>
      </c>
      <c r="AR86" s="104">
        <v>37768</v>
      </c>
      <c r="AS86" s="105" t="s">
        <v>707</v>
      </c>
      <c r="AT86" s="106">
        <v>1949</v>
      </c>
      <c r="AU86" s="107" t="s">
        <v>440</v>
      </c>
      <c r="AV86" s="108" t="s">
        <v>306</v>
      </c>
      <c r="AW86" s="109" t="s">
        <v>708</v>
      </c>
      <c r="AY86" s="101"/>
      <c r="AZ86" s="101"/>
      <c r="BA86" s="102">
        <v>37987</v>
      </c>
      <c r="BB86" s="103" t="s">
        <v>425</v>
      </c>
      <c r="BC86" s="104">
        <v>37768</v>
      </c>
      <c r="BD86" s="104">
        <v>38905</v>
      </c>
      <c r="BE86" s="105" t="s">
        <v>699</v>
      </c>
      <c r="BF86" s="106">
        <v>1944</v>
      </c>
      <c r="BG86" s="107" t="s">
        <v>457</v>
      </c>
      <c r="BH86" s="108" t="s">
        <v>297</v>
      </c>
      <c r="BI86" s="109" t="s">
        <v>700</v>
      </c>
      <c r="BK86" s="101"/>
      <c r="BL86" s="101"/>
      <c r="BM86" s="102" t="s">
        <v>292</v>
      </c>
      <c r="BN86" s="103" t="s">
        <v>292</v>
      </c>
      <c r="BO86" s="104"/>
      <c r="BP86" s="104" t="s">
        <v>292</v>
      </c>
      <c r="BQ86" s="105"/>
      <c r="BR86" s="106"/>
      <c r="BS86" s="107"/>
      <c r="BT86" s="108"/>
      <c r="BU86" s="109" t="s">
        <v>292</v>
      </c>
      <c r="BW86" s="101"/>
      <c r="BX86" s="101"/>
      <c r="BY86" s="102">
        <v>40465</v>
      </c>
      <c r="BZ86" s="103" t="s">
        <v>427</v>
      </c>
      <c r="CA86" s="104">
        <v>39135</v>
      </c>
      <c r="CB86" s="104">
        <v>40465</v>
      </c>
      <c r="CC86" s="105" t="s">
        <v>709</v>
      </c>
      <c r="CD86" s="106">
        <v>1973</v>
      </c>
      <c r="CE86" s="107" t="s">
        <v>440</v>
      </c>
      <c r="CF86" s="108" t="s">
        <v>297</v>
      </c>
      <c r="CG86" s="109" t="s">
        <v>710</v>
      </c>
      <c r="CI86" s="101"/>
      <c r="CJ86" s="101"/>
      <c r="CK86" s="102" t="s">
        <v>292</v>
      </c>
      <c r="CL86" s="103" t="s">
        <v>292</v>
      </c>
      <c r="CM86" s="104" t="s">
        <v>292</v>
      </c>
      <c r="CN86" s="104" t="s">
        <v>292</v>
      </c>
      <c r="CO86" s="105" t="s">
        <v>292</v>
      </c>
      <c r="CP86" s="106" t="s">
        <v>292</v>
      </c>
      <c r="CQ86" s="107" t="s">
        <v>292</v>
      </c>
      <c r="CR86" s="108" t="s">
        <v>292</v>
      </c>
      <c r="CS86" s="109" t="s">
        <v>292</v>
      </c>
      <c r="CT86" s="2" t="s">
        <v>292</v>
      </c>
      <c r="CU86" s="101"/>
      <c r="CV86" s="101"/>
      <c r="CW86" s="102" t="s">
        <v>292</v>
      </c>
      <c r="CX86" s="103" t="s">
        <v>292</v>
      </c>
      <c r="CY86" s="104" t="s">
        <v>292</v>
      </c>
      <c r="CZ86" s="104" t="s">
        <v>292</v>
      </c>
      <c r="DA86" s="105" t="s">
        <v>292</v>
      </c>
      <c r="DB86" s="106" t="s">
        <v>292</v>
      </c>
      <c r="DC86" s="107" t="s">
        <v>292</v>
      </c>
      <c r="DD86" s="108" t="s">
        <v>292</v>
      </c>
      <c r="DE86" s="109" t="s">
        <v>292</v>
      </c>
      <c r="DF86" s="2" t="s">
        <v>292</v>
      </c>
      <c r="DG86" s="101"/>
      <c r="DH86" s="101"/>
      <c r="DI86" s="102" t="str">
        <f>IF(DM86="","",DI$3)</f>
        <v/>
      </c>
      <c r="DJ86" s="103" t="str">
        <f>IF(DM86="","",DI$1)</f>
        <v/>
      </c>
      <c r="DK86" s="104" t="str">
        <f>IF(DM86="","",DI$2)</f>
        <v/>
      </c>
      <c r="DL86" s="104" t="str">
        <f>IF(DM86="","",DI$3)</f>
        <v/>
      </c>
      <c r="DM86" s="105" t="str">
        <f>IF(DT86="","",IF(ISNUMBER(SEARCH(":",DT86)),MID(DT86,FIND(":",DT86)+2,FIND("(",DT86)-FIND(":",DT86)-3),LEFT(DT86,FIND("(",DT86)-2)))</f>
        <v/>
      </c>
      <c r="DN86" s="106" t="str">
        <f>IF(DT86="","",MID(DT86,FIND("(",DT86)+1,4))</f>
        <v/>
      </c>
      <c r="DO86" s="107" t="str">
        <f>IF(ISNUMBER(SEARCH("*female*",DT86)),"female",IF(ISNUMBER(SEARCH("*male*",DT86)),"male",""))</f>
        <v/>
      </c>
      <c r="DP86" s="108" t="str">
        <f>IF(DT86="","",IF(ISERROR(MID(DT86,FIND("male,",DT86)+6,(FIND(")",DT86)-(FIND("male,",DT86)+6))))=TRUE,"missing/error",MID(DT86,FIND("male,",DT86)+6,(FIND(")",DT86)-(FIND("male,",DT86)+6)))))</f>
        <v/>
      </c>
      <c r="DQ86" s="109" t="str">
        <f>IF(DM86="","",(MID(DM86,(SEARCH("^^",SUBSTITUTE(DM86," ","^^",LEN(DM86)-LEN(SUBSTITUTE(DM86," ","")))))+1,99)&amp;"_"&amp;LEFT(DM86,FIND(" ",DM86)-1)&amp;"_"&amp;DN86))</f>
        <v/>
      </c>
      <c r="DS86" s="101"/>
      <c r="DT86" s="101"/>
      <c r="DU86" s="102" t="str">
        <f t="shared" si="672"/>
        <v/>
      </c>
      <c r="DV86" s="103" t="str">
        <f t="shared" si="673"/>
        <v/>
      </c>
      <c r="DW86" s="104" t="str">
        <f t="shared" si="663"/>
        <v/>
      </c>
      <c r="DX86" s="104" t="str">
        <f t="shared" si="662"/>
        <v/>
      </c>
      <c r="DY86" s="105" t="str">
        <f t="shared" si="674"/>
        <v/>
      </c>
      <c r="DZ86" s="106" t="str">
        <f t="shared" si="675"/>
        <v/>
      </c>
      <c r="EA86" s="107" t="str">
        <f t="shared" si="676"/>
        <v/>
      </c>
      <c r="EB86" s="108" t="str">
        <f t="shared" si="677"/>
        <v/>
      </c>
      <c r="EC86" s="109" t="str">
        <f t="shared" si="678"/>
        <v/>
      </c>
      <c r="EE86" s="101"/>
      <c r="EF86" s="101"/>
      <c r="EG86" s="102" t="str">
        <f>IF(EK86="","",EG$3)</f>
        <v/>
      </c>
      <c r="EH86" s="103" t="str">
        <f>IF(EK86="","",EG$1)</f>
        <v/>
      </c>
      <c r="EI86" s="104" t="str">
        <f>IF(EK86="","",EG$2)</f>
        <v/>
      </c>
      <c r="EJ86" s="104" t="str">
        <f>IF(EK86="","",EG$3)</f>
        <v/>
      </c>
      <c r="EK86" s="105" t="str">
        <f>IF(ER86="","",IF(ISNUMBER(SEARCH(":",ER86)),MID(ER86,FIND(":",ER86)+2,FIND("(",ER86)-FIND(":",ER86)-3),LEFT(ER86,FIND("(",ER86)-2)))</f>
        <v/>
      </c>
      <c r="EL86" s="106" t="str">
        <f>IF(ER86="","",MID(ER86,FIND("(",ER86)+1,4))</f>
        <v/>
      </c>
      <c r="EM86" s="107" t="str">
        <f>IF(ISNUMBER(SEARCH("*female*",ER86)),"female",IF(ISNUMBER(SEARCH("*male*",ER86)),"male",""))</f>
        <v/>
      </c>
      <c r="EN86" s="108" t="str">
        <f>IF(ER86="","",IF(ISERROR(MID(ER86,FIND("male,",ER86)+6,(FIND(")",ER86)-(FIND("male,",ER86)+6))))=TRUE,"missing/error",MID(ER86,FIND("male,",ER86)+6,(FIND(")",ER86)-(FIND("male,",ER86)+6)))))</f>
        <v/>
      </c>
      <c r="EO86" s="109" t="str">
        <f>IF(EK86="","",(MID(EK86,(SEARCH("^^",SUBSTITUTE(EK86," ","^^",LEN(EK86)-LEN(SUBSTITUTE(EK86," ","")))))+1,99)&amp;"_"&amp;LEFT(EK86,FIND(" ",EK86)-1)&amp;"_"&amp;EL86))</f>
        <v/>
      </c>
      <c r="EQ86" s="101"/>
      <c r="ER86" s="101"/>
      <c r="ES86" s="102" t="str">
        <f>IF(EW86="","",ES$3)</f>
        <v/>
      </c>
      <c r="ET86" s="103" t="str">
        <f>IF(EW86="","",ES$1)</f>
        <v/>
      </c>
      <c r="EU86" s="104" t="str">
        <f>IF(EW86="","",ES$2)</f>
        <v/>
      </c>
      <c r="EV86" s="104" t="str">
        <f>IF(EW86="","",ES$3)</f>
        <v/>
      </c>
      <c r="EW86" s="105" t="str">
        <f>IF(FD86="","",IF(ISNUMBER(SEARCH(":",FD86)),MID(FD86,FIND(":",FD86)+2,FIND("(",FD86)-FIND(":",FD86)-3),LEFT(FD86,FIND("(",FD86)-2)))</f>
        <v/>
      </c>
      <c r="EX86" s="106" t="str">
        <f>IF(FD86="","",MID(FD86,FIND("(",FD86)+1,4))</f>
        <v/>
      </c>
      <c r="EY86" s="107" t="str">
        <f>IF(ISNUMBER(SEARCH("*female*",FD86)),"female",IF(ISNUMBER(SEARCH("*male*",FD86)),"male",""))</f>
        <v/>
      </c>
      <c r="EZ86" s="108" t="str">
        <f>IF(FD86="","",IF(ISERROR(MID(FD86,FIND("male,",FD86)+6,(FIND(")",FD86)-(FIND("male,",FD86)+6))))=TRUE,"missing/error",MID(FD86,FIND("male,",FD86)+6,(FIND(")",FD86)-(FIND("male,",FD86)+6)))))</f>
        <v/>
      </c>
      <c r="FA86" s="109" t="str">
        <f>IF(EW86="","",(MID(EW86,(SEARCH("^^",SUBSTITUTE(EW86," ","^^",LEN(EW86)-LEN(SUBSTITUTE(EW86," ","")))))+1,99)&amp;"_"&amp;LEFT(EW86,FIND(" ",EW86)-1)&amp;"_"&amp;EX86))</f>
        <v/>
      </c>
      <c r="FC86" s="101"/>
      <c r="FD86" s="101"/>
      <c r="FE86" s="102" t="str">
        <f>IF(FI86="","",FE$3)</f>
        <v/>
      </c>
      <c r="FF86" s="103" t="str">
        <f>IF(FI86="","",FE$1)</f>
        <v/>
      </c>
      <c r="FG86" s="104" t="str">
        <f>IF(FI86="","",FE$2)</f>
        <v/>
      </c>
      <c r="FH86" s="104" t="str">
        <f>IF(FI86="","",FE$3)</f>
        <v/>
      </c>
      <c r="FI86" s="105" t="str">
        <f>IF(FP86="","",IF(ISNUMBER(SEARCH(":",FP86)),MID(FP86,FIND(":",FP86)+2,FIND("(",FP86)-FIND(":",FP86)-3),LEFT(FP86,FIND("(",FP86)-2)))</f>
        <v/>
      </c>
      <c r="FJ86" s="106" t="str">
        <f>IF(FP86="","",MID(FP86,FIND("(",FP86)+1,4))</f>
        <v/>
      </c>
      <c r="FK86" s="107" t="str">
        <f>IF(ISNUMBER(SEARCH("*female*",FP86)),"female",IF(ISNUMBER(SEARCH("*male*",FP86)),"male",""))</f>
        <v/>
      </c>
      <c r="FL86" s="108" t="str">
        <f>IF(FP86="","",IF(ISERROR(MID(FP86,FIND("male,",FP86)+6,(FIND(")",FP86)-(FIND("male,",FP86)+6))))=TRUE,"missing/error",MID(FP86,FIND("male,",FP86)+6,(FIND(")",FP86)-(FIND("male,",FP86)+6)))))</f>
        <v/>
      </c>
      <c r="FM86" s="109" t="str">
        <f>IF(FI86="","",(MID(FI86,(SEARCH("^^",SUBSTITUTE(FI86," ","^^",LEN(FI86)-LEN(SUBSTITUTE(FI86," ","")))))+1,99)&amp;"_"&amp;LEFT(FI86,FIND(" ",FI86)-1)&amp;"_"&amp;FJ86))</f>
        <v/>
      </c>
      <c r="FO86" s="101"/>
      <c r="FP86" s="101"/>
      <c r="FQ86" s="102" t="str">
        <f>IF(FU86="","",#REF!)</f>
        <v/>
      </c>
      <c r="FR86" s="103" t="str">
        <f>IF(FU86="","",FQ$1)</f>
        <v/>
      </c>
      <c r="FS86" s="104" t="str">
        <f>IF(FU86="","",FQ$2)</f>
        <v/>
      </c>
      <c r="FT86" s="104" t="str">
        <f>IF(FU86="","",FQ$3)</f>
        <v/>
      </c>
      <c r="FU86" s="105" t="str">
        <f>IF(GB86="","",IF(ISNUMBER(SEARCH(":",GB86)),MID(GB86,FIND(":",GB86)+2,FIND("(",GB86)-FIND(":",GB86)-3),LEFT(GB86,FIND("(",GB86)-2)))</f>
        <v/>
      </c>
      <c r="FV86" s="106" t="str">
        <f>IF(GB86="","",MID(GB86,FIND("(",GB86)+1,4))</f>
        <v/>
      </c>
      <c r="FW86" s="107" t="str">
        <f>IF(ISNUMBER(SEARCH("*female*",GB86)),"female",IF(ISNUMBER(SEARCH("*male*",GB86)),"male",""))</f>
        <v/>
      </c>
      <c r="FX86" s="108" t="str">
        <f>IF(GB86="","",IF(ISERROR(MID(GB86,FIND("male,",GB86)+6,(FIND(")",GB86)-(FIND("male,",GB86)+6))))=TRUE,"missing/error",MID(GB86,FIND("male,",GB86)+6,(FIND(")",GB86)-(FIND("male,",GB86)+6)))))</f>
        <v/>
      </c>
      <c r="FY86" s="109" t="str">
        <f>IF(FU86="","",(MID(FU86,(SEARCH("^^",SUBSTITUTE(FU86," ","^^",LEN(FU86)-LEN(SUBSTITUTE(FU86," ","")))))+1,99)&amp;"_"&amp;LEFT(FU86,FIND(" ",FU86)-1)&amp;"_"&amp;FV86))</f>
        <v/>
      </c>
      <c r="GA86" s="101"/>
      <c r="GB86" s="101"/>
      <c r="GC86" s="102" t="str">
        <f>IF(GG86="","",GC$3)</f>
        <v/>
      </c>
      <c r="GD86" s="103" t="str">
        <f>IF(GG86="","",GC$1)</f>
        <v/>
      </c>
      <c r="GE86" s="104" t="str">
        <f>IF(GG86="","",GC$2)</f>
        <v/>
      </c>
      <c r="GF86" s="104" t="str">
        <f>IF(GG86="","",GC$3)</f>
        <v/>
      </c>
      <c r="GG86" s="105" t="str">
        <f>IF(GN86="","",IF(ISNUMBER(SEARCH(":",GN86)),MID(GN86,FIND(":",GN86)+2,FIND("(",GN86)-FIND(":",GN86)-3),LEFT(GN86,FIND("(",GN86)-2)))</f>
        <v/>
      </c>
      <c r="GH86" s="106" t="str">
        <f>IF(GN86="","",MID(GN86,FIND("(",GN86)+1,4))</f>
        <v/>
      </c>
      <c r="GI86" s="107" t="str">
        <f>IF(ISNUMBER(SEARCH("*female*",GN86)),"female",IF(ISNUMBER(SEARCH("*male*",GN86)),"male",""))</f>
        <v/>
      </c>
      <c r="GJ86" s="108" t="str">
        <f>IF(GN86="","",IF(ISERROR(MID(GN86,FIND("male,",GN86)+6,(FIND(")",GN86)-(FIND("male,",GN86)+6))))=TRUE,"missing/error",MID(GN86,FIND("male,",GN86)+6,(FIND(")",GN86)-(FIND("male,",GN86)+6)))))</f>
        <v/>
      </c>
      <c r="GK86" s="109" t="str">
        <f>IF(GG86="","",(MID(GG86,(SEARCH("^^",SUBSTITUTE(GG86," ","^^",LEN(GG86)-LEN(SUBSTITUTE(GG86," ","")))))+1,99)&amp;"_"&amp;LEFT(GG86,FIND(" ",GG86)-1)&amp;"_"&amp;GH86))</f>
        <v/>
      </c>
      <c r="GM86" s="101"/>
      <c r="GN86" s="101"/>
      <c r="GO86" s="102" t="str">
        <f>IF(GS86="","",GO$3)</f>
        <v/>
      </c>
      <c r="GP86" s="103" t="str">
        <f>IF(GS86="","",GO$1)</f>
        <v/>
      </c>
      <c r="GQ86" s="104" t="str">
        <f>IF(GS86="","",GO$2)</f>
        <v/>
      </c>
      <c r="GR86" s="104" t="str">
        <f>IF(GS86="","",GO$3)</f>
        <v/>
      </c>
      <c r="GS86" s="105" t="str">
        <f>IF(GZ86="","",IF(ISNUMBER(SEARCH(":",GZ86)),MID(GZ86,FIND(":",GZ86)+2,FIND("(",GZ86)-FIND(":",GZ86)-3),LEFT(GZ86,FIND("(",GZ86)-2)))</f>
        <v/>
      </c>
      <c r="GT86" s="106" t="str">
        <f>IF(GZ86="","",MID(GZ86,FIND("(",GZ86)+1,4))</f>
        <v/>
      </c>
      <c r="GU86" s="107" t="str">
        <f>IF(ISNUMBER(SEARCH("*female*",GZ86)),"female",IF(ISNUMBER(SEARCH("*male*",GZ86)),"male",""))</f>
        <v/>
      </c>
      <c r="GV86" s="108" t="str">
        <f>IF(GZ86="","",IF(ISERROR(MID(GZ86,FIND("male,",GZ86)+6,(FIND(")",GZ86)-(FIND("male,",GZ86)+6))))=TRUE,"missing/error",MID(GZ86,FIND("male,",GZ86)+6,(FIND(")",GZ86)-(FIND("male,",GZ86)+6)))))</f>
        <v/>
      </c>
      <c r="GW86" s="109" t="str">
        <f>IF(GS86="","",(MID(GS86,(SEARCH("^^",SUBSTITUTE(GS86," ","^^",LEN(GS86)-LEN(SUBSTITUTE(GS86," ","")))))+1,99)&amp;"_"&amp;LEFT(GS86,FIND(" ",GS86)-1)&amp;"_"&amp;GT86))</f>
        <v/>
      </c>
      <c r="GY86" s="101"/>
      <c r="GZ86" s="101"/>
      <c r="HA86" s="102" t="str">
        <f>IF(HE86="","",HA$3)</f>
        <v/>
      </c>
      <c r="HB86" s="103" t="str">
        <f>IF(HE86="","",HA$1)</f>
        <v/>
      </c>
      <c r="HC86" s="104" t="str">
        <f>IF(HE86="","",HA$2)</f>
        <v/>
      </c>
      <c r="HD86" s="104" t="str">
        <f>IF(HE86="","",HA$3)</f>
        <v/>
      </c>
      <c r="HE86" s="105" t="str">
        <f>IF(HL86="","",IF(ISNUMBER(SEARCH(":",HL86)),MID(HL86,FIND(":",HL86)+2,FIND("(",HL86)-FIND(":",HL86)-3),LEFT(HL86,FIND("(",HL86)-2)))</f>
        <v/>
      </c>
      <c r="HF86" s="106" t="str">
        <f>IF(HL86="","",MID(HL86,FIND("(",HL86)+1,4))</f>
        <v/>
      </c>
      <c r="HG86" s="107" t="str">
        <f>IF(ISNUMBER(SEARCH("*female*",HL86)),"female",IF(ISNUMBER(SEARCH("*male*",HL86)),"male",""))</f>
        <v/>
      </c>
      <c r="HH86" s="108" t="str">
        <f>IF(HL86="","",IF(ISERROR(MID(HL86,FIND("male,",HL86)+6,(FIND(")",HL86)-(FIND("male,",HL86)+6))))=TRUE,"missing/error",MID(HL86,FIND("male,",HL86)+6,(FIND(")",HL86)-(FIND("male,",HL86)+6)))))</f>
        <v/>
      </c>
      <c r="HI86" s="109" t="str">
        <f>IF(HE86="","",(MID(HE86,(SEARCH("^^",SUBSTITUTE(HE86," ","^^",LEN(HE86)-LEN(SUBSTITUTE(HE86," ","")))))+1,99)&amp;"_"&amp;LEFT(HE86,FIND(" ",HE86)-1)&amp;"_"&amp;HF86))</f>
        <v/>
      </c>
      <c r="HK86" s="101"/>
      <c r="HL86" s="101"/>
      <c r="HM86" s="102" t="str">
        <f>IF(HQ86="","",HM$3)</f>
        <v/>
      </c>
      <c r="HN86" s="103" t="str">
        <f>IF(HQ86="","",HM$1)</f>
        <v/>
      </c>
      <c r="HO86" s="104" t="str">
        <f>IF(HQ86="","",HM$2)</f>
        <v/>
      </c>
      <c r="HP86" s="104" t="str">
        <f>IF(HQ86="","",HM$3)</f>
        <v/>
      </c>
      <c r="HQ86" s="105" t="str">
        <f>IF(HX86="","",IF(ISNUMBER(SEARCH(":",HX86)),MID(HX86,FIND(":",HX86)+2,FIND("(",HX86)-FIND(":",HX86)-3),LEFT(HX86,FIND("(",HX86)-2)))</f>
        <v/>
      </c>
      <c r="HR86" s="106" t="str">
        <f>IF(HX86="","",MID(HX86,FIND("(",HX86)+1,4))</f>
        <v/>
      </c>
      <c r="HS86" s="107" t="str">
        <f>IF(ISNUMBER(SEARCH("*female*",HX86)),"female",IF(ISNUMBER(SEARCH("*male*",HX86)),"male",""))</f>
        <v/>
      </c>
      <c r="HT86" s="108" t="str">
        <f>IF(HX86="","",IF(ISERROR(MID(HX86,FIND("male,",HX86)+6,(FIND(")",HX86)-(FIND("male,",HX86)+6))))=TRUE,"missing/error",MID(HX86,FIND("male,",HX86)+6,(FIND(")",HX86)-(FIND("male,",HX86)+6)))))</f>
        <v/>
      </c>
      <c r="HU86" s="109" t="str">
        <f>IF(HQ86="","",(MID(HQ86,(SEARCH("^^",SUBSTITUTE(HQ86," ","^^",LEN(HQ86)-LEN(SUBSTITUTE(HQ86," ","")))))+1,99)&amp;"_"&amp;LEFT(HQ86,FIND(" ",HQ86)-1)&amp;"_"&amp;HR86))</f>
        <v/>
      </c>
      <c r="HW86" s="101"/>
      <c r="HX86" s="101"/>
      <c r="HY86" s="102" t="str">
        <f>IF(IC86="","",HY$3)</f>
        <v/>
      </c>
      <c r="HZ86" s="103" t="str">
        <f>IF(IC86="","",HY$1)</f>
        <v/>
      </c>
      <c r="IA86" s="104" t="str">
        <f>IF(IC86="","",HY$2)</f>
        <v/>
      </c>
      <c r="IB86" s="104" t="str">
        <f>IF(IC86="","",HY$3)</f>
        <v/>
      </c>
      <c r="IC86" s="105" t="str">
        <f>IF(IJ86="","",IF(ISNUMBER(SEARCH(":",IJ86)),MID(IJ86,FIND(":",IJ86)+2,FIND("(",IJ86)-FIND(":",IJ86)-3),LEFT(IJ86,FIND("(",IJ86)-2)))</f>
        <v/>
      </c>
      <c r="ID86" s="106" t="str">
        <f>IF(IJ86="","",MID(IJ86,FIND("(",IJ86)+1,4))</f>
        <v/>
      </c>
      <c r="IE86" s="107" t="str">
        <f>IF(ISNUMBER(SEARCH("*female*",IJ86)),"female",IF(ISNUMBER(SEARCH("*male*",IJ86)),"male",""))</f>
        <v/>
      </c>
      <c r="IF86" s="108" t="str">
        <f>IF(IJ86="","",IF(ISERROR(MID(IJ86,FIND("male,",IJ86)+6,(FIND(")",IJ86)-(FIND("male,",IJ86)+6))))=TRUE,"missing/error",MID(IJ86,FIND("male,",IJ86)+6,(FIND(")",IJ86)-(FIND("male,",IJ86)+6)))))</f>
        <v/>
      </c>
      <c r="IG86" s="109" t="str">
        <f>IF(IC86="","",(MID(IC86,(SEARCH("^^",SUBSTITUTE(IC86," ","^^",LEN(IC86)-LEN(SUBSTITUTE(IC86," ","")))))+1,99)&amp;"_"&amp;LEFT(IC86,FIND(" ",IC86)-1)&amp;"_"&amp;ID86))</f>
        <v/>
      </c>
      <c r="II86" s="101"/>
      <c r="IJ86" s="101"/>
      <c r="IK86" s="102" t="str">
        <f>IF(IO86="","",IK$3)</f>
        <v/>
      </c>
      <c r="IL86" s="103" t="str">
        <f>IF(IO86="","",IK$1)</f>
        <v/>
      </c>
      <c r="IM86" s="104" t="str">
        <f>IF(IO86="","",IK$2)</f>
        <v/>
      </c>
      <c r="IN86" s="104" t="str">
        <f>IF(IO86="","",IK$3)</f>
        <v/>
      </c>
      <c r="IO86" s="105" t="str">
        <f>IF(IV86="","",IF(ISNUMBER(SEARCH(":",IV86)),MID(IV86,FIND(":",IV86)+2,FIND("(",IV86)-FIND(":",IV86)-3),LEFT(IV86,FIND("(",IV86)-2)))</f>
        <v/>
      </c>
      <c r="IP86" s="106" t="str">
        <f>IF(IV86="","",MID(IV86,FIND("(",IV86)+1,4))</f>
        <v/>
      </c>
      <c r="IQ86" s="107" t="str">
        <f>IF(ISNUMBER(SEARCH("*female*",IV86)),"female",IF(ISNUMBER(SEARCH("*male*",IV86)),"male",""))</f>
        <v/>
      </c>
      <c r="IR86" s="108" t="str">
        <f>IF(IV86="","",IF(ISERROR(MID(IV86,FIND("male,",IV86)+6,(FIND(")",IV86)-(FIND("male,",IV86)+6))))=TRUE,"missing/error",MID(IV86,FIND("male,",IV86)+6,(FIND(")",IV86)-(FIND("male,",IV86)+6)))))</f>
        <v/>
      </c>
      <c r="IS86" s="109" t="str">
        <f>IF(IO86="","",(MID(IO86,(SEARCH("^^",SUBSTITUTE(IO86," ","^^",LEN(IO86)-LEN(SUBSTITUTE(IO86," ","")))))+1,99)&amp;"_"&amp;LEFT(IO86,FIND(" ",IO86)-1)&amp;"_"&amp;IP86))</f>
        <v/>
      </c>
      <c r="IU86" s="101"/>
      <c r="IV86" s="101"/>
      <c r="IW86" s="102" t="str">
        <f>IF(JA86="","",IW$3)</f>
        <v/>
      </c>
      <c r="IX86" s="103" t="str">
        <f>IF(JA86="","",IW$1)</f>
        <v/>
      </c>
      <c r="IY86" s="104" t="str">
        <f>IF(JA86="","",IW$2)</f>
        <v/>
      </c>
      <c r="IZ86" s="104" t="str">
        <f>IF(JA86="","",IW$3)</f>
        <v/>
      </c>
      <c r="JA86" s="105" t="str">
        <f>IF(JH86="","",IF(ISNUMBER(SEARCH(":",JH86)),MID(JH86,FIND(":",JH86)+2,FIND("(",JH86)-FIND(":",JH86)-3),LEFT(JH86,FIND("(",JH86)-2)))</f>
        <v/>
      </c>
      <c r="JB86" s="106" t="str">
        <f>IF(JH86="","",MID(JH86,FIND("(",JH86)+1,4))</f>
        <v/>
      </c>
      <c r="JC86" s="107" t="str">
        <f>IF(ISNUMBER(SEARCH("*female*",JH86)),"female",IF(ISNUMBER(SEARCH("*male*",JH86)),"male",""))</f>
        <v/>
      </c>
      <c r="JD86" s="108" t="str">
        <f>IF(JH86="","",IF(ISERROR(MID(JH86,FIND("male,",JH86)+6,(FIND(")",JH86)-(FIND("male,",JH86)+6))))=TRUE,"missing/error",MID(JH86,FIND("male,",JH86)+6,(FIND(")",JH86)-(FIND("male,",JH86)+6)))))</f>
        <v/>
      </c>
      <c r="JE86" s="109" t="str">
        <f>IF(JA86="","",(MID(JA86,(SEARCH("^^",SUBSTITUTE(JA86," ","^^",LEN(JA86)-LEN(SUBSTITUTE(JA86," ","")))))+1,99)&amp;"_"&amp;LEFT(JA86,FIND(" ",JA86)-1)&amp;"_"&amp;JB86))</f>
        <v/>
      </c>
      <c r="JG86" s="101"/>
      <c r="JH86" s="101"/>
      <c r="JI86" s="102" t="str">
        <f>IF(JM86="","",JI$3)</f>
        <v/>
      </c>
      <c r="JJ86" s="103" t="str">
        <f>IF(JM86="","",JI$1)</f>
        <v/>
      </c>
      <c r="JK86" s="104" t="str">
        <f>IF(JM86="","",JI$2)</f>
        <v/>
      </c>
      <c r="JL86" s="104" t="str">
        <f>IF(JM86="","",JI$3)</f>
        <v/>
      </c>
      <c r="JM86" s="105" t="str">
        <f>IF(JT86="","",IF(ISNUMBER(SEARCH(":",JT86)),MID(JT86,FIND(":",JT86)+2,FIND("(",JT86)-FIND(":",JT86)-3),LEFT(JT86,FIND("(",JT86)-2)))</f>
        <v/>
      </c>
      <c r="JN86" s="106" t="str">
        <f>IF(JT86="","",MID(JT86,FIND("(",JT86)+1,4))</f>
        <v/>
      </c>
      <c r="JO86" s="107" t="str">
        <f>IF(ISNUMBER(SEARCH("*female*",JT86)),"female",IF(ISNUMBER(SEARCH("*male*",JT86)),"male",""))</f>
        <v/>
      </c>
      <c r="JP86" s="108" t="str">
        <f>IF(JT86="","",IF(ISERROR(MID(JT86,FIND("male,",JT86)+6,(FIND(")",JT86)-(FIND("male,",JT86)+6))))=TRUE,"missing/error",MID(JT86,FIND("male,",JT86)+6,(FIND(")",JT86)-(FIND("male,",JT86)+6)))))</f>
        <v/>
      </c>
      <c r="JQ86" s="109" t="str">
        <f>IF(JM86="","",(MID(JM86,(SEARCH("^^",SUBSTITUTE(JM86," ","^^",LEN(JM86)-LEN(SUBSTITUTE(JM86," ","")))))+1,99)&amp;"_"&amp;LEFT(JM86,FIND(" ",JM86)-1)&amp;"_"&amp;JN86))</f>
        <v/>
      </c>
      <c r="JS86" s="101"/>
      <c r="JT86" s="101"/>
      <c r="JU86" s="102" t="str">
        <f>IF(JY86="","",JU$3)</f>
        <v/>
      </c>
      <c r="JV86" s="103" t="str">
        <f>IF(JY86="","",JU$1)</f>
        <v/>
      </c>
      <c r="JW86" s="104" t="str">
        <f>IF(JY86="","",JU$2)</f>
        <v/>
      </c>
      <c r="JX86" s="104" t="str">
        <f>IF(JY86="","",JU$3)</f>
        <v/>
      </c>
      <c r="JY86" s="105" t="str">
        <f>IF(KF86="","",IF(ISNUMBER(SEARCH(":",KF86)),MID(KF86,FIND(":",KF86)+2,FIND("(",KF86)-FIND(":",KF86)-3),LEFT(KF86,FIND("(",KF86)-2)))</f>
        <v/>
      </c>
      <c r="JZ86" s="106" t="str">
        <f>IF(KF86="","",MID(KF86,FIND("(",KF86)+1,4))</f>
        <v/>
      </c>
      <c r="KA86" s="107" t="str">
        <f>IF(ISNUMBER(SEARCH("*female*",KF86)),"female",IF(ISNUMBER(SEARCH("*male*",KF86)),"male",""))</f>
        <v/>
      </c>
      <c r="KB86" s="108" t="str">
        <f>IF(KF86="","",IF(ISERROR(MID(KF86,FIND("male,",KF86)+6,(FIND(")",KF86)-(FIND("male,",KF86)+6))))=TRUE,"missing/error",MID(KF86,FIND("male,",KF86)+6,(FIND(")",KF86)-(FIND("male,",KF86)+6)))))</f>
        <v/>
      </c>
      <c r="KC86" s="109" t="str">
        <f>IF(JY86="","",(MID(JY86,(SEARCH("^^",SUBSTITUTE(JY86," ","^^",LEN(JY86)-LEN(SUBSTITUTE(JY86," ","")))))+1,99)&amp;"_"&amp;LEFT(JY86,FIND(" ",JY86)-1)&amp;"_"&amp;JZ86))</f>
        <v/>
      </c>
      <c r="KE86" s="101"/>
      <c r="KF86" s="101"/>
    </row>
    <row r="87" spans="1:292" ht="13.5" customHeight="1">
      <c r="A87" s="20"/>
      <c r="B87" s="101" t="s">
        <v>711</v>
      </c>
      <c r="C87" s="101" t="s">
        <v>712</v>
      </c>
      <c r="E87" s="102">
        <v>33239</v>
      </c>
      <c r="F87" s="103" t="s">
        <v>421</v>
      </c>
      <c r="G87" s="104">
        <v>32819</v>
      </c>
      <c r="H87" s="104">
        <v>34568</v>
      </c>
      <c r="I87" s="105" t="s">
        <v>713</v>
      </c>
      <c r="J87" s="106">
        <v>1937</v>
      </c>
      <c r="K87" s="107" t="s">
        <v>457</v>
      </c>
      <c r="L87" s="108" t="s">
        <v>299</v>
      </c>
      <c r="M87" s="109" t="s">
        <v>714</v>
      </c>
      <c r="O87" s="101"/>
      <c r="P87" s="101"/>
      <c r="Q87" s="102" t="s">
        <v>292</v>
      </c>
      <c r="R87" s="103" t="s">
        <v>292</v>
      </c>
      <c r="S87" s="104"/>
      <c r="T87" s="104" t="s">
        <v>292</v>
      </c>
      <c r="U87" s="105"/>
      <c r="V87" s="106"/>
      <c r="W87" s="107"/>
      <c r="X87" s="108"/>
      <c r="Y87" s="109" t="s">
        <v>292</v>
      </c>
      <c r="AA87" s="101"/>
      <c r="AB87" s="101"/>
      <c r="AC87" s="102" t="s">
        <v>292</v>
      </c>
      <c r="AD87" s="103" t="s">
        <v>292</v>
      </c>
      <c r="AE87" s="104"/>
      <c r="AF87" s="104" t="s">
        <v>292</v>
      </c>
      <c r="AG87" s="105"/>
      <c r="AH87" s="106"/>
      <c r="AI87" s="107"/>
      <c r="AJ87" s="108"/>
      <c r="AK87" s="109" t="s">
        <v>292</v>
      </c>
      <c r="AM87" s="101"/>
      <c r="AN87" s="101"/>
      <c r="AO87" s="102" t="s">
        <v>292</v>
      </c>
      <c r="AP87" s="103" t="s">
        <v>292</v>
      </c>
      <c r="AQ87" s="104"/>
      <c r="AR87" s="104" t="s">
        <v>292</v>
      </c>
      <c r="AS87" s="105"/>
      <c r="AT87" s="106"/>
      <c r="AU87" s="107"/>
      <c r="AV87" s="108"/>
      <c r="AW87" s="109" t="s">
        <v>292</v>
      </c>
      <c r="AY87" s="101"/>
      <c r="AZ87" s="101"/>
      <c r="BA87" s="102" t="s">
        <v>292</v>
      </c>
      <c r="BB87" s="103" t="s">
        <v>292</v>
      </c>
      <c r="BC87" s="104"/>
      <c r="BD87" s="104" t="s">
        <v>292</v>
      </c>
      <c r="BE87" s="105"/>
      <c r="BF87" s="106"/>
      <c r="BG87" s="107"/>
      <c r="BH87" s="108"/>
      <c r="BI87" s="109" t="s">
        <v>292</v>
      </c>
      <c r="BK87" s="101"/>
      <c r="BL87" s="101"/>
      <c r="BM87" s="102" t="s">
        <v>292</v>
      </c>
      <c r="BN87" s="103" t="s">
        <v>292</v>
      </c>
      <c r="BO87" s="104"/>
      <c r="BP87" s="104" t="s">
        <v>292</v>
      </c>
      <c r="BQ87" s="105"/>
      <c r="BR87" s="106"/>
      <c r="BS87" s="107"/>
      <c r="BT87" s="108"/>
      <c r="BU87" s="109" t="s">
        <v>292</v>
      </c>
      <c r="BW87" s="101"/>
      <c r="BX87" s="101"/>
      <c r="BY87" s="102" t="s">
        <v>292</v>
      </c>
      <c r="BZ87" s="103" t="s">
        <v>292</v>
      </c>
      <c r="CA87" s="104"/>
      <c r="CB87" s="104" t="s">
        <v>292</v>
      </c>
      <c r="CC87" s="105"/>
      <c r="CD87" s="106"/>
      <c r="CE87" s="107"/>
      <c r="CF87" s="108"/>
      <c r="CG87" s="109" t="s">
        <v>292</v>
      </c>
      <c r="CI87" s="101"/>
      <c r="CJ87" s="101"/>
      <c r="CK87" s="102" t="s">
        <v>292</v>
      </c>
      <c r="CL87" s="103" t="s">
        <v>292</v>
      </c>
      <c r="CM87" s="104" t="s">
        <v>292</v>
      </c>
      <c r="CN87" s="104" t="s">
        <v>292</v>
      </c>
      <c r="CO87" s="105" t="s">
        <v>292</v>
      </c>
      <c r="CP87" s="106" t="s">
        <v>292</v>
      </c>
      <c r="CQ87" s="107" t="s">
        <v>292</v>
      </c>
      <c r="CR87" s="108" t="s">
        <v>292</v>
      </c>
      <c r="CS87" s="109" t="s">
        <v>292</v>
      </c>
      <c r="CT87" s="2" t="s">
        <v>292</v>
      </c>
      <c r="CU87" s="101"/>
      <c r="CV87" s="101"/>
      <c r="CW87" s="102" t="s">
        <v>292</v>
      </c>
      <c r="CX87" s="103" t="s">
        <v>292</v>
      </c>
      <c r="CY87" s="104" t="s">
        <v>292</v>
      </c>
      <c r="CZ87" s="104" t="s">
        <v>292</v>
      </c>
      <c r="DA87" s="105" t="s">
        <v>292</v>
      </c>
      <c r="DB87" s="106" t="s">
        <v>292</v>
      </c>
      <c r="DC87" s="107" t="s">
        <v>292</v>
      </c>
      <c r="DD87" s="108" t="s">
        <v>292</v>
      </c>
      <c r="DE87" s="109" t="s">
        <v>292</v>
      </c>
      <c r="DF87" s="2" t="s">
        <v>292</v>
      </c>
      <c r="DG87" s="101"/>
      <c r="DH87" s="101"/>
      <c r="DI87" s="102" t="str">
        <f>IF(DM87="","",DI$3)</f>
        <v/>
      </c>
      <c r="DJ87" s="103" t="str">
        <f>IF(DM87="","",DI$1)</f>
        <v/>
      </c>
      <c r="DK87" s="104" t="str">
        <f>IF(DM87="","",DI$2)</f>
        <v/>
      </c>
      <c r="DL87" s="104" t="str">
        <f>IF(DM87="","",DI$3)</f>
        <v/>
      </c>
      <c r="DM87" s="105" t="str">
        <f>IF(DT87="","",IF(ISNUMBER(SEARCH(":",DT87)),MID(DT87,FIND(":",DT87)+2,FIND("(",DT87)-FIND(":",DT87)-3),LEFT(DT87,FIND("(",DT87)-2)))</f>
        <v/>
      </c>
      <c r="DN87" s="106" t="str">
        <f>IF(DT87="","",MID(DT87,FIND("(",DT87)+1,4))</f>
        <v/>
      </c>
      <c r="DO87" s="107" t="str">
        <f>IF(ISNUMBER(SEARCH("*female*",DT87)),"female",IF(ISNUMBER(SEARCH("*male*",DT87)),"male",""))</f>
        <v/>
      </c>
      <c r="DP87" s="108" t="str">
        <f>IF(DT87="","",IF(ISERROR(MID(DT87,FIND("male,",DT87)+6,(FIND(")",DT87)-(FIND("male,",DT87)+6))))=TRUE,"missing/error",MID(DT87,FIND("male,",DT87)+6,(FIND(")",DT87)-(FIND("male,",DT87)+6)))))</f>
        <v/>
      </c>
      <c r="DQ87" s="109" t="str">
        <f>IF(DM87="","",(MID(DM87,(SEARCH("^^",SUBSTITUTE(DM87," ","^^",LEN(DM87)-LEN(SUBSTITUTE(DM87," ","")))))+1,99)&amp;"_"&amp;LEFT(DM87,FIND(" ",DM87)-1)&amp;"_"&amp;DN87))</f>
        <v/>
      </c>
      <c r="DS87" s="101"/>
      <c r="DT87" s="101"/>
      <c r="DU87" s="102" t="str">
        <f t="shared" si="672"/>
        <v/>
      </c>
      <c r="DV87" s="103" t="str">
        <f t="shared" si="673"/>
        <v/>
      </c>
      <c r="DW87" s="104" t="str">
        <f t="shared" si="663"/>
        <v/>
      </c>
      <c r="DX87" s="104" t="str">
        <f t="shared" si="662"/>
        <v/>
      </c>
      <c r="DY87" s="105" t="str">
        <f t="shared" si="674"/>
        <v/>
      </c>
      <c r="DZ87" s="106" t="str">
        <f t="shared" si="675"/>
        <v/>
      </c>
      <c r="EA87" s="107" t="str">
        <f t="shared" si="676"/>
        <v/>
      </c>
      <c r="EB87" s="108" t="str">
        <f t="shared" si="677"/>
        <v/>
      </c>
      <c r="EC87" s="109" t="str">
        <f t="shared" si="678"/>
        <v/>
      </c>
      <c r="EE87" s="101"/>
      <c r="EF87" s="101"/>
      <c r="EG87" s="102" t="str">
        <f>IF(EK87="","",EG$3)</f>
        <v/>
      </c>
      <c r="EH87" s="103" t="str">
        <f>IF(EK87="","",EG$1)</f>
        <v/>
      </c>
      <c r="EI87" s="104" t="str">
        <f>IF(EK87="","",EG$2)</f>
        <v/>
      </c>
      <c r="EJ87" s="104" t="str">
        <f>IF(EK87="","",EG$3)</f>
        <v/>
      </c>
      <c r="EK87" s="105" t="str">
        <f>IF(ER87="","",IF(ISNUMBER(SEARCH(":",ER87)),MID(ER87,FIND(":",ER87)+2,FIND("(",ER87)-FIND(":",ER87)-3),LEFT(ER87,FIND("(",ER87)-2)))</f>
        <v/>
      </c>
      <c r="EL87" s="106" t="str">
        <f>IF(ER87="","",MID(ER87,FIND("(",ER87)+1,4))</f>
        <v/>
      </c>
      <c r="EM87" s="107" t="str">
        <f>IF(ISNUMBER(SEARCH("*female*",ER87)),"female",IF(ISNUMBER(SEARCH("*male*",ER87)),"male",""))</f>
        <v/>
      </c>
      <c r="EN87" s="108" t="str">
        <f>IF(ER87="","",IF(ISERROR(MID(ER87,FIND("male,",ER87)+6,(FIND(")",ER87)-(FIND("male,",ER87)+6))))=TRUE,"missing/error",MID(ER87,FIND("male,",ER87)+6,(FIND(")",ER87)-(FIND("male,",ER87)+6)))))</f>
        <v/>
      </c>
      <c r="EO87" s="109" t="str">
        <f>IF(EK87="","",(MID(EK87,(SEARCH("^^",SUBSTITUTE(EK87," ","^^",LEN(EK87)-LEN(SUBSTITUTE(EK87," ","")))))+1,99)&amp;"_"&amp;LEFT(EK87,FIND(" ",EK87)-1)&amp;"_"&amp;EL87))</f>
        <v/>
      </c>
      <c r="EQ87" s="101"/>
      <c r="ER87" s="101"/>
      <c r="ES87" s="102" t="str">
        <f>IF(EW87="","",ES$3)</f>
        <v/>
      </c>
      <c r="ET87" s="103" t="str">
        <f>IF(EW87="","",ES$1)</f>
        <v/>
      </c>
      <c r="EU87" s="104" t="str">
        <f>IF(EW87="","",ES$2)</f>
        <v/>
      </c>
      <c r="EV87" s="104" t="str">
        <f>IF(EW87="","",ES$3)</f>
        <v/>
      </c>
      <c r="EW87" s="105" t="str">
        <f>IF(FD87="","",IF(ISNUMBER(SEARCH(":",FD87)),MID(FD87,FIND(":",FD87)+2,FIND("(",FD87)-FIND(":",FD87)-3),LEFT(FD87,FIND("(",FD87)-2)))</f>
        <v/>
      </c>
      <c r="EX87" s="106" t="str">
        <f>IF(FD87="","",MID(FD87,FIND("(",FD87)+1,4))</f>
        <v/>
      </c>
      <c r="EY87" s="107" t="str">
        <f>IF(ISNUMBER(SEARCH("*female*",FD87)),"female",IF(ISNUMBER(SEARCH("*male*",FD87)),"male",""))</f>
        <v/>
      </c>
      <c r="EZ87" s="108" t="str">
        <f>IF(FD87="","",IF(ISERROR(MID(FD87,FIND("male,",FD87)+6,(FIND(")",FD87)-(FIND("male,",FD87)+6))))=TRUE,"missing/error",MID(FD87,FIND("male,",FD87)+6,(FIND(")",FD87)-(FIND("male,",FD87)+6)))))</f>
        <v/>
      </c>
      <c r="FA87" s="109" t="str">
        <f>IF(EW87="","",(MID(EW87,(SEARCH("^^",SUBSTITUTE(EW87," ","^^",LEN(EW87)-LEN(SUBSTITUTE(EW87," ","")))))+1,99)&amp;"_"&amp;LEFT(EW87,FIND(" ",EW87)-1)&amp;"_"&amp;EX87))</f>
        <v/>
      </c>
      <c r="FC87" s="101"/>
      <c r="FD87" s="101"/>
      <c r="FE87" s="102" t="str">
        <f>IF(FI87="","",FE$3)</f>
        <v/>
      </c>
      <c r="FF87" s="103" t="str">
        <f>IF(FI87="","",FE$1)</f>
        <v/>
      </c>
      <c r="FG87" s="104" t="str">
        <f>IF(FI87="","",FE$2)</f>
        <v/>
      </c>
      <c r="FH87" s="104" t="str">
        <f>IF(FI87="","",FE$3)</f>
        <v/>
      </c>
      <c r="FI87" s="105" t="str">
        <f>IF(FP87="","",IF(ISNUMBER(SEARCH(":",FP87)),MID(FP87,FIND(":",FP87)+2,FIND("(",FP87)-FIND(":",FP87)-3),LEFT(FP87,FIND("(",FP87)-2)))</f>
        <v/>
      </c>
      <c r="FJ87" s="106" t="str">
        <f>IF(FP87="","",MID(FP87,FIND("(",FP87)+1,4))</f>
        <v/>
      </c>
      <c r="FK87" s="107" t="str">
        <f>IF(ISNUMBER(SEARCH("*female*",FP87)),"female",IF(ISNUMBER(SEARCH("*male*",FP87)),"male",""))</f>
        <v/>
      </c>
      <c r="FL87" s="108" t="str">
        <f>IF(FP87="","",IF(ISERROR(MID(FP87,FIND("male,",FP87)+6,(FIND(")",FP87)-(FIND("male,",FP87)+6))))=TRUE,"missing/error",MID(FP87,FIND("male,",FP87)+6,(FIND(")",FP87)-(FIND("male,",FP87)+6)))))</f>
        <v/>
      </c>
      <c r="FM87" s="109" t="str">
        <f>IF(FI87="","",(MID(FI87,(SEARCH("^^",SUBSTITUTE(FI87," ","^^",LEN(FI87)-LEN(SUBSTITUTE(FI87," ","")))))+1,99)&amp;"_"&amp;LEFT(FI87,FIND(" ",FI87)-1)&amp;"_"&amp;FJ87))</f>
        <v/>
      </c>
      <c r="FO87" s="101"/>
      <c r="FP87" s="101"/>
      <c r="FQ87" s="102" t="str">
        <f>IF(FU87="","",#REF!)</f>
        <v/>
      </c>
      <c r="FR87" s="103" t="str">
        <f>IF(FU87="","",FQ$1)</f>
        <v/>
      </c>
      <c r="FS87" s="104" t="str">
        <f>IF(FU87="","",FQ$2)</f>
        <v/>
      </c>
      <c r="FT87" s="104" t="str">
        <f>IF(FU87="","",FQ$3)</f>
        <v/>
      </c>
      <c r="FU87" s="105" t="str">
        <f>IF(GB87="","",IF(ISNUMBER(SEARCH(":",GB87)),MID(GB87,FIND(":",GB87)+2,FIND("(",GB87)-FIND(":",GB87)-3),LEFT(GB87,FIND("(",GB87)-2)))</f>
        <v/>
      </c>
      <c r="FV87" s="106" t="str">
        <f>IF(GB87="","",MID(GB87,FIND("(",GB87)+1,4))</f>
        <v/>
      </c>
      <c r="FW87" s="107" t="str">
        <f>IF(ISNUMBER(SEARCH("*female*",GB87)),"female",IF(ISNUMBER(SEARCH("*male*",GB87)),"male",""))</f>
        <v/>
      </c>
      <c r="FX87" s="108" t="str">
        <f>IF(GB87="","",IF(ISERROR(MID(GB87,FIND("male,",GB87)+6,(FIND(")",GB87)-(FIND("male,",GB87)+6))))=TRUE,"missing/error",MID(GB87,FIND("male,",GB87)+6,(FIND(")",GB87)-(FIND("male,",GB87)+6)))))</f>
        <v/>
      </c>
      <c r="FY87" s="109" t="str">
        <f>IF(FU87="","",(MID(FU87,(SEARCH("^^",SUBSTITUTE(FU87," ","^^",LEN(FU87)-LEN(SUBSTITUTE(FU87," ","")))))+1,99)&amp;"_"&amp;LEFT(FU87,FIND(" ",FU87)-1)&amp;"_"&amp;FV87))</f>
        <v/>
      </c>
      <c r="GA87" s="101"/>
      <c r="GB87" s="101"/>
      <c r="GC87" s="102" t="str">
        <f>IF(GG87="","",GC$3)</f>
        <v/>
      </c>
      <c r="GD87" s="103" t="str">
        <f>IF(GG87="","",GC$1)</f>
        <v/>
      </c>
      <c r="GE87" s="104" t="str">
        <f>IF(GG87="","",GC$2)</f>
        <v/>
      </c>
      <c r="GF87" s="104" t="str">
        <f>IF(GG87="","",GC$3)</f>
        <v/>
      </c>
      <c r="GG87" s="105" t="str">
        <f>IF(GN87="","",IF(ISNUMBER(SEARCH(":",GN87)),MID(GN87,FIND(":",GN87)+2,FIND("(",GN87)-FIND(":",GN87)-3),LEFT(GN87,FIND("(",GN87)-2)))</f>
        <v/>
      </c>
      <c r="GH87" s="106" t="str">
        <f>IF(GN87="","",MID(GN87,FIND("(",GN87)+1,4))</f>
        <v/>
      </c>
      <c r="GI87" s="107" t="str">
        <f>IF(ISNUMBER(SEARCH("*female*",GN87)),"female",IF(ISNUMBER(SEARCH("*male*",GN87)),"male",""))</f>
        <v/>
      </c>
      <c r="GJ87" s="108" t="str">
        <f>IF(GN87="","",IF(ISERROR(MID(GN87,FIND("male,",GN87)+6,(FIND(")",GN87)-(FIND("male,",GN87)+6))))=TRUE,"missing/error",MID(GN87,FIND("male,",GN87)+6,(FIND(")",GN87)-(FIND("male,",GN87)+6)))))</f>
        <v/>
      </c>
      <c r="GK87" s="109" t="str">
        <f>IF(GG87="","",(MID(GG87,(SEARCH("^^",SUBSTITUTE(GG87," ","^^",LEN(GG87)-LEN(SUBSTITUTE(GG87," ","")))))+1,99)&amp;"_"&amp;LEFT(GG87,FIND(" ",GG87)-1)&amp;"_"&amp;GH87))</f>
        <v/>
      </c>
      <c r="GM87" s="101"/>
      <c r="GN87" s="101"/>
      <c r="GO87" s="102" t="str">
        <f>IF(GS87="","",GO$3)</f>
        <v/>
      </c>
      <c r="GP87" s="103" t="str">
        <f>IF(GS87="","",GO$1)</f>
        <v/>
      </c>
      <c r="GQ87" s="104" t="str">
        <f>IF(GS87="","",GO$2)</f>
        <v/>
      </c>
      <c r="GR87" s="104" t="str">
        <f>IF(GS87="","",GO$3)</f>
        <v/>
      </c>
      <c r="GS87" s="105" t="str">
        <f>IF(GZ87="","",IF(ISNUMBER(SEARCH(":",GZ87)),MID(GZ87,FIND(":",GZ87)+2,FIND("(",GZ87)-FIND(":",GZ87)-3),LEFT(GZ87,FIND("(",GZ87)-2)))</f>
        <v/>
      </c>
      <c r="GT87" s="106" t="str">
        <f>IF(GZ87="","",MID(GZ87,FIND("(",GZ87)+1,4))</f>
        <v/>
      </c>
      <c r="GU87" s="107" t="str">
        <f>IF(ISNUMBER(SEARCH("*female*",GZ87)),"female",IF(ISNUMBER(SEARCH("*male*",GZ87)),"male",""))</f>
        <v/>
      </c>
      <c r="GV87" s="108" t="str">
        <f>IF(GZ87="","",IF(ISERROR(MID(GZ87,FIND("male,",GZ87)+6,(FIND(")",GZ87)-(FIND("male,",GZ87)+6))))=TRUE,"missing/error",MID(GZ87,FIND("male,",GZ87)+6,(FIND(")",GZ87)-(FIND("male,",GZ87)+6)))))</f>
        <v/>
      </c>
      <c r="GW87" s="109" t="str">
        <f>IF(GS87="","",(MID(GS87,(SEARCH("^^",SUBSTITUTE(GS87," ","^^",LEN(GS87)-LEN(SUBSTITUTE(GS87," ","")))))+1,99)&amp;"_"&amp;LEFT(GS87,FIND(" ",GS87)-1)&amp;"_"&amp;GT87))</f>
        <v/>
      </c>
      <c r="GY87" s="101"/>
      <c r="GZ87" s="101"/>
      <c r="HA87" s="102" t="str">
        <f>IF(HE87="","",HA$3)</f>
        <v/>
      </c>
      <c r="HB87" s="103" t="str">
        <f>IF(HE87="","",HA$1)</f>
        <v/>
      </c>
      <c r="HC87" s="104" t="str">
        <f>IF(HE87="","",HA$2)</f>
        <v/>
      </c>
      <c r="HD87" s="104" t="str">
        <f>IF(HE87="","",HA$3)</f>
        <v/>
      </c>
      <c r="HE87" s="105" t="str">
        <f>IF(HL87="","",IF(ISNUMBER(SEARCH(":",HL87)),MID(HL87,FIND(":",HL87)+2,FIND("(",HL87)-FIND(":",HL87)-3),LEFT(HL87,FIND("(",HL87)-2)))</f>
        <v/>
      </c>
      <c r="HF87" s="106" t="str">
        <f>IF(HL87="","",MID(HL87,FIND("(",HL87)+1,4))</f>
        <v/>
      </c>
      <c r="HG87" s="107" t="str">
        <f>IF(ISNUMBER(SEARCH("*female*",HL87)),"female",IF(ISNUMBER(SEARCH("*male*",HL87)),"male",""))</f>
        <v/>
      </c>
      <c r="HH87" s="108" t="str">
        <f>IF(HL87="","",IF(ISERROR(MID(HL87,FIND("male,",HL87)+6,(FIND(")",HL87)-(FIND("male,",HL87)+6))))=TRUE,"missing/error",MID(HL87,FIND("male,",HL87)+6,(FIND(")",HL87)-(FIND("male,",HL87)+6)))))</f>
        <v/>
      </c>
      <c r="HI87" s="109" t="str">
        <f>IF(HE87="","",(MID(HE87,(SEARCH("^^",SUBSTITUTE(HE87," ","^^",LEN(HE87)-LEN(SUBSTITUTE(HE87," ","")))))+1,99)&amp;"_"&amp;LEFT(HE87,FIND(" ",HE87)-1)&amp;"_"&amp;HF87))</f>
        <v/>
      </c>
      <c r="HK87" s="101"/>
      <c r="HL87" s="101"/>
      <c r="HM87" s="102" t="str">
        <f>IF(HQ87="","",HM$3)</f>
        <v/>
      </c>
      <c r="HN87" s="103" t="str">
        <f>IF(HQ87="","",HM$1)</f>
        <v/>
      </c>
      <c r="HO87" s="104" t="str">
        <f>IF(HQ87="","",HM$2)</f>
        <v/>
      </c>
      <c r="HP87" s="104" t="str">
        <f>IF(HQ87="","",HM$3)</f>
        <v/>
      </c>
      <c r="HQ87" s="105" t="str">
        <f>IF(HX87="","",IF(ISNUMBER(SEARCH(":",HX87)),MID(HX87,FIND(":",HX87)+2,FIND("(",HX87)-FIND(":",HX87)-3),LEFT(HX87,FIND("(",HX87)-2)))</f>
        <v/>
      </c>
      <c r="HR87" s="106" t="str">
        <f>IF(HX87="","",MID(HX87,FIND("(",HX87)+1,4))</f>
        <v/>
      </c>
      <c r="HS87" s="107" t="str">
        <f>IF(ISNUMBER(SEARCH("*female*",HX87)),"female",IF(ISNUMBER(SEARCH("*male*",HX87)),"male",""))</f>
        <v/>
      </c>
      <c r="HT87" s="108" t="str">
        <f>IF(HX87="","",IF(ISERROR(MID(HX87,FIND("male,",HX87)+6,(FIND(")",HX87)-(FIND("male,",HX87)+6))))=TRUE,"missing/error",MID(HX87,FIND("male,",HX87)+6,(FIND(")",HX87)-(FIND("male,",HX87)+6)))))</f>
        <v/>
      </c>
      <c r="HU87" s="109" t="str">
        <f>IF(HQ87="","",(MID(HQ87,(SEARCH("^^",SUBSTITUTE(HQ87," ","^^",LEN(HQ87)-LEN(SUBSTITUTE(HQ87," ","")))))+1,99)&amp;"_"&amp;LEFT(HQ87,FIND(" ",HQ87)-1)&amp;"_"&amp;HR87))</f>
        <v/>
      </c>
      <c r="HW87" s="101"/>
      <c r="HX87" s="101"/>
      <c r="HY87" s="102" t="str">
        <f>IF(IC87="","",HY$3)</f>
        <v/>
      </c>
      <c r="HZ87" s="103" t="str">
        <f>IF(IC87="","",HY$1)</f>
        <v/>
      </c>
      <c r="IA87" s="104" t="str">
        <f>IF(IC87="","",HY$2)</f>
        <v/>
      </c>
      <c r="IB87" s="104" t="str">
        <f>IF(IC87="","",HY$3)</f>
        <v/>
      </c>
      <c r="IC87" s="105" t="str">
        <f>IF(IJ87="","",IF(ISNUMBER(SEARCH(":",IJ87)),MID(IJ87,FIND(":",IJ87)+2,FIND("(",IJ87)-FIND(":",IJ87)-3),LEFT(IJ87,FIND("(",IJ87)-2)))</f>
        <v/>
      </c>
      <c r="ID87" s="106" t="str">
        <f>IF(IJ87="","",MID(IJ87,FIND("(",IJ87)+1,4))</f>
        <v/>
      </c>
      <c r="IE87" s="107" t="str">
        <f>IF(ISNUMBER(SEARCH("*female*",IJ87)),"female",IF(ISNUMBER(SEARCH("*male*",IJ87)),"male",""))</f>
        <v/>
      </c>
      <c r="IF87" s="108" t="str">
        <f>IF(IJ87="","",IF(ISERROR(MID(IJ87,FIND("male,",IJ87)+6,(FIND(")",IJ87)-(FIND("male,",IJ87)+6))))=TRUE,"missing/error",MID(IJ87,FIND("male,",IJ87)+6,(FIND(")",IJ87)-(FIND("male,",IJ87)+6)))))</f>
        <v/>
      </c>
      <c r="IG87" s="109" t="str">
        <f>IF(IC87="","",(MID(IC87,(SEARCH("^^",SUBSTITUTE(IC87," ","^^",LEN(IC87)-LEN(SUBSTITUTE(IC87," ","")))))+1,99)&amp;"_"&amp;LEFT(IC87,FIND(" ",IC87)-1)&amp;"_"&amp;ID87))</f>
        <v/>
      </c>
      <c r="II87" s="101"/>
      <c r="IJ87" s="101"/>
      <c r="IK87" s="102" t="str">
        <f>IF(IO87="","",IK$3)</f>
        <v/>
      </c>
      <c r="IL87" s="103" t="str">
        <f>IF(IO87="","",IK$1)</f>
        <v/>
      </c>
      <c r="IM87" s="104" t="str">
        <f>IF(IO87="","",IK$2)</f>
        <v/>
      </c>
      <c r="IN87" s="104" t="str">
        <f>IF(IO87="","",IK$3)</f>
        <v/>
      </c>
      <c r="IO87" s="105" t="str">
        <f>IF(IV87="","",IF(ISNUMBER(SEARCH(":",IV87)),MID(IV87,FIND(":",IV87)+2,FIND("(",IV87)-FIND(":",IV87)-3),LEFT(IV87,FIND("(",IV87)-2)))</f>
        <v/>
      </c>
      <c r="IP87" s="106" t="str">
        <f>IF(IV87="","",MID(IV87,FIND("(",IV87)+1,4))</f>
        <v/>
      </c>
      <c r="IQ87" s="107" t="str">
        <f>IF(ISNUMBER(SEARCH("*female*",IV87)),"female",IF(ISNUMBER(SEARCH("*male*",IV87)),"male",""))</f>
        <v/>
      </c>
      <c r="IR87" s="108" t="str">
        <f>IF(IV87="","",IF(ISERROR(MID(IV87,FIND("male,",IV87)+6,(FIND(")",IV87)-(FIND("male,",IV87)+6))))=TRUE,"missing/error",MID(IV87,FIND("male,",IV87)+6,(FIND(")",IV87)-(FIND("male,",IV87)+6)))))</f>
        <v/>
      </c>
      <c r="IS87" s="109" t="str">
        <f>IF(IO87="","",(MID(IO87,(SEARCH("^^",SUBSTITUTE(IO87," ","^^",LEN(IO87)-LEN(SUBSTITUTE(IO87," ","")))))+1,99)&amp;"_"&amp;LEFT(IO87,FIND(" ",IO87)-1)&amp;"_"&amp;IP87))</f>
        <v/>
      </c>
      <c r="IU87" s="101"/>
      <c r="IV87" s="101"/>
      <c r="IW87" s="102" t="str">
        <f>IF(JA87="","",IW$3)</f>
        <v/>
      </c>
      <c r="IX87" s="103" t="str">
        <f>IF(JA87="","",IW$1)</f>
        <v/>
      </c>
      <c r="IY87" s="104" t="str">
        <f>IF(JA87="","",IW$2)</f>
        <v/>
      </c>
      <c r="IZ87" s="104" t="str">
        <f>IF(JA87="","",IW$3)</f>
        <v/>
      </c>
      <c r="JA87" s="105" t="str">
        <f>IF(JH87="","",IF(ISNUMBER(SEARCH(":",JH87)),MID(JH87,FIND(":",JH87)+2,FIND("(",JH87)-FIND(":",JH87)-3),LEFT(JH87,FIND("(",JH87)-2)))</f>
        <v/>
      </c>
      <c r="JB87" s="106" t="str">
        <f>IF(JH87="","",MID(JH87,FIND("(",JH87)+1,4))</f>
        <v/>
      </c>
      <c r="JC87" s="107" t="str">
        <f>IF(ISNUMBER(SEARCH("*female*",JH87)),"female",IF(ISNUMBER(SEARCH("*male*",JH87)),"male",""))</f>
        <v/>
      </c>
      <c r="JD87" s="108" t="str">
        <f>IF(JH87="","",IF(ISERROR(MID(JH87,FIND("male,",JH87)+6,(FIND(")",JH87)-(FIND("male,",JH87)+6))))=TRUE,"missing/error",MID(JH87,FIND("male,",JH87)+6,(FIND(")",JH87)-(FIND("male,",JH87)+6)))))</f>
        <v/>
      </c>
      <c r="JE87" s="109" t="str">
        <f>IF(JA87="","",(MID(JA87,(SEARCH("^^",SUBSTITUTE(JA87," ","^^",LEN(JA87)-LEN(SUBSTITUTE(JA87," ","")))))+1,99)&amp;"_"&amp;LEFT(JA87,FIND(" ",JA87)-1)&amp;"_"&amp;JB87))</f>
        <v/>
      </c>
      <c r="JG87" s="101"/>
      <c r="JH87" s="101"/>
      <c r="JI87" s="102" t="str">
        <f>IF(JM87="","",JI$3)</f>
        <v/>
      </c>
      <c r="JJ87" s="103" t="str">
        <f>IF(JM87="","",JI$1)</f>
        <v/>
      </c>
      <c r="JK87" s="104" t="str">
        <f>IF(JM87="","",JI$2)</f>
        <v/>
      </c>
      <c r="JL87" s="104" t="str">
        <f>IF(JM87="","",JI$3)</f>
        <v/>
      </c>
      <c r="JM87" s="105" t="str">
        <f>IF(JT87="","",IF(ISNUMBER(SEARCH(":",JT87)),MID(JT87,FIND(":",JT87)+2,FIND("(",JT87)-FIND(":",JT87)-3),LEFT(JT87,FIND("(",JT87)-2)))</f>
        <v/>
      </c>
      <c r="JN87" s="106" t="str">
        <f>IF(JT87="","",MID(JT87,FIND("(",JT87)+1,4))</f>
        <v/>
      </c>
      <c r="JO87" s="107" t="str">
        <f>IF(ISNUMBER(SEARCH("*female*",JT87)),"female",IF(ISNUMBER(SEARCH("*male*",JT87)),"male",""))</f>
        <v/>
      </c>
      <c r="JP87" s="108" t="str">
        <f>IF(JT87="","",IF(ISERROR(MID(JT87,FIND("male,",JT87)+6,(FIND(")",JT87)-(FIND("male,",JT87)+6))))=TRUE,"missing/error",MID(JT87,FIND("male,",JT87)+6,(FIND(")",JT87)-(FIND("male,",JT87)+6)))))</f>
        <v/>
      </c>
      <c r="JQ87" s="109" t="str">
        <f>IF(JM87="","",(MID(JM87,(SEARCH("^^",SUBSTITUTE(JM87," ","^^",LEN(JM87)-LEN(SUBSTITUTE(JM87," ","")))))+1,99)&amp;"_"&amp;LEFT(JM87,FIND(" ",JM87)-1)&amp;"_"&amp;JN87))</f>
        <v/>
      </c>
      <c r="JS87" s="101"/>
      <c r="JT87" s="101"/>
      <c r="JU87" s="102" t="str">
        <f>IF(JY87="","",JU$3)</f>
        <v/>
      </c>
      <c r="JV87" s="103" t="str">
        <f>IF(JY87="","",JU$1)</f>
        <v/>
      </c>
      <c r="JW87" s="104" t="str">
        <f>IF(JY87="","",JU$2)</f>
        <v/>
      </c>
      <c r="JX87" s="104" t="str">
        <f>IF(JY87="","",JU$3)</f>
        <v/>
      </c>
      <c r="JY87" s="105" t="str">
        <f>IF(KF87="","",IF(ISNUMBER(SEARCH(":",KF87)),MID(KF87,FIND(":",KF87)+2,FIND("(",KF87)-FIND(":",KF87)-3),LEFT(KF87,FIND("(",KF87)-2)))</f>
        <v/>
      </c>
      <c r="JZ87" s="106" t="str">
        <f>IF(KF87="","",MID(KF87,FIND("(",KF87)+1,4))</f>
        <v/>
      </c>
      <c r="KA87" s="107" t="str">
        <f>IF(ISNUMBER(SEARCH("*female*",KF87)),"female",IF(ISNUMBER(SEARCH("*male*",KF87)),"male",""))</f>
        <v/>
      </c>
      <c r="KB87" s="108" t="str">
        <f>IF(KF87="","",IF(ISERROR(MID(KF87,FIND("male,",KF87)+6,(FIND(")",KF87)-(FIND("male,",KF87)+6))))=TRUE,"missing/error",MID(KF87,FIND("male,",KF87)+6,(FIND(")",KF87)-(FIND("male,",KF87)+6)))))</f>
        <v/>
      </c>
      <c r="KC87" s="109" t="str">
        <f>IF(JY87="","",(MID(JY87,(SEARCH("^^",SUBSTITUTE(JY87," ","^^",LEN(JY87)-LEN(SUBSTITUTE(JY87," ","")))))+1,99)&amp;"_"&amp;LEFT(JY87,FIND(" ",JY87)-1)&amp;"_"&amp;JZ87))</f>
        <v/>
      </c>
      <c r="KE87" s="101"/>
      <c r="KF87" s="101"/>
    </row>
    <row r="88" spans="1:292" ht="13.5" customHeight="1">
      <c r="A88" s="20"/>
      <c r="B88" s="101"/>
      <c r="C88" s="101"/>
      <c r="E88" s="102" t="str">
        <f t="shared" ref="E88:E103" si="679">IF(I88="","",E$3)</f>
        <v/>
      </c>
      <c r="F88" s="103" t="str">
        <f t="shared" ref="F88:F103" si="680">IF(I88="","",E$1)</f>
        <v/>
      </c>
      <c r="G88" s="104" t="str">
        <f t="shared" ref="G88:G103" si="681">IF(I88="","",E$2)</f>
        <v/>
      </c>
      <c r="H88" s="104" t="str">
        <f t="shared" ref="H88:H103" si="682">IF(I88="","",E$3)</f>
        <v/>
      </c>
      <c r="I88" s="105" t="str">
        <f t="shared" ref="I88:I103" si="683">IF(P88="","",IF(ISNUMBER(SEARCH(":",P88)),MID(P88,FIND(":",P88)+2,FIND("(",P88)-FIND(":",P88)-3),LEFT(P88,FIND("(",P88)-2)))</f>
        <v/>
      </c>
      <c r="J88" s="106" t="str">
        <f t="shared" ref="J88:J103" si="684">IF(P88="","",MID(P88,FIND("(",P88)+1,4))</f>
        <v/>
      </c>
      <c r="K88" s="107" t="str">
        <f t="shared" ref="K88:K103" si="685">IF(ISNUMBER(SEARCH("*female*",P88)),"female",IF(ISNUMBER(SEARCH("*male*",P88)),"male",""))</f>
        <v/>
      </c>
      <c r="L88" s="108" t="str">
        <f t="shared" ref="L88:L103" si="686">IF(P88="","",IF(ISERROR(MID(P88,FIND("male,",P88)+6,(FIND(")",P88)-(FIND("male,",P88)+6))))=TRUE,"missing/error",MID(P88,FIND("male,",P88)+6,(FIND(")",P88)-(FIND("male,",P88)+6)))))</f>
        <v/>
      </c>
      <c r="M88" s="109" t="str">
        <f t="shared" ref="M88:M103" si="687">IF(I88="","",(MID(I88,(SEARCH("^^",SUBSTITUTE(I88," ","^^",LEN(I88)-LEN(SUBSTITUTE(I88," ","")))))+1,99)&amp;"_"&amp;LEFT(I88,FIND(" ",I88)-1)&amp;"_"&amp;J88))</f>
        <v/>
      </c>
      <c r="O88" s="101"/>
      <c r="P88" s="101"/>
      <c r="Q88" s="102" t="str">
        <f t="shared" ref="Q88:Q103" si="688">IF(U88="","",Q$3)</f>
        <v/>
      </c>
      <c r="R88" s="103" t="str">
        <f t="shared" ref="R88:R103" si="689">IF(U88="","",Q$1)</f>
        <v/>
      </c>
      <c r="S88" s="104" t="str">
        <f t="shared" ref="S88:S103" si="690">IF(U88="","",Q$2)</f>
        <v/>
      </c>
      <c r="T88" s="104" t="str">
        <f t="shared" ref="T88:T103" si="691">IF(U88="","",Q$3)</f>
        <v/>
      </c>
      <c r="U88" s="105" t="str">
        <f t="shared" ref="U88:U103" si="692">IF(AB88="","",IF(ISNUMBER(SEARCH(":",AB88)),MID(AB88,FIND(":",AB88)+2,FIND("(",AB88)-FIND(":",AB88)-3),LEFT(AB88,FIND("(",AB88)-2)))</f>
        <v/>
      </c>
      <c r="V88" s="106" t="str">
        <f t="shared" ref="V88:V103" si="693">IF(AB88="","",MID(AB88,FIND("(",AB88)+1,4))</f>
        <v/>
      </c>
      <c r="W88" s="107" t="str">
        <f t="shared" ref="W88:W103" si="694">IF(ISNUMBER(SEARCH("*female*",AB88)),"female",IF(ISNUMBER(SEARCH("*male*",AB88)),"male",""))</f>
        <v/>
      </c>
      <c r="X88" s="108" t="str">
        <f t="shared" ref="X88:X103" si="695">IF(AB88="","",IF(ISERROR(MID(AB88,FIND("male,",AB88)+6,(FIND(")",AB88)-(FIND("male,",AB88)+6))))=TRUE,"missing/error",MID(AB88,FIND("male,",AB88)+6,(FIND(")",AB88)-(FIND("male,",AB88)+6)))))</f>
        <v/>
      </c>
      <c r="Y88" s="109" t="str">
        <f t="shared" ref="Y88:Y103" si="696">IF(U88="","",(MID(U88,(SEARCH("^^",SUBSTITUTE(U88," ","^^",LEN(U88)-LEN(SUBSTITUTE(U88," ","")))))+1,99)&amp;"_"&amp;LEFT(U88,FIND(" ",U88)-1)&amp;"_"&amp;V88))</f>
        <v/>
      </c>
      <c r="AA88" s="101"/>
      <c r="AB88" s="101"/>
      <c r="AC88" s="102" t="str">
        <f t="shared" ref="AC88:AC103" si="697">IF(AG88="","",AC$3)</f>
        <v/>
      </c>
      <c r="AD88" s="103" t="str">
        <f t="shared" ref="AD88:AD103" si="698">IF(AG88="","",AC$1)</f>
        <v/>
      </c>
      <c r="AE88" s="104" t="str">
        <f t="shared" ref="AE88:AE103" si="699">IF(AG88="","",AC$2)</f>
        <v/>
      </c>
      <c r="AF88" s="104" t="str">
        <f t="shared" ref="AF88:AF103" si="700">IF(AG88="","",AC$3)</f>
        <v/>
      </c>
      <c r="AG88" s="105" t="str">
        <f t="shared" ref="AG88:AG103" si="701">IF(AN88="","",IF(ISNUMBER(SEARCH(":",AN88)),MID(AN88,FIND(":",AN88)+2,FIND("(",AN88)-FIND(":",AN88)-3),LEFT(AN88,FIND("(",AN88)-2)))</f>
        <v/>
      </c>
      <c r="AH88" s="106" t="str">
        <f t="shared" ref="AH88:AH103" si="702">IF(AN88="","",MID(AN88,FIND("(",AN88)+1,4))</f>
        <v/>
      </c>
      <c r="AI88" s="107" t="str">
        <f t="shared" ref="AI88:AI103" si="703">IF(ISNUMBER(SEARCH("*female*",AN88)),"female",IF(ISNUMBER(SEARCH("*male*",AN88)),"male",""))</f>
        <v/>
      </c>
      <c r="AJ88" s="108" t="str">
        <f t="shared" ref="AJ88:AJ103" si="704">IF(AN88="","",IF(ISERROR(MID(AN88,FIND("male,",AN88)+6,(FIND(")",AN88)-(FIND("male,",AN88)+6))))=TRUE,"missing/error",MID(AN88,FIND("male,",AN88)+6,(FIND(")",AN88)-(FIND("male,",AN88)+6)))))</f>
        <v/>
      </c>
      <c r="AK88" s="109" t="str">
        <f t="shared" ref="AK88:AK103" si="705">IF(AG88="","",(MID(AG88,(SEARCH("^^",SUBSTITUTE(AG88," ","^^",LEN(AG88)-LEN(SUBSTITUTE(AG88," ","")))))+1,99)&amp;"_"&amp;LEFT(AG88,FIND(" ",AG88)-1)&amp;"_"&amp;AH88))</f>
        <v/>
      </c>
      <c r="AM88" s="101"/>
      <c r="AN88" s="101"/>
      <c r="AO88" s="102" t="str">
        <f t="shared" ref="AO88:AO103" si="706">IF(AS88="","",AO$3)</f>
        <v/>
      </c>
      <c r="AP88" s="103" t="str">
        <f t="shared" ref="AP88:AP103" si="707">IF(AS88="","",AO$1)</f>
        <v/>
      </c>
      <c r="AQ88" s="104" t="str">
        <f t="shared" ref="AQ88:AQ103" si="708">IF(AS88="","",AO$2)</f>
        <v/>
      </c>
      <c r="AR88" s="104" t="str">
        <f t="shared" ref="AR88:AR103" si="709">IF(AS88="","",AO$3)</f>
        <v/>
      </c>
      <c r="AS88" s="105" t="str">
        <f t="shared" ref="AS88:AS103" si="710">IF(AZ88="","",IF(ISNUMBER(SEARCH(":",AZ88)),MID(AZ88,FIND(":",AZ88)+2,FIND("(",AZ88)-FIND(":",AZ88)-3),LEFT(AZ88,FIND("(",AZ88)-2)))</f>
        <v/>
      </c>
      <c r="AT88" s="106" t="str">
        <f t="shared" ref="AT88:AT103" si="711">IF(AZ88="","",MID(AZ88,FIND("(",AZ88)+1,4))</f>
        <v/>
      </c>
      <c r="AU88" s="107" t="str">
        <f t="shared" ref="AU88:AU103" si="712">IF(ISNUMBER(SEARCH("*female*",AZ88)),"female",IF(ISNUMBER(SEARCH("*male*",AZ88)),"male",""))</f>
        <v/>
      </c>
      <c r="AV88" s="108" t="str">
        <f t="shared" ref="AV88:AV103" si="713">IF(AZ88="","",IF(ISERROR(MID(AZ88,FIND("male,",AZ88)+6,(FIND(")",AZ88)-(FIND("male,",AZ88)+6))))=TRUE,"missing/error",MID(AZ88,FIND("male,",AZ88)+6,(FIND(")",AZ88)-(FIND("male,",AZ88)+6)))))</f>
        <v/>
      </c>
      <c r="AW88" s="109" t="str">
        <f t="shared" ref="AW88:AW103" si="714">IF(AS88="","",(MID(AS88,(SEARCH("^^",SUBSTITUTE(AS88," ","^^",LEN(AS88)-LEN(SUBSTITUTE(AS88," ","")))))+1,99)&amp;"_"&amp;LEFT(AS88,FIND(" ",AS88)-1)&amp;"_"&amp;AT88))</f>
        <v/>
      </c>
      <c r="AY88" s="101"/>
      <c r="AZ88" s="101"/>
      <c r="BA88" s="102" t="str">
        <f t="shared" ref="BA88:BA103" si="715">IF(BE88="","",BA$3)</f>
        <v/>
      </c>
      <c r="BB88" s="103" t="str">
        <f t="shared" ref="BB88:BB103" si="716">IF(BE88="","",BA$1)</f>
        <v/>
      </c>
      <c r="BC88" s="104" t="str">
        <f t="shared" ref="BC88:BC103" si="717">IF(BE88="","",BA$2)</f>
        <v/>
      </c>
      <c r="BD88" s="104" t="str">
        <f t="shared" ref="BD88:BD103" si="718">IF(BE88="","",BA$3)</f>
        <v/>
      </c>
      <c r="BE88" s="105" t="str">
        <f t="shared" ref="BE88:BE103" si="719">IF(BL88="","",IF(ISNUMBER(SEARCH(":",BL88)),MID(BL88,FIND(":",BL88)+2,FIND("(",BL88)-FIND(":",BL88)-3),LEFT(BL88,FIND("(",BL88)-2)))</f>
        <v/>
      </c>
      <c r="BF88" s="106" t="str">
        <f t="shared" ref="BF88:BF103" si="720">IF(BL88="","",MID(BL88,FIND("(",BL88)+1,4))</f>
        <v/>
      </c>
      <c r="BG88" s="107" t="str">
        <f t="shared" ref="BG88:BG103" si="721">IF(ISNUMBER(SEARCH("*female*",BL88)),"female",IF(ISNUMBER(SEARCH("*male*",BL88)),"male",""))</f>
        <v/>
      </c>
      <c r="BH88" s="108" t="str">
        <f t="shared" ref="BH88:BH103" si="722">IF(BL88="","",IF(ISERROR(MID(BL88,FIND("male,",BL88)+6,(FIND(")",BL88)-(FIND("male,",BL88)+6))))=TRUE,"missing/error",MID(BL88,FIND("male,",BL88)+6,(FIND(")",BL88)-(FIND("male,",BL88)+6)))))</f>
        <v/>
      </c>
      <c r="BI88" s="109" t="str">
        <f t="shared" ref="BI88:BI103" si="723">IF(BE88="","",(MID(BE88,(SEARCH("^^",SUBSTITUTE(BE88," ","^^",LEN(BE88)-LEN(SUBSTITUTE(BE88," ","")))))+1,99)&amp;"_"&amp;LEFT(BE88,FIND(" ",BE88)-1)&amp;"_"&amp;BF88))</f>
        <v/>
      </c>
      <c r="BK88" s="101"/>
      <c r="BL88" s="101"/>
      <c r="BM88" s="102" t="str">
        <f t="shared" ref="BM88:BM103" si="724">IF(BQ88="","",BM$3)</f>
        <v/>
      </c>
      <c r="BN88" s="103" t="str">
        <f t="shared" ref="BN88:BN103" si="725">IF(BQ88="","",BM$1)</f>
        <v/>
      </c>
      <c r="BO88" s="104" t="str">
        <f t="shared" ref="BO88:BO103" si="726">IF(BQ88="","",BM$2)</f>
        <v/>
      </c>
      <c r="BP88" s="104" t="str">
        <f t="shared" ref="BP88:BP103" si="727">IF(BQ88="","",BM$3)</f>
        <v/>
      </c>
      <c r="BQ88" s="105" t="str">
        <f t="shared" ref="BQ88:BQ103" si="728">IF(BX88="","",IF(ISNUMBER(SEARCH(":",BX88)),MID(BX88,FIND(":",BX88)+2,FIND("(",BX88)-FIND(":",BX88)-3),LEFT(BX88,FIND("(",BX88)-2)))</f>
        <v/>
      </c>
      <c r="BR88" s="106" t="str">
        <f t="shared" ref="BR88:BR103" si="729">IF(BX88="","",MID(BX88,FIND("(",BX88)+1,4))</f>
        <v/>
      </c>
      <c r="BS88" s="107" t="str">
        <f t="shared" ref="BS88:BS103" si="730">IF(ISNUMBER(SEARCH("*female*",BX88)),"female",IF(ISNUMBER(SEARCH("*male*",BX88)),"male",""))</f>
        <v/>
      </c>
      <c r="BT88" s="108" t="str">
        <f t="shared" ref="BT88:BT103" si="731">IF(BX88="","",IF(ISERROR(MID(BX88,FIND("male,",BX88)+6,(FIND(")",BX88)-(FIND("male,",BX88)+6))))=TRUE,"missing/error",MID(BX88,FIND("male,",BX88)+6,(FIND(")",BX88)-(FIND("male,",BX88)+6)))))</f>
        <v/>
      </c>
      <c r="BU88" s="109" t="str">
        <f t="shared" ref="BU88:BU103" si="732">IF(BQ88="","",(MID(BQ88,(SEARCH("^^",SUBSTITUTE(BQ88," ","^^",LEN(BQ88)-LEN(SUBSTITUTE(BQ88," ","")))))+1,99)&amp;"_"&amp;LEFT(BQ88,FIND(" ",BQ88)-1)&amp;"_"&amp;BR88))</f>
        <v/>
      </c>
      <c r="BW88" s="101"/>
      <c r="BX88" s="101"/>
      <c r="BY88" s="102" t="str">
        <f t="shared" ref="BY88:BY103" si="733">IF(CC88="","",BY$3)</f>
        <v/>
      </c>
      <c r="BZ88" s="103" t="str">
        <f t="shared" ref="BZ88:BZ103" si="734">IF(CC88="","",BY$1)</f>
        <v/>
      </c>
      <c r="CA88" s="104" t="str">
        <f t="shared" ref="CA88:CA103" si="735">IF(CC88="","",BY$2)</f>
        <v/>
      </c>
      <c r="CB88" s="104" t="str">
        <f t="shared" ref="CB88:CB103" si="736">IF(CC88="","",BY$3)</f>
        <v/>
      </c>
      <c r="CC88" s="105" t="str">
        <f t="shared" ref="CC88:CC103" si="737">IF(CJ88="","",IF(ISNUMBER(SEARCH(":",CJ88)),MID(CJ88,FIND(":",CJ88)+2,FIND("(",CJ88)-FIND(":",CJ88)-3),LEFT(CJ88,FIND("(",CJ88)-2)))</f>
        <v/>
      </c>
      <c r="CD88" s="106" t="str">
        <f t="shared" ref="CD88:CD103" si="738">IF(CJ88="","",MID(CJ88,FIND("(",CJ88)+1,4))</f>
        <v/>
      </c>
      <c r="CE88" s="107" t="str">
        <f t="shared" ref="CE88:CE103" si="739">IF(ISNUMBER(SEARCH("*female*",CJ88)),"female",IF(ISNUMBER(SEARCH("*male*",CJ88)),"male",""))</f>
        <v/>
      </c>
      <c r="CF88" s="108" t="str">
        <f t="shared" ref="CF88:CF103" si="740">IF(CJ88="","",IF(ISERROR(MID(CJ88,FIND("male,",CJ88)+6,(FIND(")",CJ88)-(FIND("male,",CJ88)+6))))=TRUE,"missing/error",MID(CJ88,FIND("male,",CJ88)+6,(FIND(")",CJ88)-(FIND("male,",CJ88)+6)))))</f>
        <v/>
      </c>
      <c r="CG88" s="109" t="str">
        <f t="shared" ref="CG88:CG103" si="741">IF(CC88="","",(MID(CC88,(SEARCH("^^",SUBSTITUTE(CC88," ","^^",LEN(CC88)-LEN(SUBSTITUTE(CC88," ","")))))+1,99)&amp;"_"&amp;LEFT(CC88,FIND(" ",CC88)-1)&amp;"_"&amp;CD88))</f>
        <v/>
      </c>
      <c r="CI88" s="101"/>
      <c r="CJ88" s="101"/>
      <c r="CK88" s="102" t="str">
        <f t="shared" ref="CK88:CK103" si="742">IF(CO88="","",CK$3)</f>
        <v/>
      </c>
      <c r="CL88" s="103" t="str">
        <f t="shared" ref="CL88:CL103" si="743">IF(CO88="","",CK$1)</f>
        <v/>
      </c>
      <c r="CM88" s="104" t="str">
        <f t="shared" ref="CM88:CM103" si="744">IF(CO88="","",CK$2)</f>
        <v/>
      </c>
      <c r="CN88" s="104" t="str">
        <f t="shared" ref="CN88:CN103" si="745">IF(CO88="","",CK$3)</f>
        <v/>
      </c>
      <c r="CO88" s="105" t="str">
        <f t="shared" ref="CO88:CO103" si="746">IF(CV88="","",IF(ISNUMBER(SEARCH(":",CV88)),MID(CV88,FIND(":",CV88)+2,FIND("(",CV88)-FIND(":",CV88)-3),LEFT(CV88,FIND("(",CV88)-2)))</f>
        <v/>
      </c>
      <c r="CP88" s="106" t="str">
        <f t="shared" ref="CP88:CP103" si="747">IF(CV88="","",MID(CV88,FIND("(",CV88)+1,4))</f>
        <v/>
      </c>
      <c r="CQ88" s="107" t="str">
        <f t="shared" ref="CQ88:CQ103" si="748">IF(ISNUMBER(SEARCH("*female*",CV88)),"female",IF(ISNUMBER(SEARCH("*male*",CV88)),"male",""))</f>
        <v/>
      </c>
      <c r="CR88" s="108" t="str">
        <f t="shared" ref="CR88:CR103" si="749">IF(CV88="","",IF(ISERROR(MID(CV88,FIND("male,",CV88)+6,(FIND(")",CV88)-(FIND("male,",CV88)+6))))=TRUE,"missing/error",MID(CV88,FIND("male,",CV88)+6,(FIND(")",CV88)-(FIND("male,",CV88)+6)))))</f>
        <v/>
      </c>
      <c r="CS88" s="109" t="str">
        <f t="shared" ref="CS88:CS103" si="750">IF(CO88="","",(MID(CO88,(SEARCH("^^",SUBSTITUTE(CO88," ","^^",LEN(CO88)-LEN(SUBSTITUTE(CO88," ","")))))+1,99)&amp;"_"&amp;LEFT(CO88,FIND(" ",CO88)-1)&amp;"_"&amp;CP88))</f>
        <v/>
      </c>
      <c r="CU88" s="101"/>
      <c r="CV88" s="101"/>
      <c r="CW88" s="102" t="str">
        <f t="shared" ref="CW88:CW103" si="751">IF(DA88="","",CW$3)</f>
        <v/>
      </c>
      <c r="CX88" s="103" t="str">
        <f t="shared" ref="CX88:CX103" si="752">IF(DA88="","",CW$1)</f>
        <v/>
      </c>
      <c r="CY88" s="104" t="str">
        <f t="shared" ref="CY88:CY103" si="753">IF(DA88="","",CW$2)</f>
        <v/>
      </c>
      <c r="CZ88" s="104" t="str">
        <f t="shared" ref="CZ88:CZ103" si="754">IF(DA88="","",CW$3)</f>
        <v/>
      </c>
      <c r="DA88" s="105" t="str">
        <f t="shared" ref="DA88:DA103" si="755">IF(DH88="","",IF(ISNUMBER(SEARCH(":",DH88)),MID(DH88,FIND(":",DH88)+2,FIND("(",DH88)-FIND(":",DH88)-3),LEFT(DH88,FIND("(",DH88)-2)))</f>
        <v/>
      </c>
      <c r="DB88" s="106" t="str">
        <f t="shared" ref="DB88:DB103" si="756">IF(DH88="","",MID(DH88,FIND("(",DH88)+1,4))</f>
        <v/>
      </c>
      <c r="DC88" s="107" t="str">
        <f t="shared" ref="DC88:DC103" si="757">IF(ISNUMBER(SEARCH("*female*",DH88)),"female",IF(ISNUMBER(SEARCH("*male*",DH88)),"male",""))</f>
        <v/>
      </c>
      <c r="DD88" s="108" t="str">
        <f t="shared" ref="DD88:DD103" si="758">IF(DH88="","",IF(ISERROR(MID(DH88,FIND("male,",DH88)+6,(FIND(")",DH88)-(FIND("male,",DH88)+6))))=TRUE,"missing/error",MID(DH88,FIND("male,",DH88)+6,(FIND(")",DH88)-(FIND("male,",DH88)+6)))))</f>
        <v/>
      </c>
      <c r="DE88" s="109" t="str">
        <f t="shared" ref="DE88:DE103" si="759">IF(DA88="","",(MID(DA88,(SEARCH("^^",SUBSTITUTE(DA88," ","^^",LEN(DA88)-LEN(SUBSTITUTE(DA88," ","")))))+1,99)&amp;"_"&amp;LEFT(DA88,FIND(" ",DA88)-1)&amp;"_"&amp;DB88))</f>
        <v/>
      </c>
      <c r="DG88" s="101"/>
      <c r="DH88" s="101"/>
      <c r="DI88" s="102" t="str">
        <f t="shared" si="4"/>
        <v/>
      </c>
      <c r="DJ88" s="103" t="str">
        <f t="shared" si="5"/>
        <v/>
      </c>
      <c r="DK88" s="104" t="str">
        <f t="shared" si="6"/>
        <v/>
      </c>
      <c r="DL88" s="104" t="str">
        <f t="shared" si="7"/>
        <v/>
      </c>
      <c r="DM88" s="105" t="str">
        <f t="shared" si="8"/>
        <v/>
      </c>
      <c r="DN88" s="106" t="str">
        <f t="shared" si="9"/>
        <v/>
      </c>
      <c r="DO88" s="107" t="str">
        <f t="shared" si="10"/>
        <v/>
      </c>
      <c r="DP88" s="108" t="str">
        <f t="shared" si="11"/>
        <v/>
      </c>
      <c r="DQ88" s="109" t="str">
        <f t="shared" si="12"/>
        <v/>
      </c>
      <c r="DS88" s="101"/>
      <c r="DT88" s="101"/>
      <c r="DU88" s="102" t="str">
        <f t="shared" si="13"/>
        <v/>
      </c>
      <c r="DV88" s="103" t="str">
        <f t="shared" si="14"/>
        <v/>
      </c>
      <c r="DW88" s="104" t="str">
        <f t="shared" si="15"/>
        <v/>
      </c>
      <c r="DX88" s="104" t="str">
        <f t="shared" si="16"/>
        <v/>
      </c>
      <c r="DY88" s="105" t="str">
        <f t="shared" si="17"/>
        <v/>
      </c>
      <c r="DZ88" s="106" t="str">
        <f t="shared" si="18"/>
        <v/>
      </c>
      <c r="EA88" s="107" t="str">
        <f t="shared" si="19"/>
        <v/>
      </c>
      <c r="EB88" s="108" t="str">
        <f t="shared" si="20"/>
        <v/>
      </c>
      <c r="EC88" s="109" t="str">
        <f t="shared" si="21"/>
        <v/>
      </c>
      <c r="EE88" s="101"/>
      <c r="EF88" s="101"/>
      <c r="EG88" s="102" t="str">
        <f t="shared" si="22"/>
        <v/>
      </c>
      <c r="EH88" s="103" t="str">
        <f t="shared" si="23"/>
        <v/>
      </c>
      <c r="EI88" s="104" t="str">
        <f t="shared" si="24"/>
        <v/>
      </c>
      <c r="EJ88" s="104" t="str">
        <f t="shared" si="25"/>
        <v/>
      </c>
      <c r="EK88" s="105" t="str">
        <f t="shared" si="26"/>
        <v/>
      </c>
      <c r="EL88" s="106" t="str">
        <f t="shared" si="27"/>
        <v/>
      </c>
      <c r="EM88" s="107" t="str">
        <f t="shared" si="28"/>
        <v/>
      </c>
      <c r="EN88" s="108" t="str">
        <f t="shared" si="29"/>
        <v/>
      </c>
      <c r="EO88" s="109" t="str">
        <f t="shared" si="30"/>
        <v/>
      </c>
      <c r="EQ88" s="101"/>
      <c r="ER88" s="101"/>
      <c r="ES88" s="102" t="str">
        <f t="shared" si="31"/>
        <v/>
      </c>
      <c r="ET88" s="103" t="str">
        <f t="shared" si="32"/>
        <v/>
      </c>
      <c r="EU88" s="104" t="str">
        <f t="shared" si="33"/>
        <v/>
      </c>
      <c r="EV88" s="104" t="str">
        <f t="shared" si="34"/>
        <v/>
      </c>
      <c r="EW88" s="105" t="str">
        <f t="shared" si="35"/>
        <v/>
      </c>
      <c r="EX88" s="106" t="str">
        <f t="shared" si="36"/>
        <v/>
      </c>
      <c r="EY88" s="107" t="str">
        <f t="shared" si="37"/>
        <v/>
      </c>
      <c r="EZ88" s="108" t="str">
        <f t="shared" si="38"/>
        <v/>
      </c>
      <c r="FA88" s="109" t="str">
        <f t="shared" si="39"/>
        <v/>
      </c>
      <c r="FC88" s="101"/>
      <c r="FD88" s="101"/>
      <c r="FE88" s="102" t="str">
        <f t="shared" si="40"/>
        <v/>
      </c>
      <c r="FF88" s="103" t="str">
        <f t="shared" si="41"/>
        <v/>
      </c>
      <c r="FG88" s="104" t="str">
        <f t="shared" si="42"/>
        <v/>
      </c>
      <c r="FH88" s="104" t="str">
        <f t="shared" si="43"/>
        <v/>
      </c>
      <c r="FI88" s="105" t="str">
        <f t="shared" si="44"/>
        <v/>
      </c>
      <c r="FJ88" s="106" t="str">
        <f t="shared" si="45"/>
        <v/>
      </c>
      <c r="FK88" s="107" t="str">
        <f t="shared" si="46"/>
        <v/>
      </c>
      <c r="FL88" s="108" t="str">
        <f t="shared" si="47"/>
        <v/>
      </c>
      <c r="FM88" s="109" t="str">
        <f t="shared" si="48"/>
        <v/>
      </c>
      <c r="FO88" s="101"/>
      <c r="FP88" s="101"/>
      <c r="FQ88" s="102" t="str">
        <f>IF(FU88="","",#REF!)</f>
        <v/>
      </c>
      <c r="FR88" s="103" t="str">
        <f t="shared" si="49"/>
        <v/>
      </c>
      <c r="FS88" s="104" t="str">
        <f t="shared" si="50"/>
        <v/>
      </c>
      <c r="FT88" s="104" t="str">
        <f t="shared" si="51"/>
        <v/>
      </c>
      <c r="FU88" s="105" t="str">
        <f t="shared" si="52"/>
        <v/>
      </c>
      <c r="FV88" s="106" t="str">
        <f t="shared" si="53"/>
        <v/>
      </c>
      <c r="FW88" s="107" t="str">
        <f t="shared" si="54"/>
        <v/>
      </c>
      <c r="FX88" s="108" t="str">
        <f t="shared" si="55"/>
        <v/>
      </c>
      <c r="FY88" s="109" t="str">
        <f t="shared" si="56"/>
        <v/>
      </c>
      <c r="GA88" s="101"/>
      <c r="GB88" s="101"/>
      <c r="GC88" s="102" t="str">
        <f t="shared" si="57"/>
        <v/>
      </c>
      <c r="GD88" s="103" t="str">
        <f t="shared" si="58"/>
        <v/>
      </c>
      <c r="GE88" s="104" t="str">
        <f t="shared" si="59"/>
        <v/>
      </c>
      <c r="GF88" s="104" t="str">
        <f t="shared" si="60"/>
        <v/>
      </c>
      <c r="GG88" s="105" t="str">
        <f t="shared" si="61"/>
        <v/>
      </c>
      <c r="GH88" s="106" t="str">
        <f t="shared" si="62"/>
        <v/>
      </c>
      <c r="GI88" s="107" t="str">
        <f t="shared" si="63"/>
        <v/>
      </c>
      <c r="GJ88" s="108" t="str">
        <f t="shared" si="64"/>
        <v/>
      </c>
      <c r="GK88" s="109" t="str">
        <f t="shared" si="65"/>
        <v/>
      </c>
      <c r="GM88" s="101"/>
      <c r="GN88" s="101"/>
      <c r="GO88" s="102" t="str">
        <f t="shared" si="66"/>
        <v/>
      </c>
      <c r="GP88" s="103" t="str">
        <f t="shared" si="67"/>
        <v/>
      </c>
      <c r="GQ88" s="104" t="str">
        <f t="shared" si="68"/>
        <v/>
      </c>
      <c r="GR88" s="104" t="str">
        <f t="shared" si="69"/>
        <v/>
      </c>
      <c r="GS88" s="105" t="str">
        <f t="shared" si="70"/>
        <v/>
      </c>
      <c r="GT88" s="106" t="str">
        <f t="shared" si="71"/>
        <v/>
      </c>
      <c r="GU88" s="107" t="str">
        <f t="shared" si="72"/>
        <v/>
      </c>
      <c r="GV88" s="108" t="str">
        <f t="shared" si="73"/>
        <v/>
      </c>
      <c r="GW88" s="109" t="str">
        <f t="shared" si="74"/>
        <v/>
      </c>
      <c r="GY88" s="101"/>
      <c r="GZ88" s="101"/>
      <c r="HA88" s="102" t="str">
        <f t="shared" si="75"/>
        <v/>
      </c>
      <c r="HB88" s="103" t="str">
        <f t="shared" si="76"/>
        <v/>
      </c>
      <c r="HC88" s="104" t="str">
        <f t="shared" si="77"/>
        <v/>
      </c>
      <c r="HD88" s="104" t="str">
        <f t="shared" si="78"/>
        <v/>
      </c>
      <c r="HE88" s="105" t="str">
        <f t="shared" si="79"/>
        <v/>
      </c>
      <c r="HF88" s="106" t="str">
        <f t="shared" si="80"/>
        <v/>
      </c>
      <c r="HG88" s="107" t="str">
        <f t="shared" si="81"/>
        <v/>
      </c>
      <c r="HH88" s="108" t="str">
        <f t="shared" si="82"/>
        <v/>
      </c>
      <c r="HI88" s="109" t="str">
        <f t="shared" si="83"/>
        <v/>
      </c>
      <c r="HK88" s="101"/>
      <c r="HL88" s="101"/>
      <c r="HM88" s="102" t="str">
        <f t="shared" si="84"/>
        <v/>
      </c>
      <c r="HN88" s="103" t="str">
        <f t="shared" si="85"/>
        <v/>
      </c>
      <c r="HO88" s="104" t="str">
        <f t="shared" si="86"/>
        <v/>
      </c>
      <c r="HP88" s="104" t="str">
        <f t="shared" si="87"/>
        <v/>
      </c>
      <c r="HQ88" s="105" t="str">
        <f t="shared" si="88"/>
        <v/>
      </c>
      <c r="HR88" s="106" t="str">
        <f t="shared" si="89"/>
        <v/>
      </c>
      <c r="HS88" s="107" t="str">
        <f t="shared" si="90"/>
        <v/>
      </c>
      <c r="HT88" s="108" t="str">
        <f t="shared" si="91"/>
        <v/>
      </c>
      <c r="HU88" s="109" t="str">
        <f t="shared" si="92"/>
        <v/>
      </c>
      <c r="HW88" s="101"/>
      <c r="HX88" s="101"/>
      <c r="HY88" s="102" t="str">
        <f t="shared" si="93"/>
        <v/>
      </c>
      <c r="HZ88" s="103" t="str">
        <f t="shared" si="94"/>
        <v/>
      </c>
      <c r="IA88" s="104" t="str">
        <f t="shared" si="95"/>
        <v/>
      </c>
      <c r="IB88" s="104" t="str">
        <f t="shared" si="96"/>
        <v/>
      </c>
      <c r="IC88" s="105" t="str">
        <f t="shared" si="97"/>
        <v/>
      </c>
      <c r="ID88" s="106" t="str">
        <f t="shared" si="98"/>
        <v/>
      </c>
      <c r="IE88" s="107" t="str">
        <f t="shared" si="99"/>
        <v/>
      </c>
      <c r="IF88" s="108" t="str">
        <f t="shared" si="100"/>
        <v/>
      </c>
      <c r="IG88" s="109" t="str">
        <f t="shared" si="101"/>
        <v/>
      </c>
      <c r="II88" s="101"/>
      <c r="IJ88" s="101"/>
      <c r="IK88" s="102" t="str">
        <f t="shared" si="102"/>
        <v/>
      </c>
      <c r="IL88" s="103" t="str">
        <f t="shared" si="103"/>
        <v/>
      </c>
      <c r="IM88" s="104" t="str">
        <f t="shared" si="104"/>
        <v/>
      </c>
      <c r="IN88" s="104" t="str">
        <f t="shared" si="105"/>
        <v/>
      </c>
      <c r="IO88" s="105" t="str">
        <f t="shared" si="106"/>
        <v/>
      </c>
      <c r="IP88" s="106" t="str">
        <f t="shared" si="107"/>
        <v/>
      </c>
      <c r="IQ88" s="107" t="str">
        <f t="shared" si="108"/>
        <v/>
      </c>
      <c r="IR88" s="108" t="str">
        <f t="shared" si="109"/>
        <v/>
      </c>
      <c r="IS88" s="109" t="str">
        <f t="shared" si="110"/>
        <v/>
      </c>
      <c r="IU88" s="101"/>
      <c r="IV88" s="101"/>
      <c r="IW88" s="102" t="str">
        <f t="shared" si="111"/>
        <v/>
      </c>
      <c r="IX88" s="103" t="str">
        <f t="shared" si="112"/>
        <v/>
      </c>
      <c r="IY88" s="104" t="str">
        <f t="shared" si="113"/>
        <v/>
      </c>
      <c r="IZ88" s="104" t="str">
        <f t="shared" si="114"/>
        <v/>
      </c>
      <c r="JA88" s="105" t="str">
        <f t="shared" si="115"/>
        <v/>
      </c>
      <c r="JB88" s="106" t="str">
        <f t="shared" si="116"/>
        <v/>
      </c>
      <c r="JC88" s="107" t="str">
        <f t="shared" si="117"/>
        <v/>
      </c>
      <c r="JD88" s="108" t="str">
        <f t="shared" si="118"/>
        <v/>
      </c>
      <c r="JE88" s="109" t="str">
        <f t="shared" si="119"/>
        <v/>
      </c>
      <c r="JG88" s="101"/>
      <c r="JH88" s="101"/>
      <c r="JI88" s="102" t="str">
        <f t="shared" si="120"/>
        <v/>
      </c>
      <c r="JJ88" s="103" t="str">
        <f t="shared" si="121"/>
        <v/>
      </c>
      <c r="JK88" s="104" t="str">
        <f t="shared" si="122"/>
        <v/>
      </c>
      <c r="JL88" s="104" t="str">
        <f t="shared" si="123"/>
        <v/>
      </c>
      <c r="JM88" s="105" t="str">
        <f t="shared" si="124"/>
        <v/>
      </c>
      <c r="JN88" s="106" t="str">
        <f t="shared" si="125"/>
        <v/>
      </c>
      <c r="JO88" s="107" t="str">
        <f t="shared" si="126"/>
        <v/>
      </c>
      <c r="JP88" s="108" t="str">
        <f t="shared" si="127"/>
        <v/>
      </c>
      <c r="JQ88" s="109" t="str">
        <f t="shared" si="128"/>
        <v/>
      </c>
      <c r="JS88" s="101"/>
      <c r="JT88" s="101"/>
      <c r="JU88" s="102" t="str">
        <f t="shared" si="129"/>
        <v/>
      </c>
      <c r="JV88" s="103" t="str">
        <f t="shared" si="130"/>
        <v/>
      </c>
      <c r="JW88" s="104" t="str">
        <f t="shared" si="131"/>
        <v/>
      </c>
      <c r="JX88" s="104" t="str">
        <f t="shared" si="132"/>
        <v/>
      </c>
      <c r="JY88" s="105" t="str">
        <f t="shared" si="133"/>
        <v/>
      </c>
      <c r="JZ88" s="106" t="str">
        <f t="shared" si="134"/>
        <v/>
      </c>
      <c r="KA88" s="107" t="str">
        <f t="shared" si="135"/>
        <v/>
      </c>
      <c r="KB88" s="108" t="str">
        <f t="shared" si="136"/>
        <v/>
      </c>
      <c r="KC88" s="109" t="str">
        <f t="shared" si="137"/>
        <v/>
      </c>
      <c r="KE88" s="101"/>
      <c r="KF88" s="101"/>
    </row>
    <row r="89" spans="1:292" ht="13.5" customHeight="1">
      <c r="A89" s="20"/>
      <c r="B89" s="101"/>
      <c r="C89" s="101"/>
      <c r="E89" s="102" t="str">
        <f t="shared" si="679"/>
        <v/>
      </c>
      <c r="F89" s="103" t="str">
        <f t="shared" si="680"/>
        <v/>
      </c>
      <c r="G89" s="104" t="str">
        <f t="shared" si="681"/>
        <v/>
      </c>
      <c r="H89" s="104" t="str">
        <f t="shared" si="682"/>
        <v/>
      </c>
      <c r="I89" s="105" t="str">
        <f t="shared" si="683"/>
        <v/>
      </c>
      <c r="J89" s="106" t="str">
        <f t="shared" si="684"/>
        <v/>
      </c>
      <c r="K89" s="107" t="str">
        <f t="shared" si="685"/>
        <v/>
      </c>
      <c r="L89" s="108" t="str">
        <f t="shared" si="686"/>
        <v/>
      </c>
      <c r="M89" s="109" t="str">
        <f t="shared" si="687"/>
        <v/>
      </c>
      <c r="O89" s="101"/>
      <c r="P89" s="101"/>
      <c r="Q89" s="102" t="str">
        <f t="shared" si="688"/>
        <v/>
      </c>
      <c r="R89" s="103" t="str">
        <f t="shared" si="689"/>
        <v/>
      </c>
      <c r="S89" s="104" t="str">
        <f t="shared" si="690"/>
        <v/>
      </c>
      <c r="T89" s="104" t="str">
        <f t="shared" si="691"/>
        <v/>
      </c>
      <c r="U89" s="105" t="str">
        <f t="shared" si="692"/>
        <v/>
      </c>
      <c r="V89" s="106" t="str">
        <f t="shared" si="693"/>
        <v/>
      </c>
      <c r="W89" s="107" t="str">
        <f t="shared" si="694"/>
        <v/>
      </c>
      <c r="X89" s="108" t="str">
        <f t="shared" si="695"/>
        <v/>
      </c>
      <c r="Y89" s="109" t="str">
        <f t="shared" si="696"/>
        <v/>
      </c>
      <c r="AA89" s="101"/>
      <c r="AB89" s="101"/>
      <c r="AC89" s="102" t="str">
        <f t="shared" si="697"/>
        <v/>
      </c>
      <c r="AD89" s="103" t="str">
        <f t="shared" si="698"/>
        <v/>
      </c>
      <c r="AE89" s="104" t="str">
        <f t="shared" si="699"/>
        <v/>
      </c>
      <c r="AF89" s="104" t="str">
        <f t="shared" si="700"/>
        <v/>
      </c>
      <c r="AG89" s="105" t="str">
        <f t="shared" si="701"/>
        <v/>
      </c>
      <c r="AH89" s="106" t="str">
        <f t="shared" si="702"/>
        <v/>
      </c>
      <c r="AI89" s="107" t="str">
        <f t="shared" si="703"/>
        <v/>
      </c>
      <c r="AJ89" s="108" t="str">
        <f t="shared" si="704"/>
        <v/>
      </c>
      <c r="AK89" s="109" t="str">
        <f t="shared" si="705"/>
        <v/>
      </c>
      <c r="AM89" s="101"/>
      <c r="AN89" s="101"/>
      <c r="AO89" s="102" t="str">
        <f t="shared" si="706"/>
        <v/>
      </c>
      <c r="AP89" s="103" t="str">
        <f t="shared" si="707"/>
        <v/>
      </c>
      <c r="AQ89" s="104" t="str">
        <f t="shared" si="708"/>
        <v/>
      </c>
      <c r="AR89" s="104" t="str">
        <f t="shared" si="709"/>
        <v/>
      </c>
      <c r="AS89" s="105" t="str">
        <f t="shared" si="710"/>
        <v/>
      </c>
      <c r="AT89" s="106" t="str">
        <f t="shared" si="711"/>
        <v/>
      </c>
      <c r="AU89" s="107" t="str">
        <f t="shared" si="712"/>
        <v/>
      </c>
      <c r="AV89" s="108" t="str">
        <f t="shared" si="713"/>
        <v/>
      </c>
      <c r="AW89" s="109" t="str">
        <f t="shared" si="714"/>
        <v/>
      </c>
      <c r="AY89" s="101"/>
      <c r="AZ89" s="101"/>
      <c r="BA89" s="102" t="str">
        <f t="shared" si="715"/>
        <v/>
      </c>
      <c r="BB89" s="103" t="str">
        <f t="shared" si="716"/>
        <v/>
      </c>
      <c r="BC89" s="104" t="str">
        <f t="shared" si="717"/>
        <v/>
      </c>
      <c r="BD89" s="104" t="str">
        <f t="shared" si="718"/>
        <v/>
      </c>
      <c r="BE89" s="105" t="str">
        <f t="shared" si="719"/>
        <v/>
      </c>
      <c r="BF89" s="106" t="str">
        <f t="shared" si="720"/>
        <v/>
      </c>
      <c r="BG89" s="107" t="str">
        <f t="shared" si="721"/>
        <v/>
      </c>
      <c r="BH89" s="108" t="str">
        <f t="shared" si="722"/>
        <v/>
      </c>
      <c r="BI89" s="109" t="str">
        <f t="shared" si="723"/>
        <v/>
      </c>
      <c r="BK89" s="101"/>
      <c r="BL89" s="101"/>
      <c r="BM89" s="102" t="str">
        <f t="shared" si="724"/>
        <v/>
      </c>
      <c r="BN89" s="103" t="str">
        <f t="shared" si="725"/>
        <v/>
      </c>
      <c r="BO89" s="104" t="str">
        <f t="shared" si="726"/>
        <v/>
      </c>
      <c r="BP89" s="104" t="str">
        <f t="shared" si="727"/>
        <v/>
      </c>
      <c r="BQ89" s="105" t="str">
        <f t="shared" si="728"/>
        <v/>
      </c>
      <c r="BR89" s="106" t="str">
        <f t="shared" si="729"/>
        <v/>
      </c>
      <c r="BS89" s="107" t="str">
        <f t="shared" si="730"/>
        <v/>
      </c>
      <c r="BT89" s="108" t="str">
        <f t="shared" si="731"/>
        <v/>
      </c>
      <c r="BU89" s="109" t="str">
        <f t="shared" si="732"/>
        <v/>
      </c>
      <c r="BW89" s="101"/>
      <c r="BX89" s="101"/>
      <c r="BY89" s="102" t="str">
        <f t="shared" si="733"/>
        <v/>
      </c>
      <c r="BZ89" s="103" t="str">
        <f t="shared" si="734"/>
        <v/>
      </c>
      <c r="CA89" s="104" t="str">
        <f t="shared" si="735"/>
        <v/>
      </c>
      <c r="CB89" s="104" t="str">
        <f t="shared" si="736"/>
        <v/>
      </c>
      <c r="CC89" s="105" t="str">
        <f t="shared" si="737"/>
        <v/>
      </c>
      <c r="CD89" s="106" t="str">
        <f t="shared" si="738"/>
        <v/>
      </c>
      <c r="CE89" s="107" t="str">
        <f t="shared" si="739"/>
        <v/>
      </c>
      <c r="CF89" s="108" t="str">
        <f t="shared" si="740"/>
        <v/>
      </c>
      <c r="CG89" s="109" t="str">
        <f t="shared" si="741"/>
        <v/>
      </c>
      <c r="CI89" s="101"/>
      <c r="CJ89" s="101"/>
      <c r="CK89" s="102" t="str">
        <f t="shared" si="742"/>
        <v/>
      </c>
      <c r="CL89" s="103" t="str">
        <f t="shared" si="743"/>
        <v/>
      </c>
      <c r="CM89" s="104" t="str">
        <f t="shared" si="744"/>
        <v/>
      </c>
      <c r="CN89" s="104" t="str">
        <f t="shared" si="745"/>
        <v/>
      </c>
      <c r="CO89" s="105" t="str">
        <f t="shared" si="746"/>
        <v/>
      </c>
      <c r="CP89" s="106" t="str">
        <f t="shared" si="747"/>
        <v/>
      </c>
      <c r="CQ89" s="107" t="str">
        <f t="shared" si="748"/>
        <v/>
      </c>
      <c r="CR89" s="108" t="str">
        <f t="shared" si="749"/>
        <v/>
      </c>
      <c r="CS89" s="109" t="str">
        <f t="shared" si="750"/>
        <v/>
      </c>
      <c r="CU89" s="101"/>
      <c r="CV89" s="101"/>
      <c r="CW89" s="102" t="str">
        <f t="shared" si="751"/>
        <v/>
      </c>
      <c r="CX89" s="103" t="str">
        <f t="shared" si="752"/>
        <v/>
      </c>
      <c r="CY89" s="104" t="str">
        <f t="shared" si="753"/>
        <v/>
      </c>
      <c r="CZ89" s="104" t="str">
        <f t="shared" si="754"/>
        <v/>
      </c>
      <c r="DA89" s="105" t="str">
        <f t="shared" si="755"/>
        <v/>
      </c>
      <c r="DB89" s="106" t="str">
        <f t="shared" si="756"/>
        <v/>
      </c>
      <c r="DC89" s="107" t="str">
        <f t="shared" si="757"/>
        <v/>
      </c>
      <c r="DD89" s="108" t="str">
        <f t="shared" si="758"/>
        <v/>
      </c>
      <c r="DE89" s="109" t="str">
        <f t="shared" si="759"/>
        <v/>
      </c>
      <c r="DG89" s="101"/>
      <c r="DH89" s="101"/>
      <c r="DI89" s="102" t="str">
        <f t="shared" si="4"/>
        <v/>
      </c>
      <c r="DJ89" s="103" t="str">
        <f t="shared" si="5"/>
        <v/>
      </c>
      <c r="DK89" s="104" t="str">
        <f t="shared" si="6"/>
        <v/>
      </c>
      <c r="DL89" s="104" t="str">
        <f t="shared" si="7"/>
        <v/>
      </c>
      <c r="DM89" s="105" t="str">
        <f t="shared" si="8"/>
        <v/>
      </c>
      <c r="DN89" s="106" t="str">
        <f t="shared" si="9"/>
        <v/>
      </c>
      <c r="DO89" s="107" t="str">
        <f t="shared" si="10"/>
        <v/>
      </c>
      <c r="DP89" s="108" t="str">
        <f t="shared" si="11"/>
        <v/>
      </c>
      <c r="DQ89" s="109" t="str">
        <f t="shared" si="12"/>
        <v/>
      </c>
      <c r="DS89" s="101"/>
      <c r="DT89" s="101"/>
      <c r="DU89" s="102" t="str">
        <f t="shared" si="13"/>
        <v/>
      </c>
      <c r="DV89" s="103" t="str">
        <f t="shared" si="14"/>
        <v/>
      </c>
      <c r="DW89" s="104" t="str">
        <f t="shared" si="15"/>
        <v/>
      </c>
      <c r="DX89" s="104" t="str">
        <f t="shared" si="16"/>
        <v/>
      </c>
      <c r="DY89" s="105" t="str">
        <f t="shared" si="17"/>
        <v/>
      </c>
      <c r="DZ89" s="106" t="str">
        <f t="shared" si="18"/>
        <v/>
      </c>
      <c r="EA89" s="107" t="str">
        <f t="shared" si="19"/>
        <v/>
      </c>
      <c r="EB89" s="108" t="str">
        <f t="shared" si="20"/>
        <v/>
      </c>
      <c r="EC89" s="109" t="str">
        <f t="shared" si="21"/>
        <v/>
      </c>
      <c r="EE89" s="101"/>
      <c r="EF89" s="101"/>
      <c r="EG89" s="102" t="str">
        <f t="shared" si="22"/>
        <v/>
      </c>
      <c r="EH89" s="103" t="str">
        <f t="shared" si="23"/>
        <v/>
      </c>
      <c r="EI89" s="104" t="str">
        <f t="shared" si="24"/>
        <v/>
      </c>
      <c r="EJ89" s="104" t="str">
        <f t="shared" si="25"/>
        <v/>
      </c>
      <c r="EK89" s="105" t="str">
        <f t="shared" si="26"/>
        <v/>
      </c>
      <c r="EL89" s="106" t="str">
        <f t="shared" si="27"/>
        <v/>
      </c>
      <c r="EM89" s="107" t="str">
        <f t="shared" si="28"/>
        <v/>
      </c>
      <c r="EN89" s="108" t="str">
        <f t="shared" si="29"/>
        <v/>
      </c>
      <c r="EO89" s="109" t="str">
        <f t="shared" si="30"/>
        <v/>
      </c>
      <c r="EQ89" s="101"/>
      <c r="ER89" s="101"/>
      <c r="ES89" s="102" t="str">
        <f t="shared" si="31"/>
        <v/>
      </c>
      <c r="ET89" s="103" t="str">
        <f t="shared" si="32"/>
        <v/>
      </c>
      <c r="EU89" s="104" t="str">
        <f t="shared" si="33"/>
        <v/>
      </c>
      <c r="EV89" s="104" t="str">
        <f t="shared" si="34"/>
        <v/>
      </c>
      <c r="EW89" s="105" t="str">
        <f t="shared" si="35"/>
        <v/>
      </c>
      <c r="EX89" s="106" t="str">
        <f t="shared" si="36"/>
        <v/>
      </c>
      <c r="EY89" s="107" t="str">
        <f t="shared" si="37"/>
        <v/>
      </c>
      <c r="EZ89" s="108" t="str">
        <f t="shared" si="38"/>
        <v/>
      </c>
      <c r="FA89" s="109" t="str">
        <f t="shared" si="39"/>
        <v/>
      </c>
      <c r="FC89" s="101"/>
      <c r="FD89" s="101"/>
      <c r="FE89" s="102" t="str">
        <f t="shared" si="40"/>
        <v/>
      </c>
      <c r="FF89" s="103" t="str">
        <f t="shared" si="41"/>
        <v/>
      </c>
      <c r="FG89" s="104" t="str">
        <f t="shared" si="42"/>
        <v/>
      </c>
      <c r="FH89" s="104" t="str">
        <f t="shared" si="43"/>
        <v/>
      </c>
      <c r="FI89" s="105" t="str">
        <f t="shared" si="44"/>
        <v/>
      </c>
      <c r="FJ89" s="106" t="str">
        <f t="shared" si="45"/>
        <v/>
      </c>
      <c r="FK89" s="107" t="str">
        <f t="shared" si="46"/>
        <v/>
      </c>
      <c r="FL89" s="108" t="str">
        <f t="shared" si="47"/>
        <v/>
      </c>
      <c r="FM89" s="109" t="str">
        <f t="shared" si="48"/>
        <v/>
      </c>
      <c r="FO89" s="101"/>
      <c r="FP89" s="101"/>
      <c r="FQ89" s="102" t="str">
        <f>IF(FU89="","",#REF!)</f>
        <v/>
      </c>
      <c r="FR89" s="103" t="str">
        <f t="shared" si="49"/>
        <v/>
      </c>
      <c r="FS89" s="104" t="str">
        <f t="shared" si="50"/>
        <v/>
      </c>
      <c r="FT89" s="104" t="str">
        <f t="shared" si="51"/>
        <v/>
      </c>
      <c r="FU89" s="105" t="str">
        <f t="shared" si="52"/>
        <v/>
      </c>
      <c r="FV89" s="106" t="str">
        <f t="shared" si="53"/>
        <v/>
      </c>
      <c r="FW89" s="107" t="str">
        <f t="shared" si="54"/>
        <v/>
      </c>
      <c r="FX89" s="108" t="str">
        <f t="shared" si="55"/>
        <v/>
      </c>
      <c r="FY89" s="109" t="str">
        <f t="shared" si="56"/>
        <v/>
      </c>
      <c r="GA89" s="101"/>
      <c r="GB89" s="101"/>
      <c r="GC89" s="102" t="str">
        <f t="shared" si="57"/>
        <v/>
      </c>
      <c r="GD89" s="103" t="str">
        <f t="shared" si="58"/>
        <v/>
      </c>
      <c r="GE89" s="104" t="str">
        <f t="shared" si="59"/>
        <v/>
      </c>
      <c r="GF89" s="104" t="str">
        <f t="shared" si="60"/>
        <v/>
      </c>
      <c r="GG89" s="105" t="str">
        <f t="shared" si="61"/>
        <v/>
      </c>
      <c r="GH89" s="106" t="str">
        <f t="shared" si="62"/>
        <v/>
      </c>
      <c r="GI89" s="107" t="str">
        <f t="shared" si="63"/>
        <v/>
      </c>
      <c r="GJ89" s="108" t="str">
        <f t="shared" si="64"/>
        <v/>
      </c>
      <c r="GK89" s="109" t="str">
        <f t="shared" si="65"/>
        <v/>
      </c>
      <c r="GM89" s="101"/>
      <c r="GN89" s="101"/>
      <c r="GO89" s="102" t="str">
        <f t="shared" si="66"/>
        <v/>
      </c>
      <c r="GP89" s="103" t="str">
        <f t="shared" si="67"/>
        <v/>
      </c>
      <c r="GQ89" s="104" t="str">
        <f t="shared" si="68"/>
        <v/>
      </c>
      <c r="GR89" s="104" t="str">
        <f t="shared" si="69"/>
        <v/>
      </c>
      <c r="GS89" s="105" t="str">
        <f t="shared" si="70"/>
        <v/>
      </c>
      <c r="GT89" s="106" t="str">
        <f t="shared" si="71"/>
        <v/>
      </c>
      <c r="GU89" s="107" t="str">
        <f t="shared" si="72"/>
        <v/>
      </c>
      <c r="GV89" s="108" t="str">
        <f t="shared" si="73"/>
        <v/>
      </c>
      <c r="GW89" s="109" t="str">
        <f t="shared" si="74"/>
        <v/>
      </c>
      <c r="GY89" s="101"/>
      <c r="GZ89" s="101"/>
      <c r="HA89" s="102" t="str">
        <f t="shared" si="75"/>
        <v/>
      </c>
      <c r="HB89" s="103" t="str">
        <f t="shared" si="76"/>
        <v/>
      </c>
      <c r="HC89" s="104" t="str">
        <f t="shared" si="77"/>
        <v/>
      </c>
      <c r="HD89" s="104" t="str">
        <f t="shared" si="78"/>
        <v/>
      </c>
      <c r="HE89" s="105" t="str">
        <f t="shared" si="79"/>
        <v/>
      </c>
      <c r="HF89" s="106" t="str">
        <f t="shared" si="80"/>
        <v/>
      </c>
      <c r="HG89" s="107" t="str">
        <f t="shared" si="81"/>
        <v/>
      </c>
      <c r="HH89" s="108" t="str">
        <f t="shared" si="82"/>
        <v/>
      </c>
      <c r="HI89" s="109" t="str">
        <f t="shared" si="83"/>
        <v/>
      </c>
      <c r="HK89" s="101"/>
      <c r="HL89" s="101"/>
      <c r="HM89" s="102" t="str">
        <f t="shared" si="84"/>
        <v/>
      </c>
      <c r="HN89" s="103" t="str">
        <f t="shared" si="85"/>
        <v/>
      </c>
      <c r="HO89" s="104" t="str">
        <f t="shared" si="86"/>
        <v/>
      </c>
      <c r="HP89" s="104" t="str">
        <f t="shared" si="87"/>
        <v/>
      </c>
      <c r="HQ89" s="105" t="str">
        <f t="shared" si="88"/>
        <v/>
      </c>
      <c r="HR89" s="106" t="str">
        <f t="shared" si="89"/>
        <v/>
      </c>
      <c r="HS89" s="107" t="str">
        <f t="shared" si="90"/>
        <v/>
      </c>
      <c r="HT89" s="108" t="str">
        <f t="shared" si="91"/>
        <v/>
      </c>
      <c r="HU89" s="109" t="str">
        <f t="shared" si="92"/>
        <v/>
      </c>
      <c r="HW89" s="101"/>
      <c r="HX89" s="101"/>
      <c r="HY89" s="102" t="str">
        <f t="shared" si="93"/>
        <v/>
      </c>
      <c r="HZ89" s="103" t="str">
        <f t="shared" si="94"/>
        <v/>
      </c>
      <c r="IA89" s="104" t="str">
        <f t="shared" si="95"/>
        <v/>
      </c>
      <c r="IB89" s="104" t="str">
        <f t="shared" si="96"/>
        <v/>
      </c>
      <c r="IC89" s="105" t="str">
        <f t="shared" si="97"/>
        <v/>
      </c>
      <c r="ID89" s="106" t="str">
        <f t="shared" si="98"/>
        <v/>
      </c>
      <c r="IE89" s="107" t="str">
        <f t="shared" si="99"/>
        <v/>
      </c>
      <c r="IF89" s="108" t="str">
        <f t="shared" si="100"/>
        <v/>
      </c>
      <c r="IG89" s="109" t="str">
        <f t="shared" si="101"/>
        <v/>
      </c>
      <c r="II89" s="101"/>
      <c r="IJ89" s="101"/>
      <c r="IK89" s="102" t="str">
        <f t="shared" si="102"/>
        <v/>
      </c>
      <c r="IL89" s="103" t="str">
        <f t="shared" si="103"/>
        <v/>
      </c>
      <c r="IM89" s="104" t="str">
        <f t="shared" si="104"/>
        <v/>
      </c>
      <c r="IN89" s="104" t="str">
        <f t="shared" si="105"/>
        <v/>
      </c>
      <c r="IO89" s="105" t="str">
        <f t="shared" si="106"/>
        <v/>
      </c>
      <c r="IP89" s="106" t="str">
        <f t="shared" si="107"/>
        <v/>
      </c>
      <c r="IQ89" s="107" t="str">
        <f t="shared" si="108"/>
        <v/>
      </c>
      <c r="IR89" s="108" t="str">
        <f t="shared" si="109"/>
        <v/>
      </c>
      <c r="IS89" s="109" t="str">
        <f t="shared" si="110"/>
        <v/>
      </c>
      <c r="IU89" s="101"/>
      <c r="IV89" s="101"/>
      <c r="IW89" s="102" t="str">
        <f t="shared" si="111"/>
        <v/>
      </c>
      <c r="IX89" s="103" t="str">
        <f t="shared" si="112"/>
        <v/>
      </c>
      <c r="IY89" s="104" t="str">
        <f t="shared" si="113"/>
        <v/>
      </c>
      <c r="IZ89" s="104" t="str">
        <f t="shared" si="114"/>
        <v/>
      </c>
      <c r="JA89" s="105" t="str">
        <f t="shared" si="115"/>
        <v/>
      </c>
      <c r="JB89" s="106" t="str">
        <f t="shared" si="116"/>
        <v/>
      </c>
      <c r="JC89" s="107" t="str">
        <f t="shared" si="117"/>
        <v/>
      </c>
      <c r="JD89" s="108" t="str">
        <f t="shared" si="118"/>
        <v/>
      </c>
      <c r="JE89" s="109" t="str">
        <f t="shared" si="119"/>
        <v/>
      </c>
      <c r="JG89" s="101"/>
      <c r="JH89" s="101"/>
      <c r="JI89" s="102" t="str">
        <f t="shared" si="120"/>
        <v/>
      </c>
      <c r="JJ89" s="103" t="str">
        <f t="shared" si="121"/>
        <v/>
      </c>
      <c r="JK89" s="104" t="str">
        <f t="shared" si="122"/>
        <v/>
      </c>
      <c r="JL89" s="104" t="str">
        <f t="shared" si="123"/>
        <v/>
      </c>
      <c r="JM89" s="105" t="str">
        <f t="shared" si="124"/>
        <v/>
      </c>
      <c r="JN89" s="106" t="str">
        <f t="shared" si="125"/>
        <v/>
      </c>
      <c r="JO89" s="107" t="str">
        <f t="shared" si="126"/>
        <v/>
      </c>
      <c r="JP89" s="108" t="str">
        <f t="shared" si="127"/>
        <v/>
      </c>
      <c r="JQ89" s="109" t="str">
        <f t="shared" si="128"/>
        <v/>
      </c>
      <c r="JS89" s="101"/>
      <c r="JT89" s="101"/>
      <c r="JU89" s="102" t="str">
        <f t="shared" si="129"/>
        <v/>
      </c>
      <c r="JV89" s="103" t="str">
        <f t="shared" si="130"/>
        <v/>
      </c>
      <c r="JW89" s="104" t="str">
        <f t="shared" si="131"/>
        <v/>
      </c>
      <c r="JX89" s="104" t="str">
        <f t="shared" si="132"/>
        <v/>
      </c>
      <c r="JY89" s="105" t="str">
        <f t="shared" si="133"/>
        <v/>
      </c>
      <c r="JZ89" s="106" t="str">
        <f t="shared" si="134"/>
        <v/>
      </c>
      <c r="KA89" s="107" t="str">
        <f t="shared" si="135"/>
        <v/>
      </c>
      <c r="KB89" s="108" t="str">
        <f t="shared" si="136"/>
        <v/>
      </c>
      <c r="KC89" s="109" t="str">
        <f t="shared" si="137"/>
        <v/>
      </c>
      <c r="KE89" s="101"/>
      <c r="KF89" s="101"/>
    </row>
    <row r="90" spans="1:292" ht="13.5" customHeight="1">
      <c r="A90" s="20"/>
      <c r="E90" s="102" t="str">
        <f t="shared" si="679"/>
        <v/>
      </c>
      <c r="F90" s="103" t="str">
        <f t="shared" si="680"/>
        <v/>
      </c>
      <c r="G90" s="104" t="str">
        <f t="shared" si="681"/>
        <v/>
      </c>
      <c r="H90" s="104" t="str">
        <f t="shared" si="682"/>
        <v/>
      </c>
      <c r="I90" s="105" t="str">
        <f t="shared" si="683"/>
        <v/>
      </c>
      <c r="J90" s="106" t="str">
        <f t="shared" si="684"/>
        <v/>
      </c>
      <c r="K90" s="107" t="str">
        <f t="shared" si="685"/>
        <v/>
      </c>
      <c r="L90" s="108" t="str">
        <f t="shared" si="686"/>
        <v/>
      </c>
      <c r="M90" s="109" t="str">
        <f t="shared" si="687"/>
        <v/>
      </c>
      <c r="O90" s="101"/>
      <c r="P90" s="101"/>
      <c r="Q90" s="102" t="str">
        <f t="shared" si="688"/>
        <v/>
      </c>
      <c r="R90" s="103" t="str">
        <f t="shared" si="689"/>
        <v/>
      </c>
      <c r="S90" s="104" t="str">
        <f t="shared" si="690"/>
        <v/>
      </c>
      <c r="T90" s="104" t="str">
        <f t="shared" si="691"/>
        <v/>
      </c>
      <c r="U90" s="105" t="str">
        <f t="shared" si="692"/>
        <v/>
      </c>
      <c r="V90" s="106" t="str">
        <f t="shared" si="693"/>
        <v/>
      </c>
      <c r="W90" s="107" t="str">
        <f t="shared" si="694"/>
        <v/>
      </c>
      <c r="X90" s="108" t="str">
        <f t="shared" si="695"/>
        <v/>
      </c>
      <c r="Y90" s="109" t="str">
        <f t="shared" si="696"/>
        <v/>
      </c>
      <c r="AA90" s="101"/>
      <c r="AB90" s="101"/>
      <c r="AC90" s="102" t="str">
        <f t="shared" si="697"/>
        <v/>
      </c>
      <c r="AD90" s="103" t="str">
        <f t="shared" si="698"/>
        <v/>
      </c>
      <c r="AE90" s="104" t="str">
        <f t="shared" si="699"/>
        <v/>
      </c>
      <c r="AF90" s="104" t="str">
        <f t="shared" si="700"/>
        <v/>
      </c>
      <c r="AG90" s="105" t="str">
        <f t="shared" si="701"/>
        <v/>
      </c>
      <c r="AH90" s="106" t="str">
        <f t="shared" si="702"/>
        <v/>
      </c>
      <c r="AI90" s="107" t="str">
        <f t="shared" si="703"/>
        <v/>
      </c>
      <c r="AJ90" s="108" t="str">
        <f t="shared" si="704"/>
        <v/>
      </c>
      <c r="AK90" s="109" t="str">
        <f t="shared" si="705"/>
        <v/>
      </c>
      <c r="AM90" s="101"/>
      <c r="AN90" s="101"/>
      <c r="AO90" s="102" t="str">
        <f t="shared" si="706"/>
        <v/>
      </c>
      <c r="AP90" s="103" t="str">
        <f t="shared" si="707"/>
        <v/>
      </c>
      <c r="AQ90" s="104" t="str">
        <f t="shared" si="708"/>
        <v/>
      </c>
      <c r="AR90" s="104" t="str">
        <f t="shared" si="709"/>
        <v/>
      </c>
      <c r="AS90" s="105" t="str">
        <f t="shared" si="710"/>
        <v/>
      </c>
      <c r="AT90" s="106" t="str">
        <f t="shared" si="711"/>
        <v/>
      </c>
      <c r="AU90" s="107" t="str">
        <f t="shared" si="712"/>
        <v/>
      </c>
      <c r="AV90" s="108" t="str">
        <f t="shared" si="713"/>
        <v/>
      </c>
      <c r="AW90" s="109" t="str">
        <f t="shared" si="714"/>
        <v/>
      </c>
      <c r="AY90" s="101"/>
      <c r="AZ90" s="101"/>
      <c r="BA90" s="102" t="str">
        <f t="shared" si="715"/>
        <v/>
      </c>
      <c r="BB90" s="103" t="str">
        <f t="shared" si="716"/>
        <v/>
      </c>
      <c r="BC90" s="104" t="str">
        <f t="shared" si="717"/>
        <v/>
      </c>
      <c r="BD90" s="104" t="str">
        <f t="shared" si="718"/>
        <v/>
      </c>
      <c r="BE90" s="105" t="str">
        <f t="shared" si="719"/>
        <v/>
      </c>
      <c r="BF90" s="106" t="str">
        <f t="shared" si="720"/>
        <v/>
      </c>
      <c r="BG90" s="107" t="str">
        <f t="shared" si="721"/>
        <v/>
      </c>
      <c r="BH90" s="108" t="str">
        <f t="shared" si="722"/>
        <v/>
      </c>
      <c r="BI90" s="109" t="str">
        <f t="shared" si="723"/>
        <v/>
      </c>
      <c r="BK90" s="101"/>
      <c r="BL90" s="101"/>
      <c r="BM90" s="102" t="str">
        <f t="shared" si="724"/>
        <v/>
      </c>
      <c r="BN90" s="103" t="str">
        <f t="shared" si="725"/>
        <v/>
      </c>
      <c r="BO90" s="104" t="str">
        <f t="shared" si="726"/>
        <v/>
      </c>
      <c r="BP90" s="104" t="str">
        <f t="shared" si="727"/>
        <v/>
      </c>
      <c r="BQ90" s="105" t="str">
        <f t="shared" si="728"/>
        <v/>
      </c>
      <c r="BR90" s="106" t="str">
        <f t="shared" si="729"/>
        <v/>
      </c>
      <c r="BS90" s="107" t="str">
        <f t="shared" si="730"/>
        <v/>
      </c>
      <c r="BT90" s="108" t="str">
        <f t="shared" si="731"/>
        <v/>
      </c>
      <c r="BU90" s="109" t="str">
        <f t="shared" si="732"/>
        <v/>
      </c>
      <c r="BW90" s="101"/>
      <c r="BX90" s="101"/>
      <c r="BY90" s="102" t="str">
        <f t="shared" si="733"/>
        <v/>
      </c>
      <c r="BZ90" s="103" t="str">
        <f t="shared" si="734"/>
        <v/>
      </c>
      <c r="CA90" s="104" t="str">
        <f t="shared" si="735"/>
        <v/>
      </c>
      <c r="CB90" s="104" t="str">
        <f t="shared" si="736"/>
        <v/>
      </c>
      <c r="CC90" s="105" t="str">
        <f t="shared" si="737"/>
        <v/>
      </c>
      <c r="CD90" s="106" t="str">
        <f t="shared" si="738"/>
        <v/>
      </c>
      <c r="CE90" s="107" t="str">
        <f t="shared" si="739"/>
        <v/>
      </c>
      <c r="CF90" s="108" t="str">
        <f t="shared" si="740"/>
        <v/>
      </c>
      <c r="CG90" s="109" t="str">
        <f t="shared" si="741"/>
        <v/>
      </c>
      <c r="CI90" s="101"/>
      <c r="CJ90" s="101"/>
      <c r="CK90" s="102" t="str">
        <f t="shared" si="742"/>
        <v/>
      </c>
      <c r="CL90" s="103" t="str">
        <f t="shared" si="743"/>
        <v/>
      </c>
      <c r="CM90" s="104" t="str">
        <f t="shared" si="744"/>
        <v/>
      </c>
      <c r="CN90" s="104" t="str">
        <f t="shared" si="745"/>
        <v/>
      </c>
      <c r="CO90" s="105" t="str">
        <f t="shared" si="746"/>
        <v/>
      </c>
      <c r="CP90" s="106" t="str">
        <f t="shared" si="747"/>
        <v/>
      </c>
      <c r="CQ90" s="107" t="str">
        <f t="shared" si="748"/>
        <v/>
      </c>
      <c r="CR90" s="108" t="str">
        <f t="shared" si="749"/>
        <v/>
      </c>
      <c r="CS90" s="109" t="str">
        <f t="shared" si="750"/>
        <v/>
      </c>
      <c r="CU90" s="101"/>
      <c r="CV90" s="101"/>
      <c r="CW90" s="102" t="str">
        <f t="shared" si="751"/>
        <v/>
      </c>
      <c r="CX90" s="103" t="str">
        <f t="shared" si="752"/>
        <v/>
      </c>
      <c r="CY90" s="104" t="str">
        <f t="shared" si="753"/>
        <v/>
      </c>
      <c r="CZ90" s="104" t="str">
        <f t="shared" si="754"/>
        <v/>
      </c>
      <c r="DA90" s="105" t="str">
        <f t="shared" si="755"/>
        <v/>
      </c>
      <c r="DB90" s="106" t="str">
        <f t="shared" si="756"/>
        <v/>
      </c>
      <c r="DC90" s="107" t="str">
        <f t="shared" si="757"/>
        <v/>
      </c>
      <c r="DD90" s="108" t="str">
        <f t="shared" si="758"/>
        <v/>
      </c>
      <c r="DE90" s="109" t="str">
        <f t="shared" si="759"/>
        <v/>
      </c>
      <c r="DG90" s="101"/>
      <c r="DH90" s="101"/>
      <c r="DI90" s="102" t="str">
        <f t="shared" si="4"/>
        <v/>
      </c>
      <c r="DJ90" s="103" t="str">
        <f t="shared" si="5"/>
        <v/>
      </c>
      <c r="DK90" s="104" t="str">
        <f t="shared" si="6"/>
        <v/>
      </c>
      <c r="DL90" s="104" t="str">
        <f t="shared" si="7"/>
        <v/>
      </c>
      <c r="DM90" s="105" t="str">
        <f t="shared" si="8"/>
        <v/>
      </c>
      <c r="DN90" s="106" t="str">
        <f t="shared" si="9"/>
        <v/>
      </c>
      <c r="DO90" s="107" t="str">
        <f t="shared" si="10"/>
        <v/>
      </c>
      <c r="DP90" s="108" t="str">
        <f t="shared" si="11"/>
        <v/>
      </c>
      <c r="DQ90" s="109" t="str">
        <f t="shared" si="12"/>
        <v/>
      </c>
      <c r="DS90" s="101"/>
      <c r="DT90" s="101"/>
      <c r="DU90" s="102" t="str">
        <f t="shared" si="13"/>
        <v/>
      </c>
      <c r="DV90" s="103" t="str">
        <f t="shared" si="14"/>
        <v/>
      </c>
      <c r="DW90" s="104" t="str">
        <f t="shared" si="15"/>
        <v/>
      </c>
      <c r="DX90" s="104" t="str">
        <f t="shared" si="16"/>
        <v/>
      </c>
      <c r="DY90" s="105" t="str">
        <f t="shared" si="17"/>
        <v/>
      </c>
      <c r="DZ90" s="106" t="str">
        <f t="shared" si="18"/>
        <v/>
      </c>
      <c r="EA90" s="107" t="str">
        <f t="shared" si="19"/>
        <v/>
      </c>
      <c r="EB90" s="108" t="str">
        <f t="shared" si="20"/>
        <v/>
      </c>
      <c r="EC90" s="109" t="str">
        <f t="shared" si="21"/>
        <v/>
      </c>
      <c r="EE90" s="101"/>
      <c r="EF90" s="101"/>
      <c r="EG90" s="102" t="str">
        <f t="shared" si="22"/>
        <v/>
      </c>
      <c r="EH90" s="103" t="str">
        <f t="shared" si="23"/>
        <v/>
      </c>
      <c r="EI90" s="104" t="str">
        <f t="shared" si="24"/>
        <v/>
      </c>
      <c r="EJ90" s="104" t="str">
        <f t="shared" si="25"/>
        <v/>
      </c>
      <c r="EK90" s="105" t="str">
        <f t="shared" si="26"/>
        <v/>
      </c>
      <c r="EL90" s="106" t="str">
        <f t="shared" si="27"/>
        <v/>
      </c>
      <c r="EM90" s="107" t="str">
        <f t="shared" si="28"/>
        <v/>
      </c>
      <c r="EN90" s="108" t="str">
        <f t="shared" si="29"/>
        <v/>
      </c>
      <c r="EO90" s="109" t="str">
        <f t="shared" si="30"/>
        <v/>
      </c>
      <c r="EQ90" s="101"/>
      <c r="ER90" s="101"/>
      <c r="ES90" s="102" t="str">
        <f t="shared" si="31"/>
        <v/>
      </c>
      <c r="ET90" s="103" t="str">
        <f t="shared" si="32"/>
        <v/>
      </c>
      <c r="EU90" s="104" t="str">
        <f t="shared" si="33"/>
        <v/>
      </c>
      <c r="EV90" s="104" t="str">
        <f t="shared" si="34"/>
        <v/>
      </c>
      <c r="EW90" s="105" t="str">
        <f t="shared" si="35"/>
        <v/>
      </c>
      <c r="EX90" s="106" t="str">
        <f t="shared" si="36"/>
        <v/>
      </c>
      <c r="EY90" s="107" t="str">
        <f t="shared" si="37"/>
        <v/>
      </c>
      <c r="EZ90" s="108" t="str">
        <f t="shared" si="38"/>
        <v/>
      </c>
      <c r="FA90" s="109" t="str">
        <f t="shared" si="39"/>
        <v/>
      </c>
      <c r="FC90" s="101"/>
      <c r="FD90" s="101"/>
      <c r="FE90" s="102" t="str">
        <f t="shared" si="40"/>
        <v/>
      </c>
      <c r="FF90" s="103" t="str">
        <f t="shared" si="41"/>
        <v/>
      </c>
      <c r="FG90" s="104" t="str">
        <f t="shared" si="42"/>
        <v/>
      </c>
      <c r="FH90" s="104" t="str">
        <f t="shared" si="43"/>
        <v/>
      </c>
      <c r="FI90" s="105" t="str">
        <f t="shared" si="44"/>
        <v/>
      </c>
      <c r="FJ90" s="106" t="str">
        <f t="shared" si="45"/>
        <v/>
      </c>
      <c r="FK90" s="107" t="str">
        <f t="shared" si="46"/>
        <v/>
      </c>
      <c r="FL90" s="108" t="str">
        <f t="shared" si="47"/>
        <v/>
      </c>
      <c r="FM90" s="109" t="str">
        <f t="shared" si="48"/>
        <v/>
      </c>
      <c r="FO90" s="101"/>
      <c r="FP90" s="101"/>
      <c r="FQ90" s="102" t="str">
        <f>IF(FU90="","",#REF!)</f>
        <v/>
      </c>
      <c r="FR90" s="103" t="str">
        <f t="shared" si="49"/>
        <v/>
      </c>
      <c r="FS90" s="104" t="str">
        <f t="shared" si="50"/>
        <v/>
      </c>
      <c r="FT90" s="104" t="str">
        <f t="shared" si="51"/>
        <v/>
      </c>
      <c r="FU90" s="105" t="str">
        <f t="shared" si="52"/>
        <v/>
      </c>
      <c r="FV90" s="106" t="str">
        <f t="shared" si="53"/>
        <v/>
      </c>
      <c r="FW90" s="107" t="str">
        <f t="shared" si="54"/>
        <v/>
      </c>
      <c r="FX90" s="108" t="str">
        <f t="shared" si="55"/>
        <v/>
      </c>
      <c r="FY90" s="109" t="str">
        <f t="shared" si="56"/>
        <v/>
      </c>
      <c r="GA90" s="101"/>
      <c r="GB90" s="101"/>
      <c r="GC90" s="102" t="str">
        <f t="shared" si="57"/>
        <v/>
      </c>
      <c r="GD90" s="103" t="str">
        <f t="shared" si="58"/>
        <v/>
      </c>
      <c r="GE90" s="104" t="str">
        <f t="shared" si="59"/>
        <v/>
      </c>
      <c r="GF90" s="104" t="str">
        <f t="shared" si="60"/>
        <v/>
      </c>
      <c r="GG90" s="105" t="str">
        <f t="shared" si="61"/>
        <v/>
      </c>
      <c r="GH90" s="106" t="str">
        <f t="shared" si="62"/>
        <v/>
      </c>
      <c r="GI90" s="107" t="str">
        <f t="shared" si="63"/>
        <v/>
      </c>
      <c r="GJ90" s="108" t="str">
        <f t="shared" si="64"/>
        <v/>
      </c>
      <c r="GK90" s="109" t="str">
        <f t="shared" si="65"/>
        <v/>
      </c>
      <c r="GM90" s="101"/>
      <c r="GN90" s="101"/>
      <c r="GO90" s="102" t="str">
        <f t="shared" si="66"/>
        <v/>
      </c>
      <c r="GP90" s="103" t="str">
        <f t="shared" si="67"/>
        <v/>
      </c>
      <c r="GQ90" s="104" t="str">
        <f t="shared" si="68"/>
        <v/>
      </c>
      <c r="GR90" s="104" t="str">
        <f t="shared" si="69"/>
        <v/>
      </c>
      <c r="GS90" s="105" t="str">
        <f t="shared" si="70"/>
        <v/>
      </c>
      <c r="GT90" s="106" t="str">
        <f t="shared" si="71"/>
        <v/>
      </c>
      <c r="GU90" s="107" t="str">
        <f t="shared" si="72"/>
        <v/>
      </c>
      <c r="GV90" s="108" t="str">
        <f t="shared" si="73"/>
        <v/>
      </c>
      <c r="GW90" s="109" t="str">
        <f t="shared" si="74"/>
        <v/>
      </c>
      <c r="GY90" s="101"/>
      <c r="GZ90" s="101"/>
      <c r="HA90" s="102" t="str">
        <f t="shared" si="75"/>
        <v/>
      </c>
      <c r="HB90" s="103" t="str">
        <f t="shared" si="76"/>
        <v/>
      </c>
      <c r="HC90" s="104" t="str">
        <f t="shared" si="77"/>
        <v/>
      </c>
      <c r="HD90" s="104" t="str">
        <f t="shared" si="78"/>
        <v/>
      </c>
      <c r="HE90" s="105" t="str">
        <f t="shared" si="79"/>
        <v/>
      </c>
      <c r="HF90" s="106" t="str">
        <f t="shared" si="80"/>
        <v/>
      </c>
      <c r="HG90" s="107" t="str">
        <f t="shared" si="81"/>
        <v/>
      </c>
      <c r="HH90" s="108" t="str">
        <f t="shared" si="82"/>
        <v/>
      </c>
      <c r="HI90" s="109" t="str">
        <f t="shared" si="83"/>
        <v/>
      </c>
      <c r="HK90" s="101"/>
      <c r="HL90" s="101"/>
      <c r="HM90" s="102" t="str">
        <f t="shared" si="84"/>
        <v/>
      </c>
      <c r="HN90" s="103" t="str">
        <f t="shared" si="85"/>
        <v/>
      </c>
      <c r="HO90" s="104" t="str">
        <f t="shared" si="86"/>
        <v/>
      </c>
      <c r="HP90" s="104" t="str">
        <f t="shared" si="87"/>
        <v/>
      </c>
      <c r="HQ90" s="105" t="str">
        <f t="shared" si="88"/>
        <v/>
      </c>
      <c r="HR90" s="106" t="str">
        <f t="shared" si="89"/>
        <v/>
      </c>
      <c r="HS90" s="107" t="str">
        <f t="shared" si="90"/>
        <v/>
      </c>
      <c r="HT90" s="108" t="str">
        <f t="shared" si="91"/>
        <v/>
      </c>
      <c r="HU90" s="109" t="str">
        <f t="shared" si="92"/>
        <v/>
      </c>
      <c r="HW90" s="101"/>
      <c r="HX90" s="101"/>
      <c r="HY90" s="102" t="str">
        <f t="shared" si="93"/>
        <v/>
      </c>
      <c r="HZ90" s="103" t="str">
        <f t="shared" si="94"/>
        <v/>
      </c>
      <c r="IA90" s="104" t="str">
        <f t="shared" si="95"/>
        <v/>
      </c>
      <c r="IB90" s="104" t="str">
        <f t="shared" si="96"/>
        <v/>
      </c>
      <c r="IC90" s="105" t="str">
        <f t="shared" si="97"/>
        <v/>
      </c>
      <c r="ID90" s="106" t="str">
        <f t="shared" si="98"/>
        <v/>
      </c>
      <c r="IE90" s="107" t="str">
        <f t="shared" si="99"/>
        <v/>
      </c>
      <c r="IF90" s="108" t="str">
        <f t="shared" si="100"/>
        <v/>
      </c>
      <c r="IG90" s="109" t="str">
        <f t="shared" si="101"/>
        <v/>
      </c>
      <c r="II90" s="101"/>
      <c r="IJ90" s="101"/>
      <c r="IK90" s="102" t="str">
        <f t="shared" si="102"/>
        <v/>
      </c>
      <c r="IL90" s="103" t="str">
        <f t="shared" si="103"/>
        <v/>
      </c>
      <c r="IM90" s="104" t="str">
        <f t="shared" si="104"/>
        <v/>
      </c>
      <c r="IN90" s="104" t="str">
        <f t="shared" si="105"/>
        <v/>
      </c>
      <c r="IO90" s="105" t="str">
        <f t="shared" si="106"/>
        <v/>
      </c>
      <c r="IP90" s="106" t="str">
        <f t="shared" si="107"/>
        <v/>
      </c>
      <c r="IQ90" s="107" t="str">
        <f t="shared" si="108"/>
        <v/>
      </c>
      <c r="IR90" s="108" t="str">
        <f t="shared" si="109"/>
        <v/>
      </c>
      <c r="IS90" s="109" t="str">
        <f t="shared" si="110"/>
        <v/>
      </c>
      <c r="IU90" s="101"/>
      <c r="IV90" s="101"/>
      <c r="IW90" s="102" t="str">
        <f t="shared" si="111"/>
        <v/>
      </c>
      <c r="IX90" s="103" t="str">
        <f t="shared" si="112"/>
        <v/>
      </c>
      <c r="IY90" s="104" t="str">
        <f t="shared" si="113"/>
        <v/>
      </c>
      <c r="IZ90" s="104" t="str">
        <f t="shared" si="114"/>
        <v/>
      </c>
      <c r="JA90" s="105" t="str">
        <f t="shared" si="115"/>
        <v/>
      </c>
      <c r="JB90" s="106" t="str">
        <f t="shared" si="116"/>
        <v/>
      </c>
      <c r="JC90" s="107" t="str">
        <f t="shared" si="117"/>
        <v/>
      </c>
      <c r="JD90" s="108" t="str">
        <f t="shared" si="118"/>
        <v/>
      </c>
      <c r="JE90" s="109" t="str">
        <f t="shared" si="119"/>
        <v/>
      </c>
      <c r="JG90" s="101"/>
      <c r="JH90" s="101"/>
      <c r="JI90" s="102" t="str">
        <f t="shared" si="120"/>
        <v/>
      </c>
      <c r="JJ90" s="103" t="str">
        <f t="shared" si="121"/>
        <v/>
      </c>
      <c r="JK90" s="104" t="str">
        <f t="shared" si="122"/>
        <v/>
      </c>
      <c r="JL90" s="104" t="str">
        <f t="shared" si="123"/>
        <v/>
      </c>
      <c r="JM90" s="105" t="str">
        <f t="shared" si="124"/>
        <v/>
      </c>
      <c r="JN90" s="106" t="str">
        <f t="shared" si="125"/>
        <v/>
      </c>
      <c r="JO90" s="107" t="str">
        <f t="shared" si="126"/>
        <v/>
      </c>
      <c r="JP90" s="108" t="str">
        <f t="shared" si="127"/>
        <v/>
      </c>
      <c r="JQ90" s="109" t="str">
        <f t="shared" si="128"/>
        <v/>
      </c>
      <c r="JS90" s="101"/>
      <c r="JT90" s="101"/>
      <c r="JU90" s="102" t="str">
        <f t="shared" si="129"/>
        <v/>
      </c>
      <c r="JV90" s="103" t="str">
        <f t="shared" si="130"/>
        <v/>
      </c>
      <c r="JW90" s="104" t="str">
        <f t="shared" si="131"/>
        <v/>
      </c>
      <c r="JX90" s="104" t="str">
        <f t="shared" si="132"/>
        <v/>
      </c>
      <c r="JY90" s="105" t="str">
        <f t="shared" si="133"/>
        <v/>
      </c>
      <c r="JZ90" s="106" t="str">
        <f t="shared" si="134"/>
        <v/>
      </c>
      <c r="KA90" s="107" t="str">
        <f t="shared" si="135"/>
        <v/>
      </c>
      <c r="KB90" s="108" t="str">
        <f t="shared" si="136"/>
        <v/>
      </c>
      <c r="KC90" s="109" t="str">
        <f t="shared" si="137"/>
        <v/>
      </c>
      <c r="KE90" s="101"/>
      <c r="KF90" s="101"/>
    </row>
    <row r="91" spans="1:292" ht="13.5" customHeight="1">
      <c r="A91" s="20"/>
      <c r="E91" s="102" t="str">
        <f t="shared" si="679"/>
        <v/>
      </c>
      <c r="F91" s="103" t="str">
        <f t="shared" si="680"/>
        <v/>
      </c>
      <c r="G91" s="104" t="str">
        <f t="shared" si="681"/>
        <v/>
      </c>
      <c r="H91" s="104" t="str">
        <f t="shared" si="682"/>
        <v/>
      </c>
      <c r="I91" s="105" t="str">
        <f t="shared" si="683"/>
        <v/>
      </c>
      <c r="J91" s="106" t="str">
        <f t="shared" si="684"/>
        <v/>
      </c>
      <c r="K91" s="107" t="str">
        <f t="shared" si="685"/>
        <v/>
      </c>
      <c r="L91" s="108" t="str">
        <f t="shared" si="686"/>
        <v/>
      </c>
      <c r="M91" s="109" t="str">
        <f t="shared" si="687"/>
        <v/>
      </c>
      <c r="O91" s="101"/>
      <c r="P91" s="101"/>
      <c r="Q91" s="102" t="str">
        <f t="shared" si="688"/>
        <v/>
      </c>
      <c r="R91" s="103" t="str">
        <f t="shared" si="689"/>
        <v/>
      </c>
      <c r="S91" s="104" t="str">
        <f t="shared" si="690"/>
        <v/>
      </c>
      <c r="T91" s="104" t="str">
        <f t="shared" si="691"/>
        <v/>
      </c>
      <c r="U91" s="105" t="str">
        <f t="shared" si="692"/>
        <v/>
      </c>
      <c r="V91" s="106" t="str">
        <f t="shared" si="693"/>
        <v/>
      </c>
      <c r="W91" s="107" t="str">
        <f t="shared" si="694"/>
        <v/>
      </c>
      <c r="X91" s="108" t="str">
        <f t="shared" si="695"/>
        <v/>
      </c>
      <c r="Y91" s="109" t="str">
        <f t="shared" si="696"/>
        <v/>
      </c>
      <c r="AA91" s="101"/>
      <c r="AB91" s="101"/>
      <c r="AC91" s="102" t="str">
        <f t="shared" si="697"/>
        <v/>
      </c>
      <c r="AD91" s="103" t="str">
        <f t="shared" si="698"/>
        <v/>
      </c>
      <c r="AE91" s="104" t="str">
        <f t="shared" si="699"/>
        <v/>
      </c>
      <c r="AF91" s="104" t="str">
        <f t="shared" si="700"/>
        <v/>
      </c>
      <c r="AG91" s="105" t="str">
        <f t="shared" si="701"/>
        <v/>
      </c>
      <c r="AH91" s="106" t="str">
        <f t="shared" si="702"/>
        <v/>
      </c>
      <c r="AI91" s="107" t="str">
        <f t="shared" si="703"/>
        <v/>
      </c>
      <c r="AJ91" s="108" t="str">
        <f t="shared" si="704"/>
        <v/>
      </c>
      <c r="AK91" s="109" t="str">
        <f t="shared" si="705"/>
        <v/>
      </c>
      <c r="AM91" s="101"/>
      <c r="AN91" s="101"/>
      <c r="AO91" s="102" t="str">
        <f t="shared" si="706"/>
        <v/>
      </c>
      <c r="AP91" s="103" t="str">
        <f t="shared" si="707"/>
        <v/>
      </c>
      <c r="AQ91" s="104" t="str">
        <f t="shared" si="708"/>
        <v/>
      </c>
      <c r="AR91" s="104" t="str">
        <f t="shared" si="709"/>
        <v/>
      </c>
      <c r="AS91" s="105" t="str">
        <f t="shared" si="710"/>
        <v/>
      </c>
      <c r="AT91" s="106" t="str">
        <f t="shared" si="711"/>
        <v/>
      </c>
      <c r="AU91" s="107" t="str">
        <f t="shared" si="712"/>
        <v/>
      </c>
      <c r="AV91" s="108" t="str">
        <f t="shared" si="713"/>
        <v/>
      </c>
      <c r="AW91" s="109" t="str">
        <f t="shared" si="714"/>
        <v/>
      </c>
      <c r="AY91" s="101"/>
      <c r="AZ91" s="101"/>
      <c r="BA91" s="102" t="str">
        <f t="shared" si="715"/>
        <v/>
      </c>
      <c r="BB91" s="103" t="str">
        <f t="shared" si="716"/>
        <v/>
      </c>
      <c r="BC91" s="104" t="str">
        <f t="shared" si="717"/>
        <v/>
      </c>
      <c r="BD91" s="104" t="str">
        <f t="shared" si="718"/>
        <v/>
      </c>
      <c r="BE91" s="105" t="str">
        <f t="shared" si="719"/>
        <v/>
      </c>
      <c r="BF91" s="106" t="str">
        <f t="shared" si="720"/>
        <v/>
      </c>
      <c r="BG91" s="107" t="str">
        <f t="shared" si="721"/>
        <v/>
      </c>
      <c r="BH91" s="108" t="str">
        <f t="shared" si="722"/>
        <v/>
      </c>
      <c r="BI91" s="109" t="str">
        <f t="shared" si="723"/>
        <v/>
      </c>
      <c r="BK91" s="101"/>
      <c r="BL91" s="101"/>
      <c r="BM91" s="102" t="str">
        <f t="shared" si="724"/>
        <v/>
      </c>
      <c r="BN91" s="103" t="str">
        <f t="shared" si="725"/>
        <v/>
      </c>
      <c r="BO91" s="104" t="str">
        <f t="shared" si="726"/>
        <v/>
      </c>
      <c r="BP91" s="104" t="str">
        <f t="shared" si="727"/>
        <v/>
      </c>
      <c r="BQ91" s="105" t="str">
        <f t="shared" si="728"/>
        <v/>
      </c>
      <c r="BR91" s="106" t="str">
        <f t="shared" si="729"/>
        <v/>
      </c>
      <c r="BS91" s="107" t="str">
        <f t="shared" si="730"/>
        <v/>
      </c>
      <c r="BT91" s="108" t="str">
        <f t="shared" si="731"/>
        <v/>
      </c>
      <c r="BU91" s="109" t="str">
        <f t="shared" si="732"/>
        <v/>
      </c>
      <c r="BW91" s="101"/>
      <c r="BX91" s="101"/>
      <c r="BY91" s="102" t="str">
        <f t="shared" si="733"/>
        <v/>
      </c>
      <c r="BZ91" s="103" t="str">
        <f t="shared" si="734"/>
        <v/>
      </c>
      <c r="CA91" s="104" t="str">
        <f t="shared" si="735"/>
        <v/>
      </c>
      <c r="CB91" s="104" t="str">
        <f t="shared" si="736"/>
        <v/>
      </c>
      <c r="CC91" s="105" t="str">
        <f t="shared" si="737"/>
        <v/>
      </c>
      <c r="CD91" s="106" t="str">
        <f t="shared" si="738"/>
        <v/>
      </c>
      <c r="CE91" s="107" t="str">
        <f t="shared" si="739"/>
        <v/>
      </c>
      <c r="CF91" s="108" t="str">
        <f t="shared" si="740"/>
        <v/>
      </c>
      <c r="CG91" s="109" t="str">
        <f t="shared" si="741"/>
        <v/>
      </c>
      <c r="CI91" s="101"/>
      <c r="CJ91" s="101"/>
      <c r="CK91" s="102" t="str">
        <f t="shared" si="742"/>
        <v/>
      </c>
      <c r="CL91" s="103" t="str">
        <f t="shared" si="743"/>
        <v/>
      </c>
      <c r="CM91" s="104" t="str">
        <f t="shared" si="744"/>
        <v/>
      </c>
      <c r="CN91" s="104" t="str">
        <f t="shared" si="745"/>
        <v/>
      </c>
      <c r="CO91" s="105" t="str">
        <f t="shared" si="746"/>
        <v/>
      </c>
      <c r="CP91" s="106" t="str">
        <f t="shared" si="747"/>
        <v/>
      </c>
      <c r="CQ91" s="107" t="str">
        <f t="shared" si="748"/>
        <v/>
      </c>
      <c r="CR91" s="108" t="str">
        <f t="shared" si="749"/>
        <v/>
      </c>
      <c r="CS91" s="109" t="str">
        <f t="shared" si="750"/>
        <v/>
      </c>
      <c r="CU91" s="101"/>
      <c r="CV91" s="101"/>
      <c r="CW91" s="102" t="str">
        <f t="shared" si="751"/>
        <v/>
      </c>
      <c r="CX91" s="103" t="str">
        <f t="shared" si="752"/>
        <v/>
      </c>
      <c r="CY91" s="104" t="str">
        <f t="shared" si="753"/>
        <v/>
      </c>
      <c r="CZ91" s="104" t="str">
        <f t="shared" si="754"/>
        <v/>
      </c>
      <c r="DA91" s="105" t="str">
        <f t="shared" si="755"/>
        <v/>
      </c>
      <c r="DB91" s="106" t="str">
        <f t="shared" si="756"/>
        <v/>
      </c>
      <c r="DC91" s="107" t="str">
        <f t="shared" si="757"/>
        <v/>
      </c>
      <c r="DD91" s="108" t="str">
        <f t="shared" si="758"/>
        <v/>
      </c>
      <c r="DE91" s="109" t="str">
        <f t="shared" si="759"/>
        <v/>
      </c>
      <c r="DG91" s="101"/>
      <c r="DH91" s="101"/>
      <c r="DI91" s="102" t="str">
        <f t="shared" si="4"/>
        <v/>
      </c>
      <c r="DJ91" s="103" t="str">
        <f t="shared" si="5"/>
        <v/>
      </c>
      <c r="DK91" s="104" t="str">
        <f t="shared" si="6"/>
        <v/>
      </c>
      <c r="DL91" s="104" t="str">
        <f t="shared" si="7"/>
        <v/>
      </c>
      <c r="DM91" s="105" t="str">
        <f t="shared" si="8"/>
        <v/>
      </c>
      <c r="DN91" s="106" t="str">
        <f t="shared" si="9"/>
        <v/>
      </c>
      <c r="DO91" s="107" t="str">
        <f t="shared" si="10"/>
        <v/>
      </c>
      <c r="DP91" s="108" t="str">
        <f t="shared" si="11"/>
        <v/>
      </c>
      <c r="DQ91" s="109" t="str">
        <f t="shared" si="12"/>
        <v/>
      </c>
      <c r="DS91" s="101"/>
      <c r="DT91" s="101"/>
      <c r="DU91" s="102" t="str">
        <f t="shared" si="13"/>
        <v/>
      </c>
      <c r="DV91" s="103" t="str">
        <f t="shared" si="14"/>
        <v/>
      </c>
      <c r="DW91" s="104" t="str">
        <f t="shared" si="15"/>
        <v/>
      </c>
      <c r="DX91" s="104" t="str">
        <f t="shared" si="16"/>
        <v/>
      </c>
      <c r="DY91" s="105" t="str">
        <f t="shared" si="17"/>
        <v/>
      </c>
      <c r="DZ91" s="106" t="str">
        <f t="shared" si="18"/>
        <v/>
      </c>
      <c r="EA91" s="107" t="str">
        <f t="shared" si="19"/>
        <v/>
      </c>
      <c r="EB91" s="108" t="str">
        <f t="shared" si="20"/>
        <v/>
      </c>
      <c r="EC91" s="109" t="str">
        <f t="shared" si="21"/>
        <v/>
      </c>
      <c r="EE91" s="101"/>
      <c r="EF91" s="101"/>
      <c r="EG91" s="102" t="str">
        <f t="shared" si="22"/>
        <v/>
      </c>
      <c r="EH91" s="103" t="str">
        <f t="shared" si="23"/>
        <v/>
      </c>
      <c r="EI91" s="104" t="str">
        <f t="shared" si="24"/>
        <v/>
      </c>
      <c r="EJ91" s="104" t="str">
        <f t="shared" si="25"/>
        <v/>
      </c>
      <c r="EK91" s="105" t="str">
        <f t="shared" si="26"/>
        <v/>
      </c>
      <c r="EL91" s="106" t="str">
        <f t="shared" si="27"/>
        <v/>
      </c>
      <c r="EM91" s="107" t="str">
        <f t="shared" si="28"/>
        <v/>
      </c>
      <c r="EN91" s="108" t="str">
        <f t="shared" si="29"/>
        <v/>
      </c>
      <c r="EO91" s="109" t="str">
        <f t="shared" si="30"/>
        <v/>
      </c>
      <c r="EQ91" s="101"/>
      <c r="ER91" s="101"/>
      <c r="ES91" s="102" t="str">
        <f t="shared" si="31"/>
        <v/>
      </c>
      <c r="ET91" s="103" t="str">
        <f t="shared" si="32"/>
        <v/>
      </c>
      <c r="EU91" s="104" t="str">
        <f t="shared" si="33"/>
        <v/>
      </c>
      <c r="EV91" s="104" t="str">
        <f t="shared" si="34"/>
        <v/>
      </c>
      <c r="EW91" s="105" t="str">
        <f t="shared" si="35"/>
        <v/>
      </c>
      <c r="EX91" s="106" t="str">
        <f t="shared" si="36"/>
        <v/>
      </c>
      <c r="EY91" s="107" t="str">
        <f t="shared" si="37"/>
        <v/>
      </c>
      <c r="EZ91" s="108" t="str">
        <f t="shared" si="38"/>
        <v/>
      </c>
      <c r="FA91" s="109" t="str">
        <f t="shared" si="39"/>
        <v/>
      </c>
      <c r="FC91" s="101"/>
      <c r="FD91" s="101"/>
      <c r="FE91" s="102" t="str">
        <f t="shared" si="40"/>
        <v/>
      </c>
      <c r="FF91" s="103" t="str">
        <f t="shared" si="41"/>
        <v/>
      </c>
      <c r="FG91" s="104" t="str">
        <f t="shared" si="42"/>
        <v/>
      </c>
      <c r="FH91" s="104" t="str">
        <f t="shared" si="43"/>
        <v/>
      </c>
      <c r="FI91" s="105" t="str">
        <f t="shared" si="44"/>
        <v/>
      </c>
      <c r="FJ91" s="106" t="str">
        <f t="shared" si="45"/>
        <v/>
      </c>
      <c r="FK91" s="107" t="str">
        <f t="shared" si="46"/>
        <v/>
      </c>
      <c r="FL91" s="108" t="str">
        <f t="shared" si="47"/>
        <v/>
      </c>
      <c r="FM91" s="109" t="str">
        <f t="shared" si="48"/>
        <v/>
      </c>
      <c r="FO91" s="101"/>
      <c r="FP91" s="101"/>
      <c r="FQ91" s="102" t="str">
        <f>IF(FU91="","",#REF!)</f>
        <v/>
      </c>
      <c r="FR91" s="103" t="str">
        <f t="shared" si="49"/>
        <v/>
      </c>
      <c r="FS91" s="104" t="str">
        <f t="shared" si="50"/>
        <v/>
      </c>
      <c r="FT91" s="104" t="str">
        <f t="shared" si="51"/>
        <v/>
      </c>
      <c r="FU91" s="105" t="str">
        <f t="shared" si="52"/>
        <v/>
      </c>
      <c r="FV91" s="106" t="str">
        <f t="shared" si="53"/>
        <v/>
      </c>
      <c r="FW91" s="107" t="str">
        <f t="shared" si="54"/>
        <v/>
      </c>
      <c r="FX91" s="108" t="str">
        <f t="shared" si="55"/>
        <v/>
      </c>
      <c r="FY91" s="109" t="str">
        <f t="shared" si="56"/>
        <v/>
      </c>
      <c r="GA91" s="101"/>
      <c r="GB91" s="101"/>
      <c r="GC91" s="102" t="str">
        <f t="shared" si="57"/>
        <v/>
      </c>
      <c r="GD91" s="103" t="str">
        <f t="shared" si="58"/>
        <v/>
      </c>
      <c r="GE91" s="104" t="str">
        <f t="shared" si="59"/>
        <v/>
      </c>
      <c r="GF91" s="104" t="str">
        <f t="shared" si="60"/>
        <v/>
      </c>
      <c r="GG91" s="105" t="str">
        <f t="shared" si="61"/>
        <v/>
      </c>
      <c r="GH91" s="106" t="str">
        <f t="shared" si="62"/>
        <v/>
      </c>
      <c r="GI91" s="107" t="str">
        <f t="shared" si="63"/>
        <v/>
      </c>
      <c r="GJ91" s="108" t="str">
        <f t="shared" si="64"/>
        <v/>
      </c>
      <c r="GK91" s="109" t="str">
        <f t="shared" si="65"/>
        <v/>
      </c>
      <c r="GM91" s="101"/>
      <c r="GN91" s="101"/>
      <c r="GO91" s="102" t="str">
        <f t="shared" si="66"/>
        <v/>
      </c>
      <c r="GP91" s="103" t="str">
        <f t="shared" si="67"/>
        <v/>
      </c>
      <c r="GQ91" s="104" t="str">
        <f t="shared" si="68"/>
        <v/>
      </c>
      <c r="GR91" s="104" t="str">
        <f t="shared" si="69"/>
        <v/>
      </c>
      <c r="GS91" s="105" t="str">
        <f t="shared" si="70"/>
        <v/>
      </c>
      <c r="GT91" s="106" t="str">
        <f t="shared" si="71"/>
        <v/>
      </c>
      <c r="GU91" s="107" t="str">
        <f t="shared" si="72"/>
        <v/>
      </c>
      <c r="GV91" s="108" t="str">
        <f t="shared" si="73"/>
        <v/>
      </c>
      <c r="GW91" s="109" t="str">
        <f t="shared" si="74"/>
        <v/>
      </c>
      <c r="GY91" s="101"/>
      <c r="GZ91" s="101"/>
      <c r="HA91" s="102" t="str">
        <f t="shared" si="75"/>
        <v/>
      </c>
      <c r="HB91" s="103" t="str">
        <f t="shared" si="76"/>
        <v/>
      </c>
      <c r="HC91" s="104" t="str">
        <f t="shared" si="77"/>
        <v/>
      </c>
      <c r="HD91" s="104" t="str">
        <f t="shared" si="78"/>
        <v/>
      </c>
      <c r="HE91" s="105" t="str">
        <f t="shared" si="79"/>
        <v/>
      </c>
      <c r="HF91" s="106" t="str">
        <f t="shared" si="80"/>
        <v/>
      </c>
      <c r="HG91" s="107" t="str">
        <f t="shared" si="81"/>
        <v/>
      </c>
      <c r="HH91" s="108" t="str">
        <f t="shared" si="82"/>
        <v/>
      </c>
      <c r="HI91" s="109" t="str">
        <f t="shared" si="83"/>
        <v/>
      </c>
      <c r="HK91" s="101"/>
      <c r="HL91" s="101"/>
      <c r="HM91" s="102" t="str">
        <f t="shared" si="84"/>
        <v/>
      </c>
      <c r="HN91" s="103" t="str">
        <f t="shared" si="85"/>
        <v/>
      </c>
      <c r="HO91" s="104" t="str">
        <f t="shared" si="86"/>
        <v/>
      </c>
      <c r="HP91" s="104" t="str">
        <f t="shared" si="87"/>
        <v/>
      </c>
      <c r="HQ91" s="105" t="str">
        <f t="shared" si="88"/>
        <v/>
      </c>
      <c r="HR91" s="106" t="str">
        <f t="shared" si="89"/>
        <v/>
      </c>
      <c r="HS91" s="107" t="str">
        <f t="shared" si="90"/>
        <v/>
      </c>
      <c r="HT91" s="108" t="str">
        <f t="shared" si="91"/>
        <v/>
      </c>
      <c r="HU91" s="109" t="str">
        <f t="shared" si="92"/>
        <v/>
      </c>
      <c r="HW91" s="101"/>
      <c r="HX91" s="101"/>
      <c r="HY91" s="102" t="str">
        <f t="shared" si="93"/>
        <v/>
      </c>
      <c r="HZ91" s="103" t="str">
        <f t="shared" si="94"/>
        <v/>
      </c>
      <c r="IA91" s="104" t="str">
        <f t="shared" si="95"/>
        <v/>
      </c>
      <c r="IB91" s="104" t="str">
        <f t="shared" si="96"/>
        <v/>
      </c>
      <c r="IC91" s="105" t="str">
        <f t="shared" si="97"/>
        <v/>
      </c>
      <c r="ID91" s="106" t="str">
        <f t="shared" si="98"/>
        <v/>
      </c>
      <c r="IE91" s="107" t="str">
        <f t="shared" si="99"/>
        <v/>
      </c>
      <c r="IF91" s="108" t="str">
        <f t="shared" si="100"/>
        <v/>
      </c>
      <c r="IG91" s="109" t="str">
        <f t="shared" si="101"/>
        <v/>
      </c>
      <c r="II91" s="101"/>
      <c r="IJ91" s="101"/>
      <c r="IK91" s="102" t="str">
        <f t="shared" si="102"/>
        <v/>
      </c>
      <c r="IL91" s="103" t="str">
        <f t="shared" si="103"/>
        <v/>
      </c>
      <c r="IM91" s="104" t="str">
        <f t="shared" si="104"/>
        <v/>
      </c>
      <c r="IN91" s="104" t="str">
        <f t="shared" si="105"/>
        <v/>
      </c>
      <c r="IO91" s="105" t="str">
        <f t="shared" si="106"/>
        <v/>
      </c>
      <c r="IP91" s="106" t="str">
        <f t="shared" si="107"/>
        <v/>
      </c>
      <c r="IQ91" s="107" t="str">
        <f t="shared" si="108"/>
        <v/>
      </c>
      <c r="IR91" s="108" t="str">
        <f t="shared" si="109"/>
        <v/>
      </c>
      <c r="IS91" s="109" t="str">
        <f t="shared" si="110"/>
        <v/>
      </c>
      <c r="IU91" s="101"/>
      <c r="IV91" s="101"/>
      <c r="IW91" s="102" t="str">
        <f t="shared" si="111"/>
        <v/>
      </c>
      <c r="IX91" s="103" t="str">
        <f t="shared" si="112"/>
        <v/>
      </c>
      <c r="IY91" s="104" t="str">
        <f t="shared" si="113"/>
        <v/>
      </c>
      <c r="IZ91" s="104" t="str">
        <f t="shared" si="114"/>
        <v/>
      </c>
      <c r="JA91" s="105" t="str">
        <f t="shared" si="115"/>
        <v/>
      </c>
      <c r="JB91" s="106" t="str">
        <f t="shared" si="116"/>
        <v/>
      </c>
      <c r="JC91" s="107" t="str">
        <f t="shared" si="117"/>
        <v/>
      </c>
      <c r="JD91" s="108" t="str">
        <f t="shared" si="118"/>
        <v/>
      </c>
      <c r="JE91" s="109" t="str">
        <f t="shared" si="119"/>
        <v/>
      </c>
      <c r="JG91" s="101"/>
      <c r="JH91" s="101"/>
      <c r="JI91" s="102" t="str">
        <f t="shared" si="120"/>
        <v/>
      </c>
      <c r="JJ91" s="103" t="str">
        <f t="shared" si="121"/>
        <v/>
      </c>
      <c r="JK91" s="104" t="str">
        <f t="shared" si="122"/>
        <v/>
      </c>
      <c r="JL91" s="104" t="str">
        <f t="shared" si="123"/>
        <v/>
      </c>
      <c r="JM91" s="105" t="str">
        <f t="shared" si="124"/>
        <v/>
      </c>
      <c r="JN91" s="106" t="str">
        <f t="shared" si="125"/>
        <v/>
      </c>
      <c r="JO91" s="107" t="str">
        <f t="shared" si="126"/>
        <v/>
      </c>
      <c r="JP91" s="108" t="str">
        <f t="shared" si="127"/>
        <v/>
      </c>
      <c r="JQ91" s="109" t="str">
        <f t="shared" si="128"/>
        <v/>
      </c>
      <c r="JS91" s="101"/>
      <c r="JT91" s="101"/>
      <c r="JU91" s="102" t="str">
        <f t="shared" si="129"/>
        <v/>
      </c>
      <c r="JV91" s="103" t="str">
        <f t="shared" si="130"/>
        <v/>
      </c>
      <c r="JW91" s="104" t="str">
        <f t="shared" si="131"/>
        <v/>
      </c>
      <c r="JX91" s="104" t="str">
        <f t="shared" si="132"/>
        <v/>
      </c>
      <c r="JY91" s="105" t="str">
        <f t="shared" si="133"/>
        <v/>
      </c>
      <c r="JZ91" s="106" t="str">
        <f t="shared" si="134"/>
        <v/>
      </c>
      <c r="KA91" s="107" t="str">
        <f t="shared" si="135"/>
        <v/>
      </c>
      <c r="KB91" s="108" t="str">
        <f t="shared" si="136"/>
        <v/>
      </c>
      <c r="KC91" s="109" t="str">
        <f t="shared" si="137"/>
        <v/>
      </c>
      <c r="KE91" s="101"/>
      <c r="KF91" s="101"/>
    </row>
    <row r="92" spans="1:292" ht="13.5" customHeight="1">
      <c r="A92" s="20"/>
      <c r="B92" s="101"/>
      <c r="C92" s="101"/>
      <c r="E92" s="102" t="str">
        <f t="shared" si="679"/>
        <v/>
      </c>
      <c r="F92" s="103" t="str">
        <f t="shared" si="680"/>
        <v/>
      </c>
      <c r="G92" s="104" t="str">
        <f t="shared" si="681"/>
        <v/>
      </c>
      <c r="H92" s="104" t="str">
        <f t="shared" si="682"/>
        <v/>
      </c>
      <c r="I92" s="105" t="str">
        <f t="shared" si="683"/>
        <v/>
      </c>
      <c r="J92" s="106" t="str">
        <f t="shared" si="684"/>
        <v/>
      </c>
      <c r="K92" s="107" t="str">
        <f t="shared" si="685"/>
        <v/>
      </c>
      <c r="L92" s="108" t="str">
        <f t="shared" si="686"/>
        <v/>
      </c>
      <c r="M92" s="109" t="str">
        <f t="shared" si="687"/>
        <v/>
      </c>
      <c r="N92" s="113"/>
      <c r="O92" s="113"/>
      <c r="P92" s="101"/>
      <c r="Q92" s="102" t="str">
        <f t="shared" si="688"/>
        <v/>
      </c>
      <c r="R92" s="103" t="str">
        <f t="shared" si="689"/>
        <v/>
      </c>
      <c r="S92" s="104" t="str">
        <f t="shared" si="690"/>
        <v/>
      </c>
      <c r="T92" s="104" t="str">
        <f t="shared" si="691"/>
        <v/>
      </c>
      <c r="U92" s="105" t="str">
        <f t="shared" si="692"/>
        <v/>
      </c>
      <c r="V92" s="106" t="str">
        <f t="shared" si="693"/>
        <v/>
      </c>
      <c r="W92" s="107" t="str">
        <f t="shared" si="694"/>
        <v/>
      </c>
      <c r="X92" s="108" t="str">
        <f t="shared" si="695"/>
        <v/>
      </c>
      <c r="Y92" s="109" t="str">
        <f t="shared" si="696"/>
        <v/>
      </c>
      <c r="Z92" s="113"/>
      <c r="AA92" s="113"/>
      <c r="AB92" s="101"/>
      <c r="AC92" s="102" t="str">
        <f t="shared" si="697"/>
        <v/>
      </c>
      <c r="AD92" s="103" t="str">
        <f t="shared" si="698"/>
        <v/>
      </c>
      <c r="AE92" s="104" t="str">
        <f t="shared" si="699"/>
        <v/>
      </c>
      <c r="AF92" s="104" t="str">
        <f t="shared" si="700"/>
        <v/>
      </c>
      <c r="AG92" s="105" t="str">
        <f t="shared" si="701"/>
        <v/>
      </c>
      <c r="AH92" s="106" t="str">
        <f t="shared" si="702"/>
        <v/>
      </c>
      <c r="AI92" s="107" t="str">
        <f t="shared" si="703"/>
        <v/>
      </c>
      <c r="AJ92" s="108" t="str">
        <f t="shared" si="704"/>
        <v/>
      </c>
      <c r="AK92" s="109" t="str">
        <f t="shared" si="705"/>
        <v/>
      </c>
      <c r="AL92" s="113"/>
      <c r="AM92" s="113"/>
      <c r="AN92" s="101"/>
      <c r="AO92" s="102" t="str">
        <f t="shared" si="706"/>
        <v/>
      </c>
      <c r="AP92" s="103" t="str">
        <f t="shared" si="707"/>
        <v/>
      </c>
      <c r="AQ92" s="104" t="str">
        <f t="shared" si="708"/>
        <v/>
      </c>
      <c r="AR92" s="104" t="str">
        <f t="shared" si="709"/>
        <v/>
      </c>
      <c r="AS92" s="105" t="str">
        <f t="shared" si="710"/>
        <v/>
      </c>
      <c r="AT92" s="106" t="str">
        <f t="shared" si="711"/>
        <v/>
      </c>
      <c r="AU92" s="107" t="str">
        <f t="shared" si="712"/>
        <v/>
      </c>
      <c r="AV92" s="108" t="str">
        <f t="shared" si="713"/>
        <v/>
      </c>
      <c r="AW92" s="109" t="str">
        <f t="shared" si="714"/>
        <v/>
      </c>
      <c r="AX92" s="113"/>
      <c r="AY92" s="113"/>
      <c r="AZ92" s="101"/>
      <c r="BA92" s="102" t="str">
        <f t="shared" si="715"/>
        <v/>
      </c>
      <c r="BB92" s="103" t="str">
        <f t="shared" si="716"/>
        <v/>
      </c>
      <c r="BC92" s="104" t="str">
        <f t="shared" si="717"/>
        <v/>
      </c>
      <c r="BD92" s="104" t="str">
        <f t="shared" si="718"/>
        <v/>
      </c>
      <c r="BE92" s="105" t="str">
        <f t="shared" si="719"/>
        <v/>
      </c>
      <c r="BF92" s="106" t="str">
        <f t="shared" si="720"/>
        <v/>
      </c>
      <c r="BG92" s="107" t="str">
        <f t="shared" si="721"/>
        <v/>
      </c>
      <c r="BH92" s="108" t="str">
        <f t="shared" si="722"/>
        <v/>
      </c>
      <c r="BI92" s="109" t="str">
        <f t="shared" si="723"/>
        <v/>
      </c>
      <c r="BJ92" s="113"/>
      <c r="BK92" s="113"/>
      <c r="BL92" s="101"/>
      <c r="BM92" s="102" t="str">
        <f t="shared" si="724"/>
        <v/>
      </c>
      <c r="BN92" s="103" t="str">
        <f t="shared" si="725"/>
        <v/>
      </c>
      <c r="BO92" s="104" t="str">
        <f t="shared" si="726"/>
        <v/>
      </c>
      <c r="BP92" s="104" t="str">
        <f t="shared" si="727"/>
        <v/>
      </c>
      <c r="BQ92" s="105" t="str">
        <f t="shared" si="728"/>
        <v/>
      </c>
      <c r="BR92" s="106" t="str">
        <f t="shared" si="729"/>
        <v/>
      </c>
      <c r="BS92" s="107" t="str">
        <f t="shared" si="730"/>
        <v/>
      </c>
      <c r="BT92" s="108" t="str">
        <f t="shared" si="731"/>
        <v/>
      </c>
      <c r="BU92" s="109" t="str">
        <f t="shared" si="732"/>
        <v/>
      </c>
      <c r="BV92" s="113"/>
      <c r="BW92" s="113"/>
      <c r="BX92" s="101"/>
      <c r="BY92" s="102" t="str">
        <f t="shared" si="733"/>
        <v/>
      </c>
      <c r="BZ92" s="103" t="str">
        <f t="shared" si="734"/>
        <v/>
      </c>
      <c r="CA92" s="104" t="str">
        <f t="shared" si="735"/>
        <v/>
      </c>
      <c r="CB92" s="104" t="str">
        <f t="shared" si="736"/>
        <v/>
      </c>
      <c r="CC92" s="105" t="str">
        <f t="shared" si="737"/>
        <v/>
      </c>
      <c r="CD92" s="106" t="str">
        <f t="shared" si="738"/>
        <v/>
      </c>
      <c r="CE92" s="107" t="str">
        <f t="shared" si="739"/>
        <v/>
      </c>
      <c r="CF92" s="108" t="str">
        <f t="shared" si="740"/>
        <v/>
      </c>
      <c r="CG92" s="109" t="str">
        <f t="shared" si="741"/>
        <v/>
      </c>
      <c r="CH92" s="113"/>
      <c r="CI92" s="113"/>
      <c r="CJ92" s="101"/>
      <c r="CK92" s="102" t="str">
        <f t="shared" si="742"/>
        <v/>
      </c>
      <c r="CL92" s="103" t="str">
        <f t="shared" si="743"/>
        <v/>
      </c>
      <c r="CM92" s="104" t="str">
        <f t="shared" si="744"/>
        <v/>
      </c>
      <c r="CN92" s="104" t="str">
        <f t="shared" si="745"/>
        <v/>
      </c>
      <c r="CO92" s="105" t="str">
        <f t="shared" si="746"/>
        <v/>
      </c>
      <c r="CP92" s="106" t="str">
        <f t="shared" si="747"/>
        <v/>
      </c>
      <c r="CQ92" s="107" t="str">
        <f t="shared" si="748"/>
        <v/>
      </c>
      <c r="CR92" s="108" t="str">
        <f t="shared" si="749"/>
        <v/>
      </c>
      <c r="CS92" s="109" t="str">
        <f t="shared" si="750"/>
        <v/>
      </c>
      <c r="CT92" s="113"/>
      <c r="CU92" s="113"/>
      <c r="CV92" s="101"/>
      <c r="CW92" s="102" t="str">
        <f t="shared" si="751"/>
        <v/>
      </c>
      <c r="CX92" s="103" t="str">
        <f t="shared" si="752"/>
        <v/>
      </c>
      <c r="CY92" s="104" t="str">
        <f t="shared" si="753"/>
        <v/>
      </c>
      <c r="CZ92" s="104" t="str">
        <f t="shared" si="754"/>
        <v/>
      </c>
      <c r="DA92" s="105" t="str">
        <f t="shared" si="755"/>
        <v/>
      </c>
      <c r="DB92" s="106" t="str">
        <f t="shared" si="756"/>
        <v/>
      </c>
      <c r="DC92" s="107" t="str">
        <f t="shared" si="757"/>
        <v/>
      </c>
      <c r="DD92" s="108" t="str">
        <f t="shared" si="758"/>
        <v/>
      </c>
      <c r="DE92" s="109" t="str">
        <f t="shared" si="759"/>
        <v/>
      </c>
      <c r="DF92" s="113"/>
      <c r="DG92" s="113"/>
      <c r="DH92" s="101"/>
      <c r="DI92" s="102" t="str">
        <f t="shared" si="4"/>
        <v/>
      </c>
      <c r="DJ92" s="103" t="str">
        <f t="shared" si="5"/>
        <v/>
      </c>
      <c r="DK92" s="104" t="str">
        <f t="shared" si="6"/>
        <v/>
      </c>
      <c r="DL92" s="104" t="str">
        <f t="shared" si="7"/>
        <v/>
      </c>
      <c r="DM92" s="105" t="str">
        <f t="shared" si="8"/>
        <v/>
      </c>
      <c r="DN92" s="106" t="str">
        <f t="shared" si="9"/>
        <v/>
      </c>
      <c r="DO92" s="107" t="str">
        <f t="shared" si="10"/>
        <v/>
      </c>
      <c r="DP92" s="108" t="str">
        <f t="shared" si="11"/>
        <v/>
      </c>
      <c r="DQ92" s="109" t="str">
        <f t="shared" si="12"/>
        <v/>
      </c>
      <c r="DR92" s="113"/>
      <c r="DS92" s="113"/>
      <c r="DT92" s="101"/>
      <c r="DU92" s="102" t="str">
        <f t="shared" si="13"/>
        <v/>
      </c>
      <c r="DV92" s="103" t="str">
        <f t="shared" si="14"/>
        <v/>
      </c>
      <c r="DW92" s="104" t="str">
        <f t="shared" si="15"/>
        <v/>
      </c>
      <c r="DX92" s="104" t="str">
        <f t="shared" si="16"/>
        <v/>
      </c>
      <c r="DY92" s="105" t="str">
        <f t="shared" si="17"/>
        <v/>
      </c>
      <c r="DZ92" s="106" t="str">
        <f t="shared" si="18"/>
        <v/>
      </c>
      <c r="EA92" s="107" t="str">
        <f t="shared" si="19"/>
        <v/>
      </c>
      <c r="EB92" s="108" t="str">
        <f t="shared" si="20"/>
        <v/>
      </c>
      <c r="EC92" s="109" t="str">
        <f t="shared" si="21"/>
        <v/>
      </c>
      <c r="ED92" s="113"/>
      <c r="EE92" s="113"/>
      <c r="EF92" s="101"/>
      <c r="EG92" s="102" t="str">
        <f t="shared" si="22"/>
        <v/>
      </c>
      <c r="EH92" s="103" t="str">
        <f t="shared" si="23"/>
        <v/>
      </c>
      <c r="EI92" s="104" t="str">
        <f t="shared" si="24"/>
        <v/>
      </c>
      <c r="EJ92" s="104" t="str">
        <f t="shared" si="25"/>
        <v/>
      </c>
      <c r="EK92" s="105" t="str">
        <f t="shared" si="26"/>
        <v/>
      </c>
      <c r="EL92" s="106" t="str">
        <f t="shared" si="27"/>
        <v/>
      </c>
      <c r="EM92" s="107" t="str">
        <f t="shared" si="28"/>
        <v/>
      </c>
      <c r="EN92" s="108" t="str">
        <f t="shared" si="29"/>
        <v/>
      </c>
      <c r="EO92" s="109" t="str">
        <f t="shared" si="30"/>
        <v/>
      </c>
      <c r="EP92" s="113"/>
      <c r="EQ92" s="113"/>
      <c r="ER92" s="101"/>
      <c r="ES92" s="102" t="str">
        <f t="shared" si="31"/>
        <v/>
      </c>
      <c r="ET92" s="103" t="str">
        <f t="shared" si="32"/>
        <v/>
      </c>
      <c r="EU92" s="104" t="str">
        <f t="shared" si="33"/>
        <v/>
      </c>
      <c r="EV92" s="104" t="str">
        <f t="shared" si="34"/>
        <v/>
      </c>
      <c r="EW92" s="105" t="str">
        <f t="shared" si="35"/>
        <v/>
      </c>
      <c r="EX92" s="106" t="str">
        <f t="shared" si="36"/>
        <v/>
      </c>
      <c r="EY92" s="107" t="str">
        <f t="shared" si="37"/>
        <v/>
      </c>
      <c r="EZ92" s="108" t="str">
        <f t="shared" si="38"/>
        <v/>
      </c>
      <c r="FA92" s="109" t="str">
        <f t="shared" si="39"/>
        <v/>
      </c>
      <c r="FB92" s="113"/>
      <c r="FC92" s="113"/>
      <c r="FD92" s="101"/>
      <c r="FE92" s="102" t="str">
        <f t="shared" si="40"/>
        <v/>
      </c>
      <c r="FF92" s="103" t="str">
        <f t="shared" si="41"/>
        <v/>
      </c>
      <c r="FG92" s="104" t="str">
        <f t="shared" si="42"/>
        <v/>
      </c>
      <c r="FH92" s="104" t="str">
        <f t="shared" si="43"/>
        <v/>
      </c>
      <c r="FI92" s="105" t="str">
        <f t="shared" si="44"/>
        <v/>
      </c>
      <c r="FJ92" s="106" t="str">
        <f t="shared" si="45"/>
        <v/>
      </c>
      <c r="FK92" s="107" t="str">
        <f t="shared" si="46"/>
        <v/>
      </c>
      <c r="FL92" s="108" t="str">
        <f t="shared" si="47"/>
        <v/>
      </c>
      <c r="FM92" s="109" t="str">
        <f t="shared" si="48"/>
        <v/>
      </c>
      <c r="FN92" s="113"/>
      <c r="FO92" s="113"/>
      <c r="FP92" s="101"/>
      <c r="FQ92" s="102" t="str">
        <f>IF(FU92="","",#REF!)</f>
        <v/>
      </c>
      <c r="FR92" s="103" t="str">
        <f t="shared" si="49"/>
        <v/>
      </c>
      <c r="FS92" s="104" t="str">
        <f t="shared" si="50"/>
        <v/>
      </c>
      <c r="FT92" s="104" t="str">
        <f t="shared" si="51"/>
        <v/>
      </c>
      <c r="FU92" s="105" t="str">
        <f t="shared" si="52"/>
        <v/>
      </c>
      <c r="FV92" s="106" t="str">
        <f t="shared" si="53"/>
        <v/>
      </c>
      <c r="FW92" s="107" t="str">
        <f t="shared" si="54"/>
        <v/>
      </c>
      <c r="FX92" s="108" t="str">
        <f t="shared" si="55"/>
        <v/>
      </c>
      <c r="FY92" s="109" t="str">
        <f t="shared" si="56"/>
        <v/>
      </c>
      <c r="FZ92" s="113"/>
      <c r="GA92" s="113"/>
      <c r="GB92" s="101"/>
      <c r="GC92" s="102" t="str">
        <f t="shared" si="57"/>
        <v/>
      </c>
      <c r="GD92" s="103" t="str">
        <f t="shared" si="58"/>
        <v/>
      </c>
      <c r="GE92" s="104" t="str">
        <f t="shared" si="59"/>
        <v/>
      </c>
      <c r="GF92" s="104" t="str">
        <f t="shared" si="60"/>
        <v/>
      </c>
      <c r="GG92" s="105" t="str">
        <f t="shared" si="61"/>
        <v/>
      </c>
      <c r="GH92" s="106" t="str">
        <f t="shared" si="62"/>
        <v/>
      </c>
      <c r="GI92" s="107" t="str">
        <f t="shared" si="63"/>
        <v/>
      </c>
      <c r="GJ92" s="108" t="str">
        <f t="shared" si="64"/>
        <v/>
      </c>
      <c r="GK92" s="109" t="str">
        <f t="shared" si="65"/>
        <v/>
      </c>
      <c r="GL92" s="113"/>
      <c r="GM92" s="113"/>
      <c r="GN92" s="101"/>
      <c r="GO92" s="102" t="str">
        <f t="shared" si="66"/>
        <v/>
      </c>
      <c r="GP92" s="103" t="str">
        <f t="shared" si="67"/>
        <v/>
      </c>
      <c r="GQ92" s="104" t="str">
        <f t="shared" si="68"/>
        <v/>
      </c>
      <c r="GR92" s="104" t="str">
        <f t="shared" si="69"/>
        <v/>
      </c>
      <c r="GS92" s="105" t="str">
        <f t="shared" si="70"/>
        <v/>
      </c>
      <c r="GT92" s="106" t="str">
        <f t="shared" si="71"/>
        <v/>
      </c>
      <c r="GU92" s="107" t="str">
        <f t="shared" si="72"/>
        <v/>
      </c>
      <c r="GV92" s="108" t="str">
        <f t="shared" si="73"/>
        <v/>
      </c>
      <c r="GW92" s="109" t="str">
        <f t="shared" si="74"/>
        <v/>
      </c>
      <c r="GX92" s="113"/>
      <c r="GY92" s="113"/>
      <c r="GZ92" s="101"/>
      <c r="HA92" s="102" t="str">
        <f t="shared" si="75"/>
        <v/>
      </c>
      <c r="HB92" s="103" t="str">
        <f t="shared" si="76"/>
        <v/>
      </c>
      <c r="HC92" s="104" t="str">
        <f t="shared" si="77"/>
        <v/>
      </c>
      <c r="HD92" s="104" t="str">
        <f t="shared" si="78"/>
        <v/>
      </c>
      <c r="HE92" s="105" t="str">
        <f t="shared" si="79"/>
        <v/>
      </c>
      <c r="HF92" s="106" t="str">
        <f t="shared" si="80"/>
        <v/>
      </c>
      <c r="HG92" s="107" t="str">
        <f t="shared" si="81"/>
        <v/>
      </c>
      <c r="HH92" s="108" t="str">
        <f t="shared" si="82"/>
        <v/>
      </c>
      <c r="HI92" s="109" t="str">
        <f t="shared" si="83"/>
        <v/>
      </c>
      <c r="HJ92" s="113"/>
      <c r="HK92" s="113"/>
      <c r="HL92" s="101"/>
      <c r="HM92" s="102" t="str">
        <f t="shared" si="84"/>
        <v/>
      </c>
      <c r="HN92" s="103" t="str">
        <f t="shared" si="85"/>
        <v/>
      </c>
      <c r="HO92" s="104" t="str">
        <f t="shared" si="86"/>
        <v/>
      </c>
      <c r="HP92" s="104" t="str">
        <f t="shared" si="87"/>
        <v/>
      </c>
      <c r="HQ92" s="105" t="str">
        <f t="shared" si="88"/>
        <v/>
      </c>
      <c r="HR92" s="106" t="str">
        <f t="shared" si="89"/>
        <v/>
      </c>
      <c r="HS92" s="107" t="str">
        <f t="shared" si="90"/>
        <v/>
      </c>
      <c r="HT92" s="108" t="str">
        <f t="shared" si="91"/>
        <v/>
      </c>
      <c r="HU92" s="109" t="str">
        <f t="shared" si="92"/>
        <v/>
      </c>
      <c r="HV92" s="113"/>
      <c r="HW92" s="113"/>
      <c r="HX92" s="101"/>
      <c r="HY92" s="102" t="str">
        <f t="shared" si="93"/>
        <v/>
      </c>
      <c r="HZ92" s="103" t="str">
        <f t="shared" si="94"/>
        <v/>
      </c>
      <c r="IA92" s="104" t="str">
        <f t="shared" si="95"/>
        <v/>
      </c>
      <c r="IB92" s="104" t="str">
        <f t="shared" si="96"/>
        <v/>
      </c>
      <c r="IC92" s="105" t="str">
        <f t="shared" si="97"/>
        <v/>
      </c>
      <c r="ID92" s="106" t="str">
        <f t="shared" si="98"/>
        <v/>
      </c>
      <c r="IE92" s="107" t="str">
        <f t="shared" si="99"/>
        <v/>
      </c>
      <c r="IF92" s="108" t="str">
        <f t="shared" si="100"/>
        <v/>
      </c>
      <c r="IG92" s="109" t="str">
        <f t="shared" si="101"/>
        <v/>
      </c>
      <c r="IH92" s="113"/>
      <c r="II92" s="113"/>
      <c r="IJ92" s="101"/>
      <c r="IK92" s="102" t="str">
        <f t="shared" si="102"/>
        <v/>
      </c>
      <c r="IL92" s="103" t="str">
        <f t="shared" si="103"/>
        <v/>
      </c>
      <c r="IM92" s="104" t="str">
        <f t="shared" si="104"/>
        <v/>
      </c>
      <c r="IN92" s="104" t="str">
        <f t="shared" si="105"/>
        <v/>
      </c>
      <c r="IO92" s="105" t="str">
        <f t="shared" si="106"/>
        <v/>
      </c>
      <c r="IP92" s="106" t="str">
        <f t="shared" si="107"/>
        <v/>
      </c>
      <c r="IQ92" s="107" t="str">
        <f t="shared" si="108"/>
        <v/>
      </c>
      <c r="IR92" s="108" t="str">
        <f t="shared" si="109"/>
        <v/>
      </c>
      <c r="IS92" s="109" t="str">
        <f t="shared" si="110"/>
        <v/>
      </c>
      <c r="IT92" s="113"/>
      <c r="IU92" s="113"/>
      <c r="IV92" s="101"/>
      <c r="IW92" s="102" t="str">
        <f t="shared" si="111"/>
        <v/>
      </c>
      <c r="IX92" s="103" t="str">
        <f t="shared" si="112"/>
        <v/>
      </c>
      <c r="IY92" s="104" t="str">
        <f t="shared" si="113"/>
        <v/>
      </c>
      <c r="IZ92" s="104" t="str">
        <f t="shared" si="114"/>
        <v/>
      </c>
      <c r="JA92" s="105" t="str">
        <f t="shared" si="115"/>
        <v/>
      </c>
      <c r="JB92" s="106" t="str">
        <f t="shared" si="116"/>
        <v/>
      </c>
      <c r="JC92" s="107" t="str">
        <f t="shared" si="117"/>
        <v/>
      </c>
      <c r="JD92" s="108" t="str">
        <f t="shared" si="118"/>
        <v/>
      </c>
      <c r="JE92" s="109" t="str">
        <f t="shared" si="119"/>
        <v/>
      </c>
      <c r="JF92" s="113"/>
      <c r="JG92" s="113"/>
      <c r="JH92" s="101"/>
      <c r="JI92" s="102" t="str">
        <f t="shared" si="120"/>
        <v/>
      </c>
      <c r="JJ92" s="103" t="str">
        <f t="shared" si="121"/>
        <v/>
      </c>
      <c r="JK92" s="104" t="str">
        <f t="shared" si="122"/>
        <v/>
      </c>
      <c r="JL92" s="104" t="str">
        <f t="shared" si="123"/>
        <v/>
      </c>
      <c r="JM92" s="105" t="str">
        <f t="shared" si="124"/>
        <v/>
      </c>
      <c r="JN92" s="106" t="str">
        <f t="shared" si="125"/>
        <v/>
      </c>
      <c r="JO92" s="107" t="str">
        <f t="shared" si="126"/>
        <v/>
      </c>
      <c r="JP92" s="108" t="str">
        <f t="shared" si="127"/>
        <v/>
      </c>
      <c r="JQ92" s="109" t="str">
        <f t="shared" si="128"/>
        <v/>
      </c>
      <c r="JR92" s="113"/>
      <c r="JS92" s="113"/>
      <c r="JT92" s="101"/>
      <c r="JU92" s="102" t="str">
        <f t="shared" si="129"/>
        <v/>
      </c>
      <c r="JV92" s="103" t="str">
        <f t="shared" si="130"/>
        <v/>
      </c>
      <c r="JW92" s="104" t="str">
        <f t="shared" si="131"/>
        <v/>
      </c>
      <c r="JX92" s="104" t="str">
        <f t="shared" si="132"/>
        <v/>
      </c>
      <c r="JY92" s="105" t="str">
        <f t="shared" si="133"/>
        <v/>
      </c>
      <c r="JZ92" s="106" t="str">
        <f t="shared" si="134"/>
        <v/>
      </c>
      <c r="KA92" s="107" t="str">
        <f t="shared" si="135"/>
        <v/>
      </c>
      <c r="KB92" s="108" t="str">
        <f t="shared" si="136"/>
        <v/>
      </c>
      <c r="KC92" s="109" t="str">
        <f t="shared" si="137"/>
        <v/>
      </c>
      <c r="KD92" s="113"/>
      <c r="KE92" s="113"/>
      <c r="KF92" s="101"/>
    </row>
    <row r="93" spans="1:292" ht="13.5" customHeight="1">
      <c r="A93" s="20"/>
      <c r="B93" s="101"/>
      <c r="C93" s="101"/>
      <c r="E93" s="102" t="str">
        <f t="shared" si="679"/>
        <v/>
      </c>
      <c r="F93" s="103" t="str">
        <f t="shared" si="680"/>
        <v/>
      </c>
      <c r="G93" s="104" t="str">
        <f t="shared" si="681"/>
        <v/>
      </c>
      <c r="H93" s="104" t="str">
        <f t="shared" si="682"/>
        <v/>
      </c>
      <c r="I93" s="105" t="str">
        <f t="shared" si="683"/>
        <v/>
      </c>
      <c r="J93" s="106" t="str">
        <f t="shared" si="684"/>
        <v/>
      </c>
      <c r="K93" s="107" t="str">
        <f t="shared" si="685"/>
        <v/>
      </c>
      <c r="L93" s="108" t="str">
        <f t="shared" si="686"/>
        <v/>
      </c>
      <c r="M93" s="109" t="str">
        <f t="shared" si="687"/>
        <v/>
      </c>
      <c r="O93" s="101"/>
      <c r="P93" s="101"/>
      <c r="Q93" s="102" t="str">
        <f t="shared" si="688"/>
        <v/>
      </c>
      <c r="R93" s="103" t="str">
        <f t="shared" si="689"/>
        <v/>
      </c>
      <c r="S93" s="104" t="str">
        <f t="shared" si="690"/>
        <v/>
      </c>
      <c r="T93" s="104" t="str">
        <f t="shared" si="691"/>
        <v/>
      </c>
      <c r="U93" s="105" t="str">
        <f t="shared" si="692"/>
        <v/>
      </c>
      <c r="V93" s="106" t="str">
        <f t="shared" si="693"/>
        <v/>
      </c>
      <c r="W93" s="107" t="str">
        <f t="shared" si="694"/>
        <v/>
      </c>
      <c r="X93" s="108" t="str">
        <f t="shared" si="695"/>
        <v/>
      </c>
      <c r="Y93" s="109" t="str">
        <f t="shared" si="696"/>
        <v/>
      </c>
      <c r="AA93" s="101"/>
      <c r="AB93" s="101"/>
      <c r="AC93" s="102" t="str">
        <f t="shared" si="697"/>
        <v/>
      </c>
      <c r="AD93" s="103" t="str">
        <f t="shared" si="698"/>
        <v/>
      </c>
      <c r="AE93" s="104" t="str">
        <f t="shared" si="699"/>
        <v/>
      </c>
      <c r="AF93" s="104" t="str">
        <f t="shared" si="700"/>
        <v/>
      </c>
      <c r="AG93" s="105" t="str">
        <f t="shared" si="701"/>
        <v/>
      </c>
      <c r="AH93" s="106" t="str">
        <f t="shared" si="702"/>
        <v/>
      </c>
      <c r="AI93" s="107" t="str">
        <f t="shared" si="703"/>
        <v/>
      </c>
      <c r="AJ93" s="108" t="str">
        <f t="shared" si="704"/>
        <v/>
      </c>
      <c r="AK93" s="109" t="str">
        <f t="shared" si="705"/>
        <v/>
      </c>
      <c r="AM93" s="101"/>
      <c r="AN93" s="101"/>
      <c r="AO93" s="102" t="str">
        <f t="shared" si="706"/>
        <v/>
      </c>
      <c r="AP93" s="103" t="str">
        <f t="shared" si="707"/>
        <v/>
      </c>
      <c r="AQ93" s="104" t="str">
        <f t="shared" si="708"/>
        <v/>
      </c>
      <c r="AR93" s="104" t="str">
        <f t="shared" si="709"/>
        <v/>
      </c>
      <c r="AS93" s="105" t="str">
        <f t="shared" si="710"/>
        <v/>
      </c>
      <c r="AT93" s="106" t="str">
        <f t="shared" si="711"/>
        <v/>
      </c>
      <c r="AU93" s="107" t="str">
        <f t="shared" si="712"/>
        <v/>
      </c>
      <c r="AV93" s="108" t="str">
        <f t="shared" si="713"/>
        <v/>
      </c>
      <c r="AW93" s="109" t="str">
        <f t="shared" si="714"/>
        <v/>
      </c>
      <c r="AY93" s="101"/>
      <c r="AZ93" s="101"/>
      <c r="BA93" s="102" t="str">
        <f t="shared" si="715"/>
        <v/>
      </c>
      <c r="BB93" s="103" t="str">
        <f t="shared" si="716"/>
        <v/>
      </c>
      <c r="BC93" s="104" t="str">
        <f t="shared" si="717"/>
        <v/>
      </c>
      <c r="BD93" s="104" t="str">
        <f t="shared" si="718"/>
        <v/>
      </c>
      <c r="BE93" s="105" t="str">
        <f t="shared" si="719"/>
        <v/>
      </c>
      <c r="BF93" s="106" t="str">
        <f t="shared" si="720"/>
        <v/>
      </c>
      <c r="BG93" s="107" t="str">
        <f t="shared" si="721"/>
        <v/>
      </c>
      <c r="BH93" s="108" t="str">
        <f t="shared" si="722"/>
        <v/>
      </c>
      <c r="BI93" s="109" t="str">
        <f t="shared" si="723"/>
        <v/>
      </c>
      <c r="BK93" s="101"/>
      <c r="BL93" s="101"/>
      <c r="BM93" s="102" t="str">
        <f t="shared" si="724"/>
        <v/>
      </c>
      <c r="BN93" s="103" t="str">
        <f t="shared" si="725"/>
        <v/>
      </c>
      <c r="BO93" s="104" t="str">
        <f t="shared" si="726"/>
        <v/>
      </c>
      <c r="BP93" s="104" t="str">
        <f t="shared" si="727"/>
        <v/>
      </c>
      <c r="BQ93" s="105" t="str">
        <f t="shared" si="728"/>
        <v/>
      </c>
      <c r="BR93" s="106" t="str">
        <f t="shared" si="729"/>
        <v/>
      </c>
      <c r="BS93" s="107" t="str">
        <f t="shared" si="730"/>
        <v/>
      </c>
      <c r="BT93" s="108" t="str">
        <f t="shared" si="731"/>
        <v/>
      </c>
      <c r="BU93" s="109" t="str">
        <f t="shared" si="732"/>
        <v/>
      </c>
      <c r="BW93" s="101"/>
      <c r="BX93" s="101"/>
      <c r="BY93" s="102" t="str">
        <f t="shared" si="733"/>
        <v/>
      </c>
      <c r="BZ93" s="103" t="str">
        <f t="shared" si="734"/>
        <v/>
      </c>
      <c r="CA93" s="104" t="str">
        <f t="shared" si="735"/>
        <v/>
      </c>
      <c r="CB93" s="104" t="str">
        <f t="shared" si="736"/>
        <v/>
      </c>
      <c r="CC93" s="105" t="str">
        <f t="shared" si="737"/>
        <v/>
      </c>
      <c r="CD93" s="106" t="str">
        <f t="shared" si="738"/>
        <v/>
      </c>
      <c r="CE93" s="107" t="str">
        <f t="shared" si="739"/>
        <v/>
      </c>
      <c r="CF93" s="108" t="str">
        <f t="shared" si="740"/>
        <v/>
      </c>
      <c r="CG93" s="109" t="str">
        <f t="shared" si="741"/>
        <v/>
      </c>
      <c r="CI93" s="101"/>
      <c r="CJ93" s="101"/>
      <c r="CK93" s="102" t="str">
        <f t="shared" si="742"/>
        <v/>
      </c>
      <c r="CL93" s="103" t="str">
        <f t="shared" si="743"/>
        <v/>
      </c>
      <c r="CM93" s="104" t="str">
        <f t="shared" si="744"/>
        <v/>
      </c>
      <c r="CN93" s="104" t="str">
        <f t="shared" si="745"/>
        <v/>
      </c>
      <c r="CO93" s="105" t="str">
        <f t="shared" si="746"/>
        <v/>
      </c>
      <c r="CP93" s="106" t="str">
        <f t="shared" si="747"/>
        <v/>
      </c>
      <c r="CQ93" s="107" t="str">
        <f t="shared" si="748"/>
        <v/>
      </c>
      <c r="CR93" s="108" t="str">
        <f t="shared" si="749"/>
        <v/>
      </c>
      <c r="CS93" s="109" t="str">
        <f t="shared" si="750"/>
        <v/>
      </c>
      <c r="CU93" s="101"/>
      <c r="CV93" s="101"/>
      <c r="CW93" s="102" t="str">
        <f t="shared" si="751"/>
        <v/>
      </c>
      <c r="CX93" s="103" t="str">
        <f t="shared" si="752"/>
        <v/>
      </c>
      <c r="CY93" s="104" t="str">
        <f t="shared" si="753"/>
        <v/>
      </c>
      <c r="CZ93" s="104" t="str">
        <f t="shared" si="754"/>
        <v/>
      </c>
      <c r="DA93" s="105" t="str">
        <f t="shared" si="755"/>
        <v/>
      </c>
      <c r="DB93" s="106" t="str">
        <f t="shared" si="756"/>
        <v/>
      </c>
      <c r="DC93" s="107" t="str">
        <f t="shared" si="757"/>
        <v/>
      </c>
      <c r="DD93" s="108" t="str">
        <f t="shared" si="758"/>
        <v/>
      </c>
      <c r="DE93" s="109" t="str">
        <f t="shared" si="759"/>
        <v/>
      </c>
      <c r="DG93" s="101"/>
      <c r="DH93" s="101"/>
      <c r="DI93" s="102" t="str">
        <f t="shared" si="4"/>
        <v/>
      </c>
      <c r="DJ93" s="103" t="str">
        <f t="shared" si="5"/>
        <v/>
      </c>
      <c r="DK93" s="104" t="str">
        <f t="shared" si="6"/>
        <v/>
      </c>
      <c r="DL93" s="104" t="str">
        <f t="shared" si="7"/>
        <v/>
      </c>
      <c r="DM93" s="105" t="str">
        <f t="shared" si="8"/>
        <v/>
      </c>
      <c r="DN93" s="106" t="str">
        <f t="shared" si="9"/>
        <v/>
      </c>
      <c r="DO93" s="107" t="str">
        <f t="shared" si="10"/>
        <v/>
      </c>
      <c r="DP93" s="108" t="str">
        <f t="shared" si="11"/>
        <v/>
      </c>
      <c r="DQ93" s="109" t="str">
        <f t="shared" si="12"/>
        <v/>
      </c>
      <c r="DS93" s="101"/>
      <c r="DT93" s="101"/>
      <c r="DU93" s="102" t="str">
        <f t="shared" si="13"/>
        <v/>
      </c>
      <c r="DV93" s="103" t="str">
        <f t="shared" si="14"/>
        <v/>
      </c>
      <c r="DW93" s="104" t="str">
        <f t="shared" si="15"/>
        <v/>
      </c>
      <c r="DX93" s="104" t="str">
        <f t="shared" si="16"/>
        <v/>
      </c>
      <c r="DY93" s="105" t="str">
        <f t="shared" si="17"/>
        <v/>
      </c>
      <c r="DZ93" s="106" t="str">
        <f t="shared" si="18"/>
        <v/>
      </c>
      <c r="EA93" s="107" t="str">
        <f t="shared" si="19"/>
        <v/>
      </c>
      <c r="EB93" s="108" t="str">
        <f t="shared" si="20"/>
        <v/>
      </c>
      <c r="EC93" s="109" t="str">
        <f t="shared" si="21"/>
        <v/>
      </c>
      <c r="EE93" s="101"/>
      <c r="EF93" s="101"/>
      <c r="EG93" s="102" t="str">
        <f t="shared" si="22"/>
        <v/>
      </c>
      <c r="EH93" s="103" t="str">
        <f t="shared" si="23"/>
        <v/>
      </c>
      <c r="EI93" s="104" t="str">
        <f t="shared" si="24"/>
        <v/>
      </c>
      <c r="EJ93" s="104" t="str">
        <f t="shared" si="25"/>
        <v/>
      </c>
      <c r="EK93" s="105" t="str">
        <f t="shared" si="26"/>
        <v/>
      </c>
      <c r="EL93" s="106" t="str">
        <f t="shared" si="27"/>
        <v/>
      </c>
      <c r="EM93" s="107" t="str">
        <f t="shared" si="28"/>
        <v/>
      </c>
      <c r="EN93" s="108" t="str">
        <f t="shared" si="29"/>
        <v/>
      </c>
      <c r="EO93" s="109" t="str">
        <f t="shared" si="30"/>
        <v/>
      </c>
      <c r="EQ93" s="101"/>
      <c r="ER93" s="101"/>
      <c r="ES93" s="102" t="str">
        <f t="shared" si="31"/>
        <v/>
      </c>
      <c r="ET93" s="103" t="str">
        <f t="shared" si="32"/>
        <v/>
      </c>
      <c r="EU93" s="104" t="str">
        <f t="shared" si="33"/>
        <v/>
      </c>
      <c r="EV93" s="104" t="str">
        <f t="shared" si="34"/>
        <v/>
      </c>
      <c r="EW93" s="105" t="str">
        <f t="shared" si="35"/>
        <v/>
      </c>
      <c r="EX93" s="106" t="str">
        <f t="shared" si="36"/>
        <v/>
      </c>
      <c r="EY93" s="107" t="str">
        <f t="shared" si="37"/>
        <v/>
      </c>
      <c r="EZ93" s="108" t="str">
        <f t="shared" si="38"/>
        <v/>
      </c>
      <c r="FA93" s="109" t="str">
        <f t="shared" si="39"/>
        <v/>
      </c>
      <c r="FC93" s="101"/>
      <c r="FD93" s="101"/>
      <c r="FE93" s="102" t="str">
        <f t="shared" si="40"/>
        <v/>
      </c>
      <c r="FF93" s="103" t="str">
        <f t="shared" si="41"/>
        <v/>
      </c>
      <c r="FG93" s="104" t="str">
        <f t="shared" si="42"/>
        <v/>
      </c>
      <c r="FH93" s="104" t="str">
        <f t="shared" si="43"/>
        <v/>
      </c>
      <c r="FI93" s="105" t="str">
        <f t="shared" si="44"/>
        <v/>
      </c>
      <c r="FJ93" s="106" t="str">
        <f t="shared" si="45"/>
        <v/>
      </c>
      <c r="FK93" s="107" t="str">
        <f t="shared" si="46"/>
        <v/>
      </c>
      <c r="FL93" s="108" t="str">
        <f t="shared" si="47"/>
        <v/>
      </c>
      <c r="FM93" s="109" t="str">
        <f t="shared" si="48"/>
        <v/>
      </c>
      <c r="FO93" s="101"/>
      <c r="FP93" s="101"/>
      <c r="FQ93" s="102" t="str">
        <f>IF(FU93="","",#REF!)</f>
        <v/>
      </c>
      <c r="FR93" s="103" t="str">
        <f t="shared" si="49"/>
        <v/>
      </c>
      <c r="FS93" s="104" t="str">
        <f t="shared" si="50"/>
        <v/>
      </c>
      <c r="FT93" s="104" t="str">
        <f t="shared" si="51"/>
        <v/>
      </c>
      <c r="FU93" s="105" t="str">
        <f t="shared" si="52"/>
        <v/>
      </c>
      <c r="FV93" s="106" t="str">
        <f t="shared" si="53"/>
        <v/>
      </c>
      <c r="FW93" s="107" t="str">
        <f t="shared" si="54"/>
        <v/>
      </c>
      <c r="FX93" s="108" t="str">
        <f t="shared" si="55"/>
        <v/>
      </c>
      <c r="FY93" s="109" t="str">
        <f t="shared" si="56"/>
        <v/>
      </c>
      <c r="GA93" s="101"/>
      <c r="GB93" s="101"/>
      <c r="GC93" s="102" t="str">
        <f t="shared" si="57"/>
        <v/>
      </c>
      <c r="GD93" s="103" t="str">
        <f t="shared" si="58"/>
        <v/>
      </c>
      <c r="GE93" s="104" t="str">
        <f t="shared" si="59"/>
        <v/>
      </c>
      <c r="GF93" s="104" t="str">
        <f t="shared" si="60"/>
        <v/>
      </c>
      <c r="GG93" s="105" t="str">
        <f t="shared" si="61"/>
        <v/>
      </c>
      <c r="GH93" s="106" t="str">
        <f t="shared" si="62"/>
        <v/>
      </c>
      <c r="GI93" s="107" t="str">
        <f t="shared" si="63"/>
        <v/>
      </c>
      <c r="GJ93" s="108" t="str">
        <f t="shared" si="64"/>
        <v/>
      </c>
      <c r="GK93" s="109" t="str">
        <f t="shared" si="65"/>
        <v/>
      </c>
      <c r="GM93" s="101"/>
      <c r="GN93" s="101"/>
      <c r="GO93" s="102" t="str">
        <f t="shared" si="66"/>
        <v/>
      </c>
      <c r="GP93" s="103" t="str">
        <f t="shared" si="67"/>
        <v/>
      </c>
      <c r="GQ93" s="104" t="str">
        <f t="shared" si="68"/>
        <v/>
      </c>
      <c r="GR93" s="104" t="str">
        <f t="shared" si="69"/>
        <v/>
      </c>
      <c r="GS93" s="105" t="str">
        <f t="shared" si="70"/>
        <v/>
      </c>
      <c r="GT93" s="106" t="str">
        <f t="shared" si="71"/>
        <v/>
      </c>
      <c r="GU93" s="107" t="str">
        <f t="shared" si="72"/>
        <v/>
      </c>
      <c r="GV93" s="108" t="str">
        <f t="shared" si="73"/>
        <v/>
      </c>
      <c r="GW93" s="109" t="str">
        <f t="shared" si="74"/>
        <v/>
      </c>
      <c r="GY93" s="101"/>
      <c r="GZ93" s="101"/>
      <c r="HA93" s="102" t="str">
        <f t="shared" si="75"/>
        <v/>
      </c>
      <c r="HB93" s="103" t="str">
        <f t="shared" si="76"/>
        <v/>
      </c>
      <c r="HC93" s="104" t="str">
        <f t="shared" si="77"/>
        <v/>
      </c>
      <c r="HD93" s="104" t="str">
        <f t="shared" si="78"/>
        <v/>
      </c>
      <c r="HE93" s="105" t="str">
        <f t="shared" si="79"/>
        <v/>
      </c>
      <c r="HF93" s="106" t="str">
        <f t="shared" si="80"/>
        <v/>
      </c>
      <c r="HG93" s="107" t="str">
        <f t="shared" si="81"/>
        <v/>
      </c>
      <c r="HH93" s="108" t="str">
        <f t="shared" si="82"/>
        <v/>
      </c>
      <c r="HI93" s="109" t="str">
        <f t="shared" si="83"/>
        <v/>
      </c>
      <c r="HK93" s="101"/>
      <c r="HL93" s="101"/>
      <c r="HM93" s="102" t="str">
        <f t="shared" si="84"/>
        <v/>
      </c>
      <c r="HN93" s="103" t="str">
        <f t="shared" si="85"/>
        <v/>
      </c>
      <c r="HO93" s="104" t="str">
        <f t="shared" si="86"/>
        <v/>
      </c>
      <c r="HP93" s="104" t="str">
        <f t="shared" si="87"/>
        <v/>
      </c>
      <c r="HQ93" s="105" t="str">
        <f t="shared" si="88"/>
        <v/>
      </c>
      <c r="HR93" s="106" t="str">
        <f t="shared" si="89"/>
        <v/>
      </c>
      <c r="HS93" s="107" t="str">
        <f t="shared" si="90"/>
        <v/>
      </c>
      <c r="HT93" s="108" t="str">
        <f t="shared" si="91"/>
        <v/>
      </c>
      <c r="HU93" s="109" t="str">
        <f t="shared" si="92"/>
        <v/>
      </c>
      <c r="HW93" s="101"/>
      <c r="HX93" s="101"/>
      <c r="HY93" s="102" t="str">
        <f t="shared" si="93"/>
        <v/>
      </c>
      <c r="HZ93" s="103" t="str">
        <f t="shared" si="94"/>
        <v/>
      </c>
      <c r="IA93" s="104" t="str">
        <f t="shared" si="95"/>
        <v/>
      </c>
      <c r="IB93" s="104" t="str">
        <f t="shared" si="96"/>
        <v/>
      </c>
      <c r="IC93" s="105" t="str">
        <f t="shared" si="97"/>
        <v/>
      </c>
      <c r="ID93" s="106" t="str">
        <f t="shared" si="98"/>
        <v/>
      </c>
      <c r="IE93" s="107" t="str">
        <f t="shared" si="99"/>
        <v/>
      </c>
      <c r="IF93" s="108" t="str">
        <f t="shared" si="100"/>
        <v/>
      </c>
      <c r="IG93" s="109" t="str">
        <f t="shared" si="101"/>
        <v/>
      </c>
      <c r="II93" s="101"/>
      <c r="IJ93" s="101"/>
      <c r="IK93" s="102" t="str">
        <f t="shared" si="102"/>
        <v/>
      </c>
      <c r="IL93" s="103" t="str">
        <f t="shared" si="103"/>
        <v/>
      </c>
      <c r="IM93" s="104" t="str">
        <f t="shared" si="104"/>
        <v/>
      </c>
      <c r="IN93" s="104" t="str">
        <f t="shared" si="105"/>
        <v/>
      </c>
      <c r="IO93" s="105" t="str">
        <f t="shared" si="106"/>
        <v/>
      </c>
      <c r="IP93" s="106" t="str">
        <f t="shared" si="107"/>
        <v/>
      </c>
      <c r="IQ93" s="107" t="str">
        <f t="shared" si="108"/>
        <v/>
      </c>
      <c r="IR93" s="108" t="str">
        <f t="shared" si="109"/>
        <v/>
      </c>
      <c r="IS93" s="109" t="str">
        <f t="shared" si="110"/>
        <v/>
      </c>
      <c r="IU93" s="101"/>
      <c r="IV93" s="101"/>
      <c r="IW93" s="102" t="str">
        <f t="shared" si="111"/>
        <v/>
      </c>
      <c r="IX93" s="103" t="str">
        <f t="shared" si="112"/>
        <v/>
      </c>
      <c r="IY93" s="104" t="str">
        <f t="shared" si="113"/>
        <v/>
      </c>
      <c r="IZ93" s="104" t="str">
        <f t="shared" si="114"/>
        <v/>
      </c>
      <c r="JA93" s="105" t="str">
        <f t="shared" si="115"/>
        <v/>
      </c>
      <c r="JB93" s="106" t="str">
        <f t="shared" si="116"/>
        <v/>
      </c>
      <c r="JC93" s="107" t="str">
        <f t="shared" si="117"/>
        <v/>
      </c>
      <c r="JD93" s="108" t="str">
        <f t="shared" si="118"/>
        <v/>
      </c>
      <c r="JE93" s="109" t="str">
        <f t="shared" si="119"/>
        <v/>
      </c>
      <c r="JG93" s="101"/>
      <c r="JH93" s="101"/>
      <c r="JI93" s="102" t="str">
        <f t="shared" si="120"/>
        <v/>
      </c>
      <c r="JJ93" s="103" t="str">
        <f t="shared" si="121"/>
        <v/>
      </c>
      <c r="JK93" s="104" t="str">
        <f t="shared" si="122"/>
        <v/>
      </c>
      <c r="JL93" s="104" t="str">
        <f t="shared" si="123"/>
        <v/>
      </c>
      <c r="JM93" s="105" t="str">
        <f t="shared" si="124"/>
        <v/>
      </c>
      <c r="JN93" s="106" t="str">
        <f t="shared" si="125"/>
        <v/>
      </c>
      <c r="JO93" s="107" t="str">
        <f t="shared" si="126"/>
        <v/>
      </c>
      <c r="JP93" s="108" t="str">
        <f t="shared" si="127"/>
        <v/>
      </c>
      <c r="JQ93" s="109" t="str">
        <f t="shared" si="128"/>
        <v/>
      </c>
      <c r="JS93" s="101"/>
      <c r="JT93" s="101"/>
      <c r="JU93" s="102" t="str">
        <f t="shared" si="129"/>
        <v/>
      </c>
      <c r="JV93" s="103" t="str">
        <f t="shared" si="130"/>
        <v/>
      </c>
      <c r="JW93" s="104" t="str">
        <f t="shared" si="131"/>
        <v/>
      </c>
      <c r="JX93" s="104" t="str">
        <f t="shared" si="132"/>
        <v/>
      </c>
      <c r="JY93" s="105" t="str">
        <f t="shared" si="133"/>
        <v/>
      </c>
      <c r="JZ93" s="106" t="str">
        <f t="shared" si="134"/>
        <v/>
      </c>
      <c r="KA93" s="107" t="str">
        <f t="shared" si="135"/>
        <v/>
      </c>
      <c r="KB93" s="108" t="str">
        <f t="shared" si="136"/>
        <v/>
      </c>
      <c r="KC93" s="109" t="str">
        <f t="shared" si="137"/>
        <v/>
      </c>
      <c r="KE93" s="101"/>
      <c r="KF93" s="101"/>
    </row>
    <row r="94" spans="1:292" ht="13.5" customHeight="1">
      <c r="A94" s="20"/>
      <c r="B94" s="101"/>
      <c r="C94" s="101"/>
      <c r="E94" s="102" t="str">
        <f t="shared" si="679"/>
        <v/>
      </c>
      <c r="F94" s="103" t="str">
        <f t="shared" si="680"/>
        <v/>
      </c>
      <c r="G94" s="104" t="str">
        <f t="shared" si="681"/>
        <v/>
      </c>
      <c r="H94" s="104" t="str">
        <f t="shared" si="682"/>
        <v/>
      </c>
      <c r="I94" s="105" t="str">
        <f t="shared" si="683"/>
        <v/>
      </c>
      <c r="J94" s="106" t="str">
        <f t="shared" si="684"/>
        <v/>
      </c>
      <c r="K94" s="107" t="str">
        <f t="shared" si="685"/>
        <v/>
      </c>
      <c r="L94" s="108" t="str">
        <f t="shared" si="686"/>
        <v/>
      </c>
      <c r="M94" s="109" t="str">
        <f t="shared" si="687"/>
        <v/>
      </c>
      <c r="O94" s="101"/>
      <c r="P94" s="101"/>
      <c r="Q94" s="102" t="str">
        <f t="shared" si="688"/>
        <v/>
      </c>
      <c r="R94" s="103" t="str">
        <f t="shared" si="689"/>
        <v/>
      </c>
      <c r="S94" s="104" t="str">
        <f t="shared" si="690"/>
        <v/>
      </c>
      <c r="T94" s="104" t="str">
        <f t="shared" si="691"/>
        <v/>
      </c>
      <c r="U94" s="105" t="str">
        <f t="shared" si="692"/>
        <v/>
      </c>
      <c r="V94" s="106" t="str">
        <f t="shared" si="693"/>
        <v/>
      </c>
      <c r="W94" s="107" t="str">
        <f t="shared" si="694"/>
        <v/>
      </c>
      <c r="X94" s="108" t="str">
        <f t="shared" si="695"/>
        <v/>
      </c>
      <c r="Y94" s="109" t="str">
        <f t="shared" si="696"/>
        <v/>
      </c>
      <c r="AA94" s="101"/>
      <c r="AB94" s="101"/>
      <c r="AC94" s="102" t="str">
        <f t="shared" si="697"/>
        <v/>
      </c>
      <c r="AD94" s="103" t="str">
        <f t="shared" si="698"/>
        <v/>
      </c>
      <c r="AE94" s="104" t="str">
        <f t="shared" si="699"/>
        <v/>
      </c>
      <c r="AF94" s="104" t="str">
        <f t="shared" si="700"/>
        <v/>
      </c>
      <c r="AG94" s="105" t="str">
        <f t="shared" si="701"/>
        <v/>
      </c>
      <c r="AH94" s="106" t="str">
        <f t="shared" si="702"/>
        <v/>
      </c>
      <c r="AI94" s="107" t="str">
        <f t="shared" si="703"/>
        <v/>
      </c>
      <c r="AJ94" s="108" t="str">
        <f t="shared" si="704"/>
        <v/>
      </c>
      <c r="AK94" s="109" t="str">
        <f t="shared" si="705"/>
        <v/>
      </c>
      <c r="AM94" s="101"/>
      <c r="AN94" s="101"/>
      <c r="AO94" s="102" t="str">
        <f t="shared" si="706"/>
        <v/>
      </c>
      <c r="AP94" s="103" t="str">
        <f t="shared" si="707"/>
        <v/>
      </c>
      <c r="AQ94" s="104" t="str">
        <f t="shared" si="708"/>
        <v/>
      </c>
      <c r="AR94" s="104" t="str">
        <f t="shared" si="709"/>
        <v/>
      </c>
      <c r="AS94" s="105" t="str">
        <f t="shared" si="710"/>
        <v/>
      </c>
      <c r="AT94" s="106" t="str">
        <f t="shared" si="711"/>
        <v/>
      </c>
      <c r="AU94" s="107" t="str">
        <f t="shared" si="712"/>
        <v/>
      </c>
      <c r="AV94" s="108" t="str">
        <f t="shared" si="713"/>
        <v/>
      </c>
      <c r="AW94" s="109" t="str">
        <f t="shared" si="714"/>
        <v/>
      </c>
      <c r="AY94" s="101"/>
      <c r="AZ94" s="101"/>
      <c r="BA94" s="102" t="str">
        <f t="shared" si="715"/>
        <v/>
      </c>
      <c r="BB94" s="103" t="str">
        <f t="shared" si="716"/>
        <v/>
      </c>
      <c r="BC94" s="104" t="str">
        <f t="shared" si="717"/>
        <v/>
      </c>
      <c r="BD94" s="104" t="str">
        <f t="shared" si="718"/>
        <v/>
      </c>
      <c r="BE94" s="105" t="str">
        <f t="shared" si="719"/>
        <v/>
      </c>
      <c r="BF94" s="106" t="str">
        <f t="shared" si="720"/>
        <v/>
      </c>
      <c r="BG94" s="107" t="str">
        <f t="shared" si="721"/>
        <v/>
      </c>
      <c r="BH94" s="108" t="str">
        <f t="shared" si="722"/>
        <v/>
      </c>
      <c r="BI94" s="109" t="str">
        <f t="shared" si="723"/>
        <v/>
      </c>
      <c r="BK94" s="101"/>
      <c r="BL94" s="101"/>
      <c r="BM94" s="102" t="str">
        <f t="shared" si="724"/>
        <v/>
      </c>
      <c r="BN94" s="103" t="str">
        <f t="shared" si="725"/>
        <v/>
      </c>
      <c r="BO94" s="104" t="str">
        <f t="shared" si="726"/>
        <v/>
      </c>
      <c r="BP94" s="104" t="str">
        <f t="shared" si="727"/>
        <v/>
      </c>
      <c r="BQ94" s="105" t="str">
        <f t="shared" si="728"/>
        <v/>
      </c>
      <c r="BR94" s="106" t="str">
        <f t="shared" si="729"/>
        <v/>
      </c>
      <c r="BS94" s="107" t="str">
        <f t="shared" si="730"/>
        <v/>
      </c>
      <c r="BT94" s="108" t="str">
        <f t="shared" si="731"/>
        <v/>
      </c>
      <c r="BU94" s="109" t="str">
        <f t="shared" si="732"/>
        <v/>
      </c>
      <c r="BW94" s="101"/>
      <c r="BX94" s="101"/>
      <c r="BY94" s="102" t="str">
        <f t="shared" si="733"/>
        <v/>
      </c>
      <c r="BZ94" s="103" t="str">
        <f t="shared" si="734"/>
        <v/>
      </c>
      <c r="CA94" s="104" t="str">
        <f t="shared" si="735"/>
        <v/>
      </c>
      <c r="CB94" s="104" t="str">
        <f t="shared" si="736"/>
        <v/>
      </c>
      <c r="CC94" s="105" t="str">
        <f t="shared" si="737"/>
        <v/>
      </c>
      <c r="CD94" s="106" t="str">
        <f t="shared" si="738"/>
        <v/>
      </c>
      <c r="CE94" s="107" t="str">
        <f t="shared" si="739"/>
        <v/>
      </c>
      <c r="CF94" s="108" t="str">
        <f t="shared" si="740"/>
        <v/>
      </c>
      <c r="CG94" s="109" t="str">
        <f t="shared" si="741"/>
        <v/>
      </c>
      <c r="CI94" s="101"/>
      <c r="CJ94" s="101"/>
      <c r="CK94" s="102" t="str">
        <f t="shared" si="742"/>
        <v/>
      </c>
      <c r="CL94" s="103" t="str">
        <f t="shared" si="743"/>
        <v/>
      </c>
      <c r="CM94" s="104" t="str">
        <f t="shared" si="744"/>
        <v/>
      </c>
      <c r="CN94" s="104" t="str">
        <f t="shared" si="745"/>
        <v/>
      </c>
      <c r="CO94" s="105" t="str">
        <f t="shared" si="746"/>
        <v/>
      </c>
      <c r="CP94" s="106" t="str">
        <f t="shared" si="747"/>
        <v/>
      </c>
      <c r="CQ94" s="107" t="str">
        <f t="shared" si="748"/>
        <v/>
      </c>
      <c r="CR94" s="108" t="str">
        <f t="shared" si="749"/>
        <v/>
      </c>
      <c r="CS94" s="109" t="str">
        <f t="shared" si="750"/>
        <v/>
      </c>
      <c r="CU94" s="101"/>
      <c r="CV94" s="101"/>
      <c r="CW94" s="102" t="str">
        <f t="shared" si="751"/>
        <v/>
      </c>
      <c r="CX94" s="103" t="str">
        <f t="shared" si="752"/>
        <v/>
      </c>
      <c r="CY94" s="104" t="str">
        <f t="shared" si="753"/>
        <v/>
      </c>
      <c r="CZ94" s="104" t="str">
        <f t="shared" si="754"/>
        <v/>
      </c>
      <c r="DA94" s="105" t="str">
        <f t="shared" si="755"/>
        <v/>
      </c>
      <c r="DB94" s="106" t="str">
        <f t="shared" si="756"/>
        <v/>
      </c>
      <c r="DC94" s="107" t="str">
        <f t="shared" si="757"/>
        <v/>
      </c>
      <c r="DD94" s="108" t="str">
        <f t="shared" si="758"/>
        <v/>
      </c>
      <c r="DE94" s="109" t="str">
        <f t="shared" si="759"/>
        <v/>
      </c>
      <c r="DG94" s="101"/>
      <c r="DH94" s="101"/>
      <c r="DI94" s="102" t="str">
        <f t="shared" si="4"/>
        <v/>
      </c>
      <c r="DJ94" s="103" t="str">
        <f t="shared" si="5"/>
        <v/>
      </c>
      <c r="DK94" s="104" t="str">
        <f t="shared" si="6"/>
        <v/>
      </c>
      <c r="DL94" s="104" t="str">
        <f t="shared" si="7"/>
        <v/>
      </c>
      <c r="DM94" s="105" t="str">
        <f t="shared" si="8"/>
        <v/>
      </c>
      <c r="DN94" s="106" t="str">
        <f t="shared" si="9"/>
        <v/>
      </c>
      <c r="DO94" s="107" t="str">
        <f t="shared" si="10"/>
        <v/>
      </c>
      <c r="DP94" s="108" t="str">
        <f t="shared" si="11"/>
        <v/>
      </c>
      <c r="DQ94" s="109" t="str">
        <f t="shared" si="12"/>
        <v/>
      </c>
      <c r="DS94" s="101"/>
      <c r="DT94" s="101"/>
      <c r="DU94" s="102" t="str">
        <f t="shared" si="13"/>
        <v/>
      </c>
      <c r="DV94" s="103" t="str">
        <f t="shared" si="14"/>
        <v/>
      </c>
      <c r="DW94" s="104" t="str">
        <f t="shared" si="15"/>
        <v/>
      </c>
      <c r="DX94" s="104" t="str">
        <f t="shared" si="16"/>
        <v/>
      </c>
      <c r="DY94" s="105" t="str">
        <f t="shared" si="17"/>
        <v/>
      </c>
      <c r="DZ94" s="106" t="str">
        <f t="shared" si="18"/>
        <v/>
      </c>
      <c r="EA94" s="107" t="str">
        <f t="shared" si="19"/>
        <v/>
      </c>
      <c r="EB94" s="108" t="str">
        <f t="shared" si="20"/>
        <v/>
      </c>
      <c r="EC94" s="109" t="str">
        <f t="shared" si="21"/>
        <v/>
      </c>
      <c r="EE94" s="101"/>
      <c r="EF94" s="101"/>
      <c r="EG94" s="102" t="str">
        <f t="shared" si="22"/>
        <v/>
      </c>
      <c r="EH94" s="103" t="str">
        <f t="shared" si="23"/>
        <v/>
      </c>
      <c r="EI94" s="104" t="str">
        <f t="shared" si="24"/>
        <v/>
      </c>
      <c r="EJ94" s="104" t="str">
        <f t="shared" si="25"/>
        <v/>
      </c>
      <c r="EK94" s="105" t="str">
        <f t="shared" si="26"/>
        <v/>
      </c>
      <c r="EL94" s="106" t="str">
        <f t="shared" si="27"/>
        <v/>
      </c>
      <c r="EM94" s="107" t="str">
        <f t="shared" si="28"/>
        <v/>
      </c>
      <c r="EN94" s="108" t="str">
        <f t="shared" si="29"/>
        <v/>
      </c>
      <c r="EO94" s="109" t="str">
        <f t="shared" si="30"/>
        <v/>
      </c>
      <c r="EQ94" s="101"/>
      <c r="ER94" s="101"/>
      <c r="ES94" s="102" t="str">
        <f t="shared" si="31"/>
        <v/>
      </c>
      <c r="ET94" s="103" t="str">
        <f t="shared" si="32"/>
        <v/>
      </c>
      <c r="EU94" s="104" t="str">
        <f t="shared" si="33"/>
        <v/>
      </c>
      <c r="EV94" s="104" t="str">
        <f t="shared" si="34"/>
        <v/>
      </c>
      <c r="EW94" s="105" t="str">
        <f t="shared" si="35"/>
        <v/>
      </c>
      <c r="EX94" s="106" t="str">
        <f t="shared" si="36"/>
        <v/>
      </c>
      <c r="EY94" s="107" t="str">
        <f t="shared" si="37"/>
        <v/>
      </c>
      <c r="EZ94" s="108" t="str">
        <f t="shared" si="38"/>
        <v/>
      </c>
      <c r="FA94" s="109" t="str">
        <f t="shared" si="39"/>
        <v/>
      </c>
      <c r="FC94" s="101"/>
      <c r="FD94" s="101"/>
      <c r="FE94" s="102" t="str">
        <f t="shared" si="40"/>
        <v/>
      </c>
      <c r="FF94" s="103" t="str">
        <f t="shared" si="41"/>
        <v/>
      </c>
      <c r="FG94" s="104" t="str">
        <f t="shared" si="42"/>
        <v/>
      </c>
      <c r="FH94" s="104" t="str">
        <f t="shared" si="43"/>
        <v/>
      </c>
      <c r="FI94" s="105" t="str">
        <f t="shared" si="44"/>
        <v/>
      </c>
      <c r="FJ94" s="106" t="str">
        <f t="shared" si="45"/>
        <v/>
      </c>
      <c r="FK94" s="107" t="str">
        <f t="shared" si="46"/>
        <v/>
      </c>
      <c r="FL94" s="108" t="str">
        <f t="shared" si="47"/>
        <v/>
      </c>
      <c r="FM94" s="109" t="str">
        <f t="shared" si="48"/>
        <v/>
      </c>
      <c r="FO94" s="101"/>
      <c r="FP94" s="101"/>
      <c r="FQ94" s="102" t="str">
        <f>IF(FU94="","",#REF!)</f>
        <v/>
      </c>
      <c r="FR94" s="103" t="str">
        <f t="shared" si="49"/>
        <v/>
      </c>
      <c r="FS94" s="104" t="str">
        <f t="shared" si="50"/>
        <v/>
      </c>
      <c r="FT94" s="104" t="str">
        <f t="shared" si="51"/>
        <v/>
      </c>
      <c r="FU94" s="105" t="str">
        <f t="shared" si="52"/>
        <v/>
      </c>
      <c r="FV94" s="106" t="str">
        <f t="shared" si="53"/>
        <v/>
      </c>
      <c r="FW94" s="107" t="str">
        <f t="shared" si="54"/>
        <v/>
      </c>
      <c r="FX94" s="108" t="str">
        <f t="shared" si="55"/>
        <v/>
      </c>
      <c r="FY94" s="109" t="str">
        <f t="shared" si="56"/>
        <v/>
      </c>
      <c r="GA94" s="101"/>
      <c r="GB94" s="101"/>
      <c r="GC94" s="102" t="str">
        <f t="shared" si="57"/>
        <v/>
      </c>
      <c r="GD94" s="103" t="str">
        <f t="shared" si="58"/>
        <v/>
      </c>
      <c r="GE94" s="104" t="str">
        <f t="shared" si="59"/>
        <v/>
      </c>
      <c r="GF94" s="104" t="str">
        <f t="shared" si="60"/>
        <v/>
      </c>
      <c r="GG94" s="105" t="str">
        <f t="shared" si="61"/>
        <v/>
      </c>
      <c r="GH94" s="106" t="str">
        <f t="shared" si="62"/>
        <v/>
      </c>
      <c r="GI94" s="107" t="str">
        <f t="shared" si="63"/>
        <v/>
      </c>
      <c r="GJ94" s="108" t="str">
        <f t="shared" si="64"/>
        <v/>
      </c>
      <c r="GK94" s="109" t="str">
        <f t="shared" si="65"/>
        <v/>
      </c>
      <c r="GM94" s="101"/>
      <c r="GN94" s="101"/>
      <c r="GO94" s="102" t="str">
        <f t="shared" si="66"/>
        <v/>
      </c>
      <c r="GP94" s="103" t="str">
        <f t="shared" si="67"/>
        <v/>
      </c>
      <c r="GQ94" s="104" t="str">
        <f t="shared" si="68"/>
        <v/>
      </c>
      <c r="GR94" s="104" t="str">
        <f t="shared" si="69"/>
        <v/>
      </c>
      <c r="GS94" s="105" t="str">
        <f t="shared" si="70"/>
        <v/>
      </c>
      <c r="GT94" s="106" t="str">
        <f t="shared" si="71"/>
        <v/>
      </c>
      <c r="GU94" s="107" t="str">
        <f t="shared" si="72"/>
        <v/>
      </c>
      <c r="GV94" s="108" t="str">
        <f t="shared" si="73"/>
        <v/>
      </c>
      <c r="GW94" s="109" t="str">
        <f t="shared" si="74"/>
        <v/>
      </c>
      <c r="GY94" s="101"/>
      <c r="GZ94" s="101"/>
      <c r="HA94" s="102" t="str">
        <f t="shared" si="75"/>
        <v/>
      </c>
      <c r="HB94" s="103" t="str">
        <f t="shared" si="76"/>
        <v/>
      </c>
      <c r="HC94" s="104" t="str">
        <f t="shared" si="77"/>
        <v/>
      </c>
      <c r="HD94" s="104" t="str">
        <f t="shared" si="78"/>
        <v/>
      </c>
      <c r="HE94" s="105" t="str">
        <f t="shared" si="79"/>
        <v/>
      </c>
      <c r="HF94" s="106" t="str">
        <f t="shared" si="80"/>
        <v/>
      </c>
      <c r="HG94" s="107" t="str">
        <f t="shared" si="81"/>
        <v/>
      </c>
      <c r="HH94" s="108" t="str">
        <f t="shared" si="82"/>
        <v/>
      </c>
      <c r="HI94" s="109" t="str">
        <f t="shared" si="83"/>
        <v/>
      </c>
      <c r="HK94" s="101"/>
      <c r="HL94" s="101"/>
      <c r="HM94" s="102" t="str">
        <f t="shared" si="84"/>
        <v/>
      </c>
      <c r="HN94" s="103" t="str">
        <f t="shared" si="85"/>
        <v/>
      </c>
      <c r="HO94" s="104" t="str">
        <f t="shared" si="86"/>
        <v/>
      </c>
      <c r="HP94" s="104" t="str">
        <f t="shared" si="87"/>
        <v/>
      </c>
      <c r="HQ94" s="105" t="str">
        <f t="shared" si="88"/>
        <v/>
      </c>
      <c r="HR94" s="106" t="str">
        <f t="shared" si="89"/>
        <v/>
      </c>
      <c r="HS94" s="107" t="str">
        <f t="shared" si="90"/>
        <v/>
      </c>
      <c r="HT94" s="108" t="str">
        <f t="shared" si="91"/>
        <v/>
      </c>
      <c r="HU94" s="109" t="str">
        <f t="shared" si="92"/>
        <v/>
      </c>
      <c r="HW94" s="101"/>
      <c r="HX94" s="101"/>
      <c r="HY94" s="102" t="str">
        <f t="shared" si="93"/>
        <v/>
      </c>
      <c r="HZ94" s="103" t="str">
        <f t="shared" si="94"/>
        <v/>
      </c>
      <c r="IA94" s="104" t="str">
        <f t="shared" si="95"/>
        <v/>
      </c>
      <c r="IB94" s="104" t="str">
        <f t="shared" si="96"/>
        <v/>
      </c>
      <c r="IC94" s="105" t="str">
        <f t="shared" si="97"/>
        <v/>
      </c>
      <c r="ID94" s="106" t="str">
        <f t="shared" si="98"/>
        <v/>
      </c>
      <c r="IE94" s="107" t="str">
        <f t="shared" si="99"/>
        <v/>
      </c>
      <c r="IF94" s="108" t="str">
        <f t="shared" si="100"/>
        <v/>
      </c>
      <c r="IG94" s="109" t="str">
        <f t="shared" si="101"/>
        <v/>
      </c>
      <c r="II94" s="101"/>
      <c r="IJ94" s="101"/>
      <c r="IK94" s="102" t="str">
        <f t="shared" si="102"/>
        <v/>
      </c>
      <c r="IL94" s="103" t="str">
        <f t="shared" si="103"/>
        <v/>
      </c>
      <c r="IM94" s="104" t="str">
        <f t="shared" si="104"/>
        <v/>
      </c>
      <c r="IN94" s="104" t="str">
        <f t="shared" si="105"/>
        <v/>
      </c>
      <c r="IO94" s="105" t="str">
        <f t="shared" si="106"/>
        <v/>
      </c>
      <c r="IP94" s="106" t="str">
        <f t="shared" si="107"/>
        <v/>
      </c>
      <c r="IQ94" s="107" t="str">
        <f t="shared" si="108"/>
        <v/>
      </c>
      <c r="IR94" s="108" t="str">
        <f t="shared" si="109"/>
        <v/>
      </c>
      <c r="IS94" s="109" t="str">
        <f t="shared" si="110"/>
        <v/>
      </c>
      <c r="IU94" s="101"/>
      <c r="IV94" s="101"/>
      <c r="IW94" s="102" t="str">
        <f t="shared" si="111"/>
        <v/>
      </c>
      <c r="IX94" s="103" t="str">
        <f t="shared" si="112"/>
        <v/>
      </c>
      <c r="IY94" s="104" t="str">
        <f t="shared" si="113"/>
        <v/>
      </c>
      <c r="IZ94" s="104" t="str">
        <f t="shared" si="114"/>
        <v/>
      </c>
      <c r="JA94" s="105" t="str">
        <f t="shared" si="115"/>
        <v/>
      </c>
      <c r="JB94" s="106" t="str">
        <f t="shared" si="116"/>
        <v/>
      </c>
      <c r="JC94" s="107" t="str">
        <f t="shared" si="117"/>
        <v/>
      </c>
      <c r="JD94" s="108" t="str">
        <f t="shared" si="118"/>
        <v/>
      </c>
      <c r="JE94" s="109" t="str">
        <f t="shared" si="119"/>
        <v/>
      </c>
      <c r="JG94" s="101"/>
      <c r="JH94" s="101"/>
      <c r="JI94" s="102" t="str">
        <f t="shared" si="120"/>
        <v/>
      </c>
      <c r="JJ94" s="103" t="str">
        <f t="shared" si="121"/>
        <v/>
      </c>
      <c r="JK94" s="104" t="str">
        <f t="shared" si="122"/>
        <v/>
      </c>
      <c r="JL94" s="104" t="str">
        <f t="shared" si="123"/>
        <v/>
      </c>
      <c r="JM94" s="105" t="str">
        <f t="shared" si="124"/>
        <v/>
      </c>
      <c r="JN94" s="106" t="str">
        <f t="shared" si="125"/>
        <v/>
      </c>
      <c r="JO94" s="107" t="str">
        <f t="shared" si="126"/>
        <v/>
      </c>
      <c r="JP94" s="108" t="str">
        <f t="shared" si="127"/>
        <v/>
      </c>
      <c r="JQ94" s="109" t="str">
        <f t="shared" si="128"/>
        <v/>
      </c>
      <c r="JS94" s="101"/>
      <c r="JT94" s="101"/>
      <c r="JU94" s="102" t="str">
        <f t="shared" si="129"/>
        <v/>
      </c>
      <c r="JV94" s="103" t="str">
        <f t="shared" si="130"/>
        <v/>
      </c>
      <c r="JW94" s="104" t="str">
        <f t="shared" si="131"/>
        <v/>
      </c>
      <c r="JX94" s="104" t="str">
        <f t="shared" si="132"/>
        <v/>
      </c>
      <c r="JY94" s="105" t="str">
        <f t="shared" si="133"/>
        <v/>
      </c>
      <c r="JZ94" s="106" t="str">
        <f t="shared" si="134"/>
        <v/>
      </c>
      <c r="KA94" s="107" t="str">
        <f t="shared" si="135"/>
        <v/>
      </c>
      <c r="KB94" s="108" t="str">
        <f t="shared" si="136"/>
        <v/>
      </c>
      <c r="KC94" s="109" t="str">
        <f t="shared" si="137"/>
        <v/>
      </c>
      <c r="KE94" s="101"/>
      <c r="KF94" s="101"/>
    </row>
    <row r="95" spans="1:292" ht="13.5" customHeight="1">
      <c r="A95" s="20"/>
      <c r="B95" s="101"/>
      <c r="E95" s="102" t="str">
        <f t="shared" si="679"/>
        <v/>
      </c>
      <c r="F95" s="103" t="str">
        <f t="shared" si="680"/>
        <v/>
      </c>
      <c r="G95" s="104" t="str">
        <f t="shared" si="681"/>
        <v/>
      </c>
      <c r="H95" s="104" t="str">
        <f t="shared" si="682"/>
        <v/>
      </c>
      <c r="I95" s="105" t="str">
        <f t="shared" si="683"/>
        <v/>
      </c>
      <c r="J95" s="106" t="str">
        <f t="shared" si="684"/>
        <v/>
      </c>
      <c r="K95" s="107" t="str">
        <f t="shared" si="685"/>
        <v/>
      </c>
      <c r="L95" s="108" t="str">
        <f t="shared" si="686"/>
        <v/>
      </c>
      <c r="M95" s="109" t="str">
        <f t="shared" si="687"/>
        <v/>
      </c>
      <c r="O95" s="101"/>
      <c r="P95" s="101"/>
      <c r="Q95" s="102" t="str">
        <f t="shared" si="688"/>
        <v/>
      </c>
      <c r="R95" s="103" t="str">
        <f t="shared" si="689"/>
        <v/>
      </c>
      <c r="S95" s="104" t="str">
        <f t="shared" si="690"/>
        <v/>
      </c>
      <c r="T95" s="104" t="str">
        <f t="shared" si="691"/>
        <v/>
      </c>
      <c r="U95" s="105" t="str">
        <f t="shared" si="692"/>
        <v/>
      </c>
      <c r="V95" s="106" t="str">
        <f t="shared" si="693"/>
        <v/>
      </c>
      <c r="W95" s="107" t="str">
        <f t="shared" si="694"/>
        <v/>
      </c>
      <c r="X95" s="108" t="str">
        <f t="shared" si="695"/>
        <v/>
      </c>
      <c r="Y95" s="109" t="str">
        <f t="shared" si="696"/>
        <v/>
      </c>
      <c r="AA95" s="101"/>
      <c r="AB95" s="101"/>
      <c r="AC95" s="102" t="str">
        <f t="shared" si="697"/>
        <v/>
      </c>
      <c r="AD95" s="103" t="str">
        <f t="shared" si="698"/>
        <v/>
      </c>
      <c r="AE95" s="104" t="str">
        <f t="shared" si="699"/>
        <v/>
      </c>
      <c r="AF95" s="104" t="str">
        <f t="shared" si="700"/>
        <v/>
      </c>
      <c r="AG95" s="105" t="str">
        <f t="shared" si="701"/>
        <v/>
      </c>
      <c r="AH95" s="106" t="str">
        <f t="shared" si="702"/>
        <v/>
      </c>
      <c r="AI95" s="107" t="str">
        <f t="shared" si="703"/>
        <v/>
      </c>
      <c r="AJ95" s="108" t="str">
        <f t="shared" si="704"/>
        <v/>
      </c>
      <c r="AK95" s="109" t="str">
        <f t="shared" si="705"/>
        <v/>
      </c>
      <c r="AM95" s="101"/>
      <c r="AN95" s="101"/>
      <c r="AO95" s="102" t="str">
        <f t="shared" si="706"/>
        <v/>
      </c>
      <c r="AP95" s="103" t="str">
        <f t="shared" si="707"/>
        <v/>
      </c>
      <c r="AQ95" s="104" t="str">
        <f t="shared" si="708"/>
        <v/>
      </c>
      <c r="AR95" s="104" t="str">
        <f t="shared" si="709"/>
        <v/>
      </c>
      <c r="AS95" s="105" t="str">
        <f t="shared" si="710"/>
        <v/>
      </c>
      <c r="AT95" s="106" t="str">
        <f t="shared" si="711"/>
        <v/>
      </c>
      <c r="AU95" s="107" t="str">
        <f t="shared" si="712"/>
        <v/>
      </c>
      <c r="AV95" s="108" t="str">
        <f t="shared" si="713"/>
        <v/>
      </c>
      <c r="AW95" s="109" t="str">
        <f t="shared" si="714"/>
        <v/>
      </c>
      <c r="AY95" s="101"/>
      <c r="AZ95" s="101"/>
      <c r="BA95" s="102" t="str">
        <f t="shared" si="715"/>
        <v/>
      </c>
      <c r="BB95" s="103" t="str">
        <f t="shared" si="716"/>
        <v/>
      </c>
      <c r="BC95" s="104" t="str">
        <f t="shared" si="717"/>
        <v/>
      </c>
      <c r="BD95" s="104" t="str">
        <f t="shared" si="718"/>
        <v/>
      </c>
      <c r="BE95" s="105" t="str">
        <f t="shared" si="719"/>
        <v/>
      </c>
      <c r="BF95" s="106" t="str">
        <f t="shared" si="720"/>
        <v/>
      </c>
      <c r="BG95" s="107" t="str">
        <f t="shared" si="721"/>
        <v/>
      </c>
      <c r="BH95" s="108" t="str">
        <f t="shared" si="722"/>
        <v/>
      </c>
      <c r="BI95" s="109" t="str">
        <f t="shared" si="723"/>
        <v/>
      </c>
      <c r="BK95" s="101"/>
      <c r="BL95" s="101"/>
      <c r="BM95" s="102" t="str">
        <f t="shared" si="724"/>
        <v/>
      </c>
      <c r="BN95" s="103" t="str">
        <f t="shared" si="725"/>
        <v/>
      </c>
      <c r="BO95" s="104" t="str">
        <f t="shared" si="726"/>
        <v/>
      </c>
      <c r="BP95" s="104" t="str">
        <f t="shared" si="727"/>
        <v/>
      </c>
      <c r="BQ95" s="105" t="str">
        <f t="shared" si="728"/>
        <v/>
      </c>
      <c r="BR95" s="106" t="str">
        <f t="shared" si="729"/>
        <v/>
      </c>
      <c r="BS95" s="107" t="str">
        <f t="shared" si="730"/>
        <v/>
      </c>
      <c r="BT95" s="108" t="str">
        <f t="shared" si="731"/>
        <v/>
      </c>
      <c r="BU95" s="109" t="str">
        <f t="shared" si="732"/>
        <v/>
      </c>
      <c r="BW95" s="101"/>
      <c r="BX95" s="101"/>
      <c r="BY95" s="102" t="str">
        <f t="shared" si="733"/>
        <v/>
      </c>
      <c r="BZ95" s="103" t="str">
        <f t="shared" si="734"/>
        <v/>
      </c>
      <c r="CA95" s="104" t="str">
        <f t="shared" si="735"/>
        <v/>
      </c>
      <c r="CB95" s="104" t="str">
        <f t="shared" si="736"/>
        <v/>
      </c>
      <c r="CC95" s="105" t="str">
        <f t="shared" si="737"/>
        <v/>
      </c>
      <c r="CD95" s="106" t="str">
        <f t="shared" si="738"/>
        <v/>
      </c>
      <c r="CE95" s="107" t="str">
        <f t="shared" si="739"/>
        <v/>
      </c>
      <c r="CF95" s="108" t="str">
        <f t="shared" si="740"/>
        <v/>
      </c>
      <c r="CG95" s="109" t="str">
        <f t="shared" si="741"/>
        <v/>
      </c>
      <c r="CI95" s="101"/>
      <c r="CJ95" s="101"/>
      <c r="CK95" s="102" t="str">
        <f t="shared" si="742"/>
        <v/>
      </c>
      <c r="CL95" s="103" t="str">
        <f t="shared" si="743"/>
        <v/>
      </c>
      <c r="CM95" s="104" t="str">
        <f t="shared" si="744"/>
        <v/>
      </c>
      <c r="CN95" s="104" t="str">
        <f t="shared" si="745"/>
        <v/>
      </c>
      <c r="CO95" s="105" t="str">
        <f t="shared" si="746"/>
        <v/>
      </c>
      <c r="CP95" s="106" t="str">
        <f t="shared" si="747"/>
        <v/>
      </c>
      <c r="CQ95" s="107" t="str">
        <f t="shared" si="748"/>
        <v/>
      </c>
      <c r="CR95" s="108" t="str">
        <f t="shared" si="749"/>
        <v/>
      </c>
      <c r="CS95" s="109" t="str">
        <f t="shared" si="750"/>
        <v/>
      </c>
      <c r="CU95" s="101"/>
      <c r="CV95" s="101"/>
      <c r="CW95" s="102" t="str">
        <f t="shared" si="751"/>
        <v/>
      </c>
      <c r="CX95" s="103" t="str">
        <f t="shared" si="752"/>
        <v/>
      </c>
      <c r="CY95" s="104" t="str">
        <f t="shared" si="753"/>
        <v/>
      </c>
      <c r="CZ95" s="104" t="str">
        <f t="shared" si="754"/>
        <v/>
      </c>
      <c r="DA95" s="105" t="str">
        <f t="shared" si="755"/>
        <v/>
      </c>
      <c r="DB95" s="106" t="str">
        <f t="shared" si="756"/>
        <v/>
      </c>
      <c r="DC95" s="107" t="str">
        <f t="shared" si="757"/>
        <v/>
      </c>
      <c r="DD95" s="108" t="str">
        <f t="shared" si="758"/>
        <v/>
      </c>
      <c r="DE95" s="109" t="str">
        <f t="shared" si="759"/>
        <v/>
      </c>
      <c r="DG95" s="101"/>
      <c r="DH95" s="101"/>
      <c r="DI95" s="102" t="str">
        <f t="shared" si="4"/>
        <v/>
      </c>
      <c r="DJ95" s="103" t="str">
        <f t="shared" si="5"/>
        <v/>
      </c>
      <c r="DK95" s="104" t="str">
        <f t="shared" si="6"/>
        <v/>
      </c>
      <c r="DL95" s="104" t="str">
        <f t="shared" si="7"/>
        <v/>
      </c>
      <c r="DM95" s="105" t="str">
        <f t="shared" si="8"/>
        <v/>
      </c>
      <c r="DN95" s="106" t="str">
        <f t="shared" si="9"/>
        <v/>
      </c>
      <c r="DO95" s="107" t="str">
        <f t="shared" si="10"/>
        <v/>
      </c>
      <c r="DP95" s="108" t="str">
        <f t="shared" si="11"/>
        <v/>
      </c>
      <c r="DQ95" s="109" t="str">
        <f t="shared" si="12"/>
        <v/>
      </c>
      <c r="DS95" s="101"/>
      <c r="DT95" s="101"/>
      <c r="DU95" s="102" t="str">
        <f t="shared" si="13"/>
        <v/>
      </c>
      <c r="DV95" s="103" t="str">
        <f t="shared" si="14"/>
        <v/>
      </c>
      <c r="DW95" s="104" t="str">
        <f t="shared" si="15"/>
        <v/>
      </c>
      <c r="DX95" s="104" t="str">
        <f t="shared" si="16"/>
        <v/>
      </c>
      <c r="DY95" s="105" t="str">
        <f t="shared" si="17"/>
        <v/>
      </c>
      <c r="DZ95" s="106" t="str">
        <f t="shared" si="18"/>
        <v/>
      </c>
      <c r="EA95" s="107" t="str">
        <f t="shared" si="19"/>
        <v/>
      </c>
      <c r="EB95" s="108" t="str">
        <f t="shared" si="20"/>
        <v/>
      </c>
      <c r="EC95" s="109" t="str">
        <f t="shared" si="21"/>
        <v/>
      </c>
      <c r="EE95" s="101"/>
      <c r="EF95" s="101"/>
      <c r="EG95" s="102" t="str">
        <f t="shared" si="22"/>
        <v/>
      </c>
      <c r="EH95" s="103" t="str">
        <f t="shared" si="23"/>
        <v/>
      </c>
      <c r="EI95" s="104" t="str">
        <f t="shared" si="24"/>
        <v/>
      </c>
      <c r="EJ95" s="104" t="str">
        <f t="shared" si="25"/>
        <v/>
      </c>
      <c r="EK95" s="105" t="str">
        <f t="shared" si="26"/>
        <v/>
      </c>
      <c r="EL95" s="106" t="str">
        <f t="shared" si="27"/>
        <v/>
      </c>
      <c r="EM95" s="107" t="str">
        <f t="shared" si="28"/>
        <v/>
      </c>
      <c r="EN95" s="108" t="str">
        <f t="shared" si="29"/>
        <v/>
      </c>
      <c r="EO95" s="109" t="str">
        <f t="shared" si="30"/>
        <v/>
      </c>
      <c r="EQ95" s="101"/>
      <c r="ER95" s="101"/>
      <c r="ES95" s="102" t="str">
        <f t="shared" si="31"/>
        <v/>
      </c>
      <c r="ET95" s="103" t="str">
        <f t="shared" si="32"/>
        <v/>
      </c>
      <c r="EU95" s="104" t="str">
        <f t="shared" si="33"/>
        <v/>
      </c>
      <c r="EV95" s="104" t="str">
        <f t="shared" si="34"/>
        <v/>
      </c>
      <c r="EW95" s="105" t="str">
        <f t="shared" si="35"/>
        <v/>
      </c>
      <c r="EX95" s="106" t="str">
        <f t="shared" si="36"/>
        <v/>
      </c>
      <c r="EY95" s="107" t="str">
        <f t="shared" si="37"/>
        <v/>
      </c>
      <c r="EZ95" s="108" t="str">
        <f t="shared" si="38"/>
        <v/>
      </c>
      <c r="FA95" s="109" t="str">
        <f t="shared" si="39"/>
        <v/>
      </c>
      <c r="FC95" s="101"/>
      <c r="FD95" s="101"/>
      <c r="FE95" s="102" t="str">
        <f t="shared" si="40"/>
        <v/>
      </c>
      <c r="FF95" s="103" t="str">
        <f t="shared" si="41"/>
        <v/>
      </c>
      <c r="FG95" s="104" t="str">
        <f t="shared" si="42"/>
        <v/>
      </c>
      <c r="FH95" s="104" t="str">
        <f t="shared" si="43"/>
        <v/>
      </c>
      <c r="FI95" s="105" t="str">
        <f t="shared" si="44"/>
        <v/>
      </c>
      <c r="FJ95" s="106" t="str">
        <f t="shared" si="45"/>
        <v/>
      </c>
      <c r="FK95" s="107" t="str">
        <f t="shared" si="46"/>
        <v/>
      </c>
      <c r="FL95" s="108" t="str">
        <f t="shared" si="47"/>
        <v/>
      </c>
      <c r="FM95" s="109" t="str">
        <f t="shared" si="48"/>
        <v/>
      </c>
      <c r="FO95" s="101"/>
      <c r="FP95" s="101"/>
      <c r="FQ95" s="102" t="str">
        <f>IF(FU95="","",#REF!)</f>
        <v/>
      </c>
      <c r="FR95" s="103" t="str">
        <f t="shared" si="49"/>
        <v/>
      </c>
      <c r="FS95" s="104" t="str">
        <f t="shared" si="50"/>
        <v/>
      </c>
      <c r="FT95" s="104" t="str">
        <f t="shared" si="51"/>
        <v/>
      </c>
      <c r="FU95" s="105" t="str">
        <f t="shared" si="52"/>
        <v/>
      </c>
      <c r="FV95" s="106" t="str">
        <f t="shared" si="53"/>
        <v/>
      </c>
      <c r="FW95" s="107" t="str">
        <f t="shared" si="54"/>
        <v/>
      </c>
      <c r="FX95" s="108" t="str">
        <f t="shared" si="55"/>
        <v/>
      </c>
      <c r="FY95" s="109" t="str">
        <f t="shared" si="56"/>
        <v/>
      </c>
      <c r="GA95" s="101"/>
      <c r="GB95" s="101"/>
      <c r="GC95" s="102" t="str">
        <f t="shared" si="57"/>
        <v/>
      </c>
      <c r="GD95" s="103" t="str">
        <f t="shared" si="58"/>
        <v/>
      </c>
      <c r="GE95" s="104" t="str">
        <f t="shared" si="59"/>
        <v/>
      </c>
      <c r="GF95" s="104" t="str">
        <f t="shared" si="60"/>
        <v/>
      </c>
      <c r="GG95" s="105" t="str">
        <f t="shared" si="61"/>
        <v/>
      </c>
      <c r="GH95" s="106" t="str">
        <f t="shared" si="62"/>
        <v/>
      </c>
      <c r="GI95" s="107" t="str">
        <f t="shared" si="63"/>
        <v/>
      </c>
      <c r="GJ95" s="108" t="str">
        <f t="shared" si="64"/>
        <v/>
      </c>
      <c r="GK95" s="109" t="str">
        <f t="shared" si="65"/>
        <v/>
      </c>
      <c r="GM95" s="101"/>
      <c r="GN95" s="101"/>
      <c r="GO95" s="102" t="str">
        <f t="shared" si="66"/>
        <v/>
      </c>
      <c r="GP95" s="103" t="str">
        <f t="shared" si="67"/>
        <v/>
      </c>
      <c r="GQ95" s="104" t="str">
        <f t="shared" si="68"/>
        <v/>
      </c>
      <c r="GR95" s="104" t="str">
        <f t="shared" si="69"/>
        <v/>
      </c>
      <c r="GS95" s="105" t="str">
        <f t="shared" si="70"/>
        <v/>
      </c>
      <c r="GT95" s="106" t="str">
        <f t="shared" si="71"/>
        <v/>
      </c>
      <c r="GU95" s="107" t="str">
        <f t="shared" si="72"/>
        <v/>
      </c>
      <c r="GV95" s="108" t="str">
        <f t="shared" si="73"/>
        <v/>
      </c>
      <c r="GW95" s="109" t="str">
        <f t="shared" si="74"/>
        <v/>
      </c>
      <c r="GY95" s="101"/>
      <c r="GZ95" s="101"/>
      <c r="HA95" s="102" t="str">
        <f t="shared" si="75"/>
        <v/>
      </c>
      <c r="HB95" s="103" t="str">
        <f t="shared" si="76"/>
        <v/>
      </c>
      <c r="HC95" s="104" t="str">
        <f t="shared" si="77"/>
        <v/>
      </c>
      <c r="HD95" s="104" t="str">
        <f t="shared" si="78"/>
        <v/>
      </c>
      <c r="HE95" s="105" t="str">
        <f t="shared" si="79"/>
        <v/>
      </c>
      <c r="HF95" s="106" t="str">
        <f t="shared" si="80"/>
        <v/>
      </c>
      <c r="HG95" s="107" t="str">
        <f t="shared" si="81"/>
        <v/>
      </c>
      <c r="HH95" s="108" t="str">
        <f t="shared" si="82"/>
        <v/>
      </c>
      <c r="HI95" s="109" t="str">
        <f t="shared" si="83"/>
        <v/>
      </c>
      <c r="HK95" s="101"/>
      <c r="HL95" s="101"/>
      <c r="HM95" s="102" t="str">
        <f t="shared" si="84"/>
        <v/>
      </c>
      <c r="HN95" s="103" t="str">
        <f t="shared" si="85"/>
        <v/>
      </c>
      <c r="HO95" s="104" t="str">
        <f t="shared" si="86"/>
        <v/>
      </c>
      <c r="HP95" s="104" t="str">
        <f t="shared" si="87"/>
        <v/>
      </c>
      <c r="HQ95" s="105" t="str">
        <f t="shared" si="88"/>
        <v/>
      </c>
      <c r="HR95" s="106" t="str">
        <f t="shared" si="89"/>
        <v/>
      </c>
      <c r="HS95" s="107" t="str">
        <f t="shared" si="90"/>
        <v/>
      </c>
      <c r="HT95" s="108" t="str">
        <f t="shared" si="91"/>
        <v/>
      </c>
      <c r="HU95" s="109" t="str">
        <f t="shared" si="92"/>
        <v/>
      </c>
      <c r="HW95" s="101"/>
      <c r="HX95" s="101"/>
      <c r="HY95" s="102" t="str">
        <f t="shared" si="93"/>
        <v/>
      </c>
      <c r="HZ95" s="103" t="str">
        <f t="shared" si="94"/>
        <v/>
      </c>
      <c r="IA95" s="104" t="str">
        <f t="shared" si="95"/>
        <v/>
      </c>
      <c r="IB95" s="104" t="str">
        <f t="shared" si="96"/>
        <v/>
      </c>
      <c r="IC95" s="105" t="str">
        <f t="shared" si="97"/>
        <v/>
      </c>
      <c r="ID95" s="106" t="str">
        <f t="shared" si="98"/>
        <v/>
      </c>
      <c r="IE95" s="107" t="str">
        <f t="shared" si="99"/>
        <v/>
      </c>
      <c r="IF95" s="108" t="str">
        <f t="shared" si="100"/>
        <v/>
      </c>
      <c r="IG95" s="109" t="str">
        <f t="shared" si="101"/>
        <v/>
      </c>
      <c r="II95" s="101"/>
      <c r="IJ95" s="101"/>
      <c r="IK95" s="102" t="str">
        <f t="shared" si="102"/>
        <v/>
      </c>
      <c r="IL95" s="103" t="str">
        <f t="shared" si="103"/>
        <v/>
      </c>
      <c r="IM95" s="104" t="str">
        <f t="shared" si="104"/>
        <v/>
      </c>
      <c r="IN95" s="104" t="str">
        <f t="shared" si="105"/>
        <v/>
      </c>
      <c r="IO95" s="105" t="str">
        <f t="shared" si="106"/>
        <v/>
      </c>
      <c r="IP95" s="106" t="str">
        <f t="shared" si="107"/>
        <v/>
      </c>
      <c r="IQ95" s="107" t="str">
        <f t="shared" si="108"/>
        <v/>
      </c>
      <c r="IR95" s="108" t="str">
        <f t="shared" si="109"/>
        <v/>
      </c>
      <c r="IS95" s="109" t="str">
        <f t="shared" si="110"/>
        <v/>
      </c>
      <c r="IU95" s="101"/>
      <c r="IV95" s="101"/>
      <c r="IW95" s="102" t="str">
        <f t="shared" si="111"/>
        <v/>
      </c>
      <c r="IX95" s="103" t="str">
        <f t="shared" si="112"/>
        <v/>
      </c>
      <c r="IY95" s="104" t="str">
        <f t="shared" si="113"/>
        <v/>
      </c>
      <c r="IZ95" s="104" t="str">
        <f t="shared" si="114"/>
        <v/>
      </c>
      <c r="JA95" s="105" t="str">
        <f t="shared" si="115"/>
        <v/>
      </c>
      <c r="JB95" s="106" t="str">
        <f t="shared" si="116"/>
        <v/>
      </c>
      <c r="JC95" s="107" t="str">
        <f t="shared" si="117"/>
        <v/>
      </c>
      <c r="JD95" s="108" t="str">
        <f t="shared" si="118"/>
        <v/>
      </c>
      <c r="JE95" s="109" t="str">
        <f t="shared" si="119"/>
        <v/>
      </c>
      <c r="JG95" s="101"/>
      <c r="JH95" s="101"/>
      <c r="JI95" s="102" t="str">
        <f t="shared" si="120"/>
        <v/>
      </c>
      <c r="JJ95" s="103" t="str">
        <f t="shared" si="121"/>
        <v/>
      </c>
      <c r="JK95" s="104" t="str">
        <f t="shared" si="122"/>
        <v/>
      </c>
      <c r="JL95" s="104" t="str">
        <f t="shared" si="123"/>
        <v/>
      </c>
      <c r="JM95" s="105" t="str">
        <f t="shared" si="124"/>
        <v/>
      </c>
      <c r="JN95" s="106" t="str">
        <f t="shared" si="125"/>
        <v/>
      </c>
      <c r="JO95" s="107" t="str">
        <f t="shared" si="126"/>
        <v/>
      </c>
      <c r="JP95" s="108" t="str">
        <f t="shared" si="127"/>
        <v/>
      </c>
      <c r="JQ95" s="109" t="str">
        <f t="shared" si="128"/>
        <v/>
      </c>
      <c r="JS95" s="101"/>
      <c r="JT95" s="101"/>
      <c r="JU95" s="102" t="str">
        <f t="shared" si="129"/>
        <v/>
      </c>
      <c r="JV95" s="103" t="str">
        <f t="shared" si="130"/>
        <v/>
      </c>
      <c r="JW95" s="104" t="str">
        <f t="shared" si="131"/>
        <v/>
      </c>
      <c r="JX95" s="104" t="str">
        <f t="shared" si="132"/>
        <v/>
      </c>
      <c r="JY95" s="105" t="str">
        <f t="shared" si="133"/>
        <v/>
      </c>
      <c r="JZ95" s="106" t="str">
        <f t="shared" si="134"/>
        <v/>
      </c>
      <c r="KA95" s="107" t="str">
        <f t="shared" si="135"/>
        <v/>
      </c>
      <c r="KB95" s="108" t="str">
        <f t="shared" si="136"/>
        <v/>
      </c>
      <c r="KC95" s="109" t="str">
        <f t="shared" si="137"/>
        <v/>
      </c>
      <c r="KE95" s="101"/>
      <c r="KF95" s="101"/>
    </row>
    <row r="96" spans="1:292" ht="13.5" customHeight="1">
      <c r="A96" s="20"/>
      <c r="B96" s="101"/>
      <c r="E96" s="102" t="str">
        <f t="shared" si="679"/>
        <v/>
      </c>
      <c r="F96" s="103" t="str">
        <f t="shared" si="680"/>
        <v/>
      </c>
      <c r="G96" s="104" t="str">
        <f t="shared" si="681"/>
        <v/>
      </c>
      <c r="H96" s="104" t="str">
        <f t="shared" si="682"/>
        <v/>
      </c>
      <c r="I96" s="105" t="str">
        <f t="shared" si="683"/>
        <v/>
      </c>
      <c r="J96" s="106" t="str">
        <f t="shared" si="684"/>
        <v/>
      </c>
      <c r="K96" s="107" t="str">
        <f t="shared" si="685"/>
        <v/>
      </c>
      <c r="L96" s="108" t="str">
        <f t="shared" si="686"/>
        <v/>
      </c>
      <c r="M96" s="109" t="str">
        <f t="shared" si="687"/>
        <v/>
      </c>
      <c r="O96" s="4"/>
      <c r="P96" s="101"/>
      <c r="Q96" s="102" t="str">
        <f t="shared" si="688"/>
        <v/>
      </c>
      <c r="R96" s="103" t="str">
        <f t="shared" si="689"/>
        <v/>
      </c>
      <c r="S96" s="104" t="str">
        <f t="shared" si="690"/>
        <v/>
      </c>
      <c r="T96" s="104" t="str">
        <f t="shared" si="691"/>
        <v/>
      </c>
      <c r="U96" s="105" t="str">
        <f t="shared" si="692"/>
        <v/>
      </c>
      <c r="V96" s="106" t="str">
        <f t="shared" si="693"/>
        <v/>
      </c>
      <c r="W96" s="107" t="str">
        <f t="shared" si="694"/>
        <v/>
      </c>
      <c r="X96" s="108" t="str">
        <f t="shared" si="695"/>
        <v/>
      </c>
      <c r="Y96" s="109" t="str">
        <f t="shared" si="696"/>
        <v/>
      </c>
      <c r="AA96" s="4"/>
      <c r="AB96" s="101"/>
      <c r="AC96" s="102" t="str">
        <f t="shared" si="697"/>
        <v/>
      </c>
      <c r="AD96" s="103" t="str">
        <f t="shared" si="698"/>
        <v/>
      </c>
      <c r="AE96" s="104" t="str">
        <f t="shared" si="699"/>
        <v/>
      </c>
      <c r="AF96" s="104" t="str">
        <f t="shared" si="700"/>
        <v/>
      </c>
      <c r="AG96" s="105" t="str">
        <f t="shared" si="701"/>
        <v/>
      </c>
      <c r="AH96" s="106" t="str">
        <f t="shared" si="702"/>
        <v/>
      </c>
      <c r="AI96" s="107" t="str">
        <f t="shared" si="703"/>
        <v/>
      </c>
      <c r="AJ96" s="108" t="str">
        <f t="shared" si="704"/>
        <v/>
      </c>
      <c r="AK96" s="109" t="str">
        <f t="shared" si="705"/>
        <v/>
      </c>
      <c r="AM96" s="4"/>
      <c r="AN96" s="101"/>
      <c r="AO96" s="102" t="str">
        <f t="shared" si="706"/>
        <v/>
      </c>
      <c r="AP96" s="103" t="str">
        <f t="shared" si="707"/>
        <v/>
      </c>
      <c r="AQ96" s="104" t="str">
        <f t="shared" si="708"/>
        <v/>
      </c>
      <c r="AR96" s="104" t="str">
        <f t="shared" si="709"/>
        <v/>
      </c>
      <c r="AS96" s="105" t="str">
        <f t="shared" si="710"/>
        <v/>
      </c>
      <c r="AT96" s="106" t="str">
        <f t="shared" si="711"/>
        <v/>
      </c>
      <c r="AU96" s="107" t="str">
        <f t="shared" si="712"/>
        <v/>
      </c>
      <c r="AV96" s="108" t="str">
        <f t="shared" si="713"/>
        <v/>
      </c>
      <c r="AW96" s="109" t="str">
        <f t="shared" si="714"/>
        <v/>
      </c>
      <c r="AY96" s="4"/>
      <c r="AZ96" s="101"/>
      <c r="BA96" s="102" t="str">
        <f t="shared" si="715"/>
        <v/>
      </c>
      <c r="BB96" s="103" t="str">
        <f t="shared" si="716"/>
        <v/>
      </c>
      <c r="BC96" s="104" t="str">
        <f t="shared" si="717"/>
        <v/>
      </c>
      <c r="BD96" s="104" t="str">
        <f t="shared" si="718"/>
        <v/>
      </c>
      <c r="BE96" s="105" t="str">
        <f t="shared" si="719"/>
        <v/>
      </c>
      <c r="BF96" s="106" t="str">
        <f t="shared" si="720"/>
        <v/>
      </c>
      <c r="BG96" s="107" t="str">
        <f t="shared" si="721"/>
        <v/>
      </c>
      <c r="BH96" s="108" t="str">
        <f t="shared" si="722"/>
        <v/>
      </c>
      <c r="BI96" s="109" t="str">
        <f t="shared" si="723"/>
        <v/>
      </c>
      <c r="BK96" s="4"/>
      <c r="BL96" s="101"/>
      <c r="BM96" s="102" t="str">
        <f t="shared" si="724"/>
        <v/>
      </c>
      <c r="BN96" s="103" t="str">
        <f t="shared" si="725"/>
        <v/>
      </c>
      <c r="BO96" s="104" t="str">
        <f t="shared" si="726"/>
        <v/>
      </c>
      <c r="BP96" s="104" t="str">
        <f t="shared" si="727"/>
        <v/>
      </c>
      <c r="BQ96" s="105" t="str">
        <f t="shared" si="728"/>
        <v/>
      </c>
      <c r="BR96" s="106" t="str">
        <f t="shared" si="729"/>
        <v/>
      </c>
      <c r="BS96" s="107" t="str">
        <f t="shared" si="730"/>
        <v/>
      </c>
      <c r="BT96" s="108" t="str">
        <f t="shared" si="731"/>
        <v/>
      </c>
      <c r="BU96" s="109" t="str">
        <f t="shared" si="732"/>
        <v/>
      </c>
      <c r="BW96" s="4"/>
      <c r="BX96" s="101"/>
      <c r="BY96" s="102" t="str">
        <f t="shared" si="733"/>
        <v/>
      </c>
      <c r="BZ96" s="103" t="str">
        <f t="shared" si="734"/>
        <v/>
      </c>
      <c r="CA96" s="104" t="str">
        <f t="shared" si="735"/>
        <v/>
      </c>
      <c r="CB96" s="104" t="str">
        <f t="shared" si="736"/>
        <v/>
      </c>
      <c r="CC96" s="105" t="str">
        <f t="shared" si="737"/>
        <v/>
      </c>
      <c r="CD96" s="106" t="str">
        <f t="shared" si="738"/>
        <v/>
      </c>
      <c r="CE96" s="107" t="str">
        <f t="shared" si="739"/>
        <v/>
      </c>
      <c r="CF96" s="108" t="str">
        <f t="shared" si="740"/>
        <v/>
      </c>
      <c r="CG96" s="109" t="str">
        <f t="shared" si="741"/>
        <v/>
      </c>
      <c r="CI96" s="4"/>
      <c r="CJ96" s="101"/>
      <c r="CK96" s="102" t="str">
        <f t="shared" si="742"/>
        <v/>
      </c>
      <c r="CL96" s="103" t="str">
        <f t="shared" si="743"/>
        <v/>
      </c>
      <c r="CM96" s="104" t="str">
        <f t="shared" si="744"/>
        <v/>
      </c>
      <c r="CN96" s="104" t="str">
        <f t="shared" si="745"/>
        <v/>
      </c>
      <c r="CO96" s="105" t="str">
        <f t="shared" si="746"/>
        <v/>
      </c>
      <c r="CP96" s="106" t="str">
        <f t="shared" si="747"/>
        <v/>
      </c>
      <c r="CQ96" s="107" t="str">
        <f t="shared" si="748"/>
        <v/>
      </c>
      <c r="CR96" s="108" t="str">
        <f t="shared" si="749"/>
        <v/>
      </c>
      <c r="CS96" s="109" t="str">
        <f t="shared" si="750"/>
        <v/>
      </c>
      <c r="CU96" s="4"/>
      <c r="CV96" s="101"/>
      <c r="CW96" s="102" t="str">
        <f t="shared" si="751"/>
        <v/>
      </c>
      <c r="CX96" s="103" t="str">
        <f t="shared" si="752"/>
        <v/>
      </c>
      <c r="CY96" s="104" t="str">
        <f t="shared" si="753"/>
        <v/>
      </c>
      <c r="CZ96" s="104" t="str">
        <f t="shared" si="754"/>
        <v/>
      </c>
      <c r="DA96" s="105" t="str">
        <f t="shared" si="755"/>
        <v/>
      </c>
      <c r="DB96" s="106" t="str">
        <f t="shared" si="756"/>
        <v/>
      </c>
      <c r="DC96" s="107" t="str">
        <f t="shared" si="757"/>
        <v/>
      </c>
      <c r="DD96" s="108" t="str">
        <f t="shared" si="758"/>
        <v/>
      </c>
      <c r="DE96" s="109" t="str">
        <f t="shared" si="759"/>
        <v/>
      </c>
      <c r="DG96" s="4"/>
      <c r="DH96" s="101"/>
      <c r="DI96" s="102" t="str">
        <f t="shared" si="4"/>
        <v/>
      </c>
      <c r="DJ96" s="103" t="str">
        <f t="shared" si="5"/>
        <v/>
      </c>
      <c r="DK96" s="104" t="str">
        <f t="shared" si="6"/>
        <v/>
      </c>
      <c r="DL96" s="104" t="str">
        <f t="shared" si="7"/>
        <v/>
      </c>
      <c r="DM96" s="105" t="str">
        <f t="shared" si="8"/>
        <v/>
      </c>
      <c r="DN96" s="106" t="str">
        <f t="shared" si="9"/>
        <v/>
      </c>
      <c r="DO96" s="107" t="str">
        <f t="shared" si="10"/>
        <v/>
      </c>
      <c r="DP96" s="108" t="str">
        <f t="shared" si="11"/>
        <v/>
      </c>
      <c r="DQ96" s="109" t="str">
        <f t="shared" si="12"/>
        <v/>
      </c>
      <c r="DS96" s="4"/>
      <c r="DT96" s="101"/>
      <c r="DU96" s="102" t="str">
        <f t="shared" si="13"/>
        <v/>
      </c>
      <c r="DV96" s="103" t="str">
        <f t="shared" si="14"/>
        <v/>
      </c>
      <c r="DW96" s="104" t="str">
        <f t="shared" si="15"/>
        <v/>
      </c>
      <c r="DX96" s="104" t="str">
        <f t="shared" si="16"/>
        <v/>
      </c>
      <c r="DY96" s="105" t="str">
        <f t="shared" si="17"/>
        <v/>
      </c>
      <c r="DZ96" s="106" t="str">
        <f t="shared" si="18"/>
        <v/>
      </c>
      <c r="EA96" s="107" t="str">
        <f t="shared" si="19"/>
        <v/>
      </c>
      <c r="EB96" s="108" t="str">
        <f t="shared" si="20"/>
        <v/>
      </c>
      <c r="EC96" s="109" t="str">
        <f t="shared" si="21"/>
        <v/>
      </c>
      <c r="EE96" s="4"/>
      <c r="EF96" s="101"/>
      <c r="EG96" s="102" t="str">
        <f t="shared" si="22"/>
        <v/>
      </c>
      <c r="EH96" s="103" t="str">
        <f t="shared" si="23"/>
        <v/>
      </c>
      <c r="EI96" s="104" t="str">
        <f t="shared" si="24"/>
        <v/>
      </c>
      <c r="EJ96" s="104" t="str">
        <f t="shared" si="25"/>
        <v/>
      </c>
      <c r="EK96" s="105" t="str">
        <f t="shared" si="26"/>
        <v/>
      </c>
      <c r="EL96" s="106" t="str">
        <f t="shared" si="27"/>
        <v/>
      </c>
      <c r="EM96" s="107" t="str">
        <f t="shared" si="28"/>
        <v/>
      </c>
      <c r="EN96" s="108" t="str">
        <f t="shared" si="29"/>
        <v/>
      </c>
      <c r="EO96" s="109" t="str">
        <f t="shared" si="30"/>
        <v/>
      </c>
      <c r="EQ96" s="4"/>
      <c r="ER96" s="101"/>
      <c r="ES96" s="102" t="str">
        <f t="shared" si="31"/>
        <v/>
      </c>
      <c r="ET96" s="103" t="str">
        <f t="shared" si="32"/>
        <v/>
      </c>
      <c r="EU96" s="104" t="str">
        <f t="shared" si="33"/>
        <v/>
      </c>
      <c r="EV96" s="104" t="str">
        <f t="shared" si="34"/>
        <v/>
      </c>
      <c r="EW96" s="105" t="str">
        <f t="shared" si="35"/>
        <v/>
      </c>
      <c r="EX96" s="106" t="str">
        <f t="shared" si="36"/>
        <v/>
      </c>
      <c r="EY96" s="107" t="str">
        <f t="shared" si="37"/>
        <v/>
      </c>
      <c r="EZ96" s="108" t="str">
        <f t="shared" si="38"/>
        <v/>
      </c>
      <c r="FA96" s="109" t="str">
        <f t="shared" si="39"/>
        <v/>
      </c>
      <c r="FC96" s="4"/>
      <c r="FD96" s="101"/>
      <c r="FE96" s="102" t="str">
        <f t="shared" si="40"/>
        <v/>
      </c>
      <c r="FF96" s="103" t="str">
        <f t="shared" si="41"/>
        <v/>
      </c>
      <c r="FG96" s="104" t="str">
        <f t="shared" si="42"/>
        <v/>
      </c>
      <c r="FH96" s="104" t="str">
        <f t="shared" si="43"/>
        <v/>
      </c>
      <c r="FI96" s="105" t="str">
        <f t="shared" si="44"/>
        <v/>
      </c>
      <c r="FJ96" s="106" t="str">
        <f t="shared" si="45"/>
        <v/>
      </c>
      <c r="FK96" s="107" t="str">
        <f t="shared" si="46"/>
        <v/>
      </c>
      <c r="FL96" s="108" t="str">
        <f t="shared" si="47"/>
        <v/>
      </c>
      <c r="FM96" s="109" t="str">
        <f t="shared" si="48"/>
        <v/>
      </c>
      <c r="FO96" s="4"/>
      <c r="FP96" s="101"/>
      <c r="FQ96" s="102" t="str">
        <f>IF(FU96="","",#REF!)</f>
        <v/>
      </c>
      <c r="FR96" s="103" t="str">
        <f t="shared" si="49"/>
        <v/>
      </c>
      <c r="FS96" s="104" t="str">
        <f t="shared" si="50"/>
        <v/>
      </c>
      <c r="FT96" s="104" t="str">
        <f t="shared" si="51"/>
        <v/>
      </c>
      <c r="FU96" s="105" t="str">
        <f t="shared" si="52"/>
        <v/>
      </c>
      <c r="FV96" s="106" t="str">
        <f t="shared" si="53"/>
        <v/>
      </c>
      <c r="FW96" s="107" t="str">
        <f t="shared" si="54"/>
        <v/>
      </c>
      <c r="FX96" s="108" t="str">
        <f t="shared" si="55"/>
        <v/>
      </c>
      <c r="FY96" s="109" t="str">
        <f t="shared" si="56"/>
        <v/>
      </c>
      <c r="GA96" s="4"/>
      <c r="GB96" s="101"/>
      <c r="GC96" s="102" t="str">
        <f t="shared" si="57"/>
        <v/>
      </c>
      <c r="GD96" s="103" t="str">
        <f t="shared" si="58"/>
        <v/>
      </c>
      <c r="GE96" s="104" t="str">
        <f t="shared" si="59"/>
        <v/>
      </c>
      <c r="GF96" s="104" t="str">
        <f t="shared" si="60"/>
        <v/>
      </c>
      <c r="GG96" s="105" t="str">
        <f t="shared" si="61"/>
        <v/>
      </c>
      <c r="GH96" s="106" t="str">
        <f t="shared" si="62"/>
        <v/>
      </c>
      <c r="GI96" s="107" t="str">
        <f t="shared" si="63"/>
        <v/>
      </c>
      <c r="GJ96" s="108" t="str">
        <f t="shared" si="64"/>
        <v/>
      </c>
      <c r="GK96" s="109" t="str">
        <f t="shared" si="65"/>
        <v/>
      </c>
      <c r="GM96" s="4"/>
      <c r="GN96" s="101"/>
      <c r="GO96" s="102" t="str">
        <f t="shared" si="66"/>
        <v/>
      </c>
      <c r="GP96" s="103" t="str">
        <f t="shared" si="67"/>
        <v/>
      </c>
      <c r="GQ96" s="104" t="str">
        <f t="shared" si="68"/>
        <v/>
      </c>
      <c r="GR96" s="104" t="str">
        <f t="shared" si="69"/>
        <v/>
      </c>
      <c r="GS96" s="105" t="str">
        <f t="shared" si="70"/>
        <v/>
      </c>
      <c r="GT96" s="106" t="str">
        <f t="shared" si="71"/>
        <v/>
      </c>
      <c r="GU96" s="107" t="str">
        <f t="shared" si="72"/>
        <v/>
      </c>
      <c r="GV96" s="108" t="str">
        <f t="shared" si="73"/>
        <v/>
      </c>
      <c r="GW96" s="109" t="str">
        <f t="shared" si="74"/>
        <v/>
      </c>
      <c r="GY96" s="4"/>
      <c r="GZ96" s="101"/>
      <c r="HA96" s="102" t="str">
        <f t="shared" si="75"/>
        <v/>
      </c>
      <c r="HB96" s="103" t="str">
        <f t="shared" si="76"/>
        <v/>
      </c>
      <c r="HC96" s="104" t="str">
        <f t="shared" si="77"/>
        <v/>
      </c>
      <c r="HD96" s="104" t="str">
        <f t="shared" si="78"/>
        <v/>
      </c>
      <c r="HE96" s="105" t="str">
        <f t="shared" si="79"/>
        <v/>
      </c>
      <c r="HF96" s="106" t="str">
        <f t="shared" si="80"/>
        <v/>
      </c>
      <c r="HG96" s="107" t="str">
        <f t="shared" si="81"/>
        <v/>
      </c>
      <c r="HH96" s="108" t="str">
        <f t="shared" si="82"/>
        <v/>
      </c>
      <c r="HI96" s="109" t="str">
        <f t="shared" si="83"/>
        <v/>
      </c>
      <c r="HK96" s="4"/>
      <c r="HL96" s="101"/>
      <c r="HM96" s="102" t="str">
        <f t="shared" si="84"/>
        <v/>
      </c>
      <c r="HN96" s="103" t="str">
        <f t="shared" si="85"/>
        <v/>
      </c>
      <c r="HO96" s="104" t="str">
        <f t="shared" si="86"/>
        <v/>
      </c>
      <c r="HP96" s="104" t="str">
        <f t="shared" si="87"/>
        <v/>
      </c>
      <c r="HQ96" s="105" t="str">
        <f t="shared" si="88"/>
        <v/>
      </c>
      <c r="HR96" s="106" t="str">
        <f t="shared" si="89"/>
        <v/>
      </c>
      <c r="HS96" s="107" t="str">
        <f t="shared" si="90"/>
        <v/>
      </c>
      <c r="HT96" s="108" t="str">
        <f t="shared" si="91"/>
        <v/>
      </c>
      <c r="HU96" s="109" t="str">
        <f t="shared" si="92"/>
        <v/>
      </c>
      <c r="HW96" s="4"/>
      <c r="HX96" s="101"/>
      <c r="HY96" s="102" t="str">
        <f t="shared" si="93"/>
        <v/>
      </c>
      <c r="HZ96" s="103" t="str">
        <f t="shared" si="94"/>
        <v/>
      </c>
      <c r="IA96" s="104" t="str">
        <f t="shared" si="95"/>
        <v/>
      </c>
      <c r="IB96" s="104" t="str">
        <f t="shared" si="96"/>
        <v/>
      </c>
      <c r="IC96" s="105" t="str">
        <f t="shared" si="97"/>
        <v/>
      </c>
      <c r="ID96" s="106" t="str">
        <f t="shared" si="98"/>
        <v/>
      </c>
      <c r="IE96" s="107" t="str">
        <f t="shared" si="99"/>
        <v/>
      </c>
      <c r="IF96" s="108" t="str">
        <f t="shared" si="100"/>
        <v/>
      </c>
      <c r="IG96" s="109" t="str">
        <f t="shared" si="101"/>
        <v/>
      </c>
      <c r="II96" s="4"/>
      <c r="IJ96" s="101"/>
      <c r="IK96" s="102" t="str">
        <f t="shared" si="102"/>
        <v/>
      </c>
      <c r="IL96" s="103" t="str">
        <f t="shared" si="103"/>
        <v/>
      </c>
      <c r="IM96" s="104" t="str">
        <f t="shared" si="104"/>
        <v/>
      </c>
      <c r="IN96" s="104" t="str">
        <f t="shared" si="105"/>
        <v/>
      </c>
      <c r="IO96" s="105" t="str">
        <f t="shared" si="106"/>
        <v/>
      </c>
      <c r="IP96" s="106" t="str">
        <f t="shared" si="107"/>
        <v/>
      </c>
      <c r="IQ96" s="107" t="str">
        <f t="shared" si="108"/>
        <v/>
      </c>
      <c r="IR96" s="108" t="str">
        <f t="shared" si="109"/>
        <v/>
      </c>
      <c r="IS96" s="109" t="str">
        <f t="shared" si="110"/>
        <v/>
      </c>
      <c r="IU96" s="4"/>
      <c r="IV96" s="101"/>
      <c r="IW96" s="102" t="str">
        <f t="shared" si="111"/>
        <v/>
      </c>
      <c r="IX96" s="103" t="str">
        <f t="shared" si="112"/>
        <v/>
      </c>
      <c r="IY96" s="104" t="str">
        <f t="shared" si="113"/>
        <v/>
      </c>
      <c r="IZ96" s="104" t="str">
        <f t="shared" si="114"/>
        <v/>
      </c>
      <c r="JA96" s="105" t="str">
        <f t="shared" si="115"/>
        <v/>
      </c>
      <c r="JB96" s="106" t="str">
        <f t="shared" si="116"/>
        <v/>
      </c>
      <c r="JC96" s="107" t="str">
        <f t="shared" si="117"/>
        <v/>
      </c>
      <c r="JD96" s="108" t="str">
        <f t="shared" si="118"/>
        <v/>
      </c>
      <c r="JE96" s="109" t="str">
        <f t="shared" si="119"/>
        <v/>
      </c>
      <c r="JG96" s="4"/>
      <c r="JH96" s="101"/>
      <c r="JI96" s="102" t="str">
        <f t="shared" si="120"/>
        <v/>
      </c>
      <c r="JJ96" s="103" t="str">
        <f t="shared" si="121"/>
        <v/>
      </c>
      <c r="JK96" s="104" t="str">
        <f t="shared" si="122"/>
        <v/>
      </c>
      <c r="JL96" s="104" t="str">
        <f t="shared" si="123"/>
        <v/>
      </c>
      <c r="JM96" s="105" t="str">
        <f t="shared" si="124"/>
        <v/>
      </c>
      <c r="JN96" s="106" t="str">
        <f t="shared" si="125"/>
        <v/>
      </c>
      <c r="JO96" s="107" t="str">
        <f t="shared" si="126"/>
        <v/>
      </c>
      <c r="JP96" s="108" t="str">
        <f t="shared" si="127"/>
        <v/>
      </c>
      <c r="JQ96" s="109" t="str">
        <f t="shared" si="128"/>
        <v/>
      </c>
      <c r="JS96" s="4"/>
      <c r="JT96" s="101"/>
      <c r="JU96" s="102" t="str">
        <f t="shared" si="129"/>
        <v/>
      </c>
      <c r="JV96" s="103" t="str">
        <f t="shared" si="130"/>
        <v/>
      </c>
      <c r="JW96" s="104" t="str">
        <f t="shared" si="131"/>
        <v/>
      </c>
      <c r="JX96" s="104" t="str">
        <f t="shared" si="132"/>
        <v/>
      </c>
      <c r="JY96" s="105" t="str">
        <f t="shared" si="133"/>
        <v/>
      </c>
      <c r="JZ96" s="106" t="str">
        <f t="shared" si="134"/>
        <v/>
      </c>
      <c r="KA96" s="107" t="str">
        <f t="shared" si="135"/>
        <v/>
      </c>
      <c r="KB96" s="108" t="str">
        <f t="shared" si="136"/>
        <v/>
      </c>
      <c r="KC96" s="109" t="str">
        <f t="shared" si="137"/>
        <v/>
      </c>
      <c r="KE96" s="4"/>
      <c r="KF96" s="101"/>
    </row>
    <row r="97" spans="1:292" ht="13.5" customHeight="1">
      <c r="A97" s="20"/>
      <c r="B97" s="101"/>
      <c r="E97" s="102" t="str">
        <f t="shared" si="679"/>
        <v/>
      </c>
      <c r="F97" s="103" t="str">
        <f t="shared" si="680"/>
        <v/>
      </c>
      <c r="G97" s="104" t="str">
        <f t="shared" si="681"/>
        <v/>
      </c>
      <c r="H97" s="104" t="str">
        <f t="shared" si="682"/>
        <v/>
      </c>
      <c r="I97" s="105" t="str">
        <f t="shared" si="683"/>
        <v/>
      </c>
      <c r="J97" s="106" t="str">
        <f t="shared" si="684"/>
        <v/>
      </c>
      <c r="K97" s="107" t="str">
        <f t="shared" si="685"/>
        <v/>
      </c>
      <c r="L97" s="108" t="str">
        <f t="shared" si="686"/>
        <v/>
      </c>
      <c r="M97" s="109" t="str">
        <f t="shared" si="687"/>
        <v/>
      </c>
      <c r="O97" s="4"/>
      <c r="P97" s="101"/>
      <c r="Q97" s="102" t="str">
        <f t="shared" si="688"/>
        <v/>
      </c>
      <c r="R97" s="103" t="str">
        <f t="shared" si="689"/>
        <v/>
      </c>
      <c r="S97" s="104" t="str">
        <f t="shared" si="690"/>
        <v/>
      </c>
      <c r="T97" s="104" t="str">
        <f t="shared" si="691"/>
        <v/>
      </c>
      <c r="U97" s="105" t="str">
        <f t="shared" si="692"/>
        <v/>
      </c>
      <c r="V97" s="106" t="str">
        <f t="shared" si="693"/>
        <v/>
      </c>
      <c r="W97" s="107" t="str">
        <f t="shared" si="694"/>
        <v/>
      </c>
      <c r="X97" s="108" t="str">
        <f t="shared" si="695"/>
        <v/>
      </c>
      <c r="Y97" s="109" t="str">
        <f t="shared" si="696"/>
        <v/>
      </c>
      <c r="AA97" s="4"/>
      <c r="AB97" s="101"/>
      <c r="AC97" s="102" t="str">
        <f t="shared" si="697"/>
        <v/>
      </c>
      <c r="AD97" s="103" t="str">
        <f t="shared" si="698"/>
        <v/>
      </c>
      <c r="AE97" s="104" t="str">
        <f t="shared" si="699"/>
        <v/>
      </c>
      <c r="AF97" s="104" t="str">
        <f t="shared" si="700"/>
        <v/>
      </c>
      <c r="AG97" s="105" t="str">
        <f t="shared" si="701"/>
        <v/>
      </c>
      <c r="AH97" s="106" t="str">
        <f t="shared" si="702"/>
        <v/>
      </c>
      <c r="AI97" s="107" t="str">
        <f t="shared" si="703"/>
        <v/>
      </c>
      <c r="AJ97" s="108" t="str">
        <f t="shared" si="704"/>
        <v/>
      </c>
      <c r="AK97" s="109" t="str">
        <f t="shared" si="705"/>
        <v/>
      </c>
      <c r="AM97" s="4"/>
      <c r="AN97" s="101"/>
      <c r="AO97" s="102" t="str">
        <f t="shared" si="706"/>
        <v/>
      </c>
      <c r="AP97" s="103" t="str">
        <f t="shared" si="707"/>
        <v/>
      </c>
      <c r="AQ97" s="104" t="str">
        <f t="shared" si="708"/>
        <v/>
      </c>
      <c r="AR97" s="104" t="str">
        <f t="shared" si="709"/>
        <v/>
      </c>
      <c r="AS97" s="105" t="str">
        <f t="shared" si="710"/>
        <v/>
      </c>
      <c r="AT97" s="106" t="str">
        <f t="shared" si="711"/>
        <v/>
      </c>
      <c r="AU97" s="107" t="str">
        <f t="shared" si="712"/>
        <v/>
      </c>
      <c r="AV97" s="108" t="str">
        <f t="shared" si="713"/>
        <v/>
      </c>
      <c r="AW97" s="109" t="str">
        <f t="shared" si="714"/>
        <v/>
      </c>
      <c r="AY97" s="4"/>
      <c r="AZ97" s="101"/>
      <c r="BA97" s="102" t="str">
        <f t="shared" si="715"/>
        <v/>
      </c>
      <c r="BB97" s="103" t="str">
        <f t="shared" si="716"/>
        <v/>
      </c>
      <c r="BC97" s="104" t="str">
        <f t="shared" si="717"/>
        <v/>
      </c>
      <c r="BD97" s="104" t="str">
        <f t="shared" si="718"/>
        <v/>
      </c>
      <c r="BE97" s="105" t="str">
        <f t="shared" si="719"/>
        <v/>
      </c>
      <c r="BF97" s="106" t="str">
        <f t="shared" si="720"/>
        <v/>
      </c>
      <c r="BG97" s="107" t="str">
        <f t="shared" si="721"/>
        <v/>
      </c>
      <c r="BH97" s="108" t="str">
        <f t="shared" si="722"/>
        <v/>
      </c>
      <c r="BI97" s="109" t="str">
        <f t="shared" si="723"/>
        <v/>
      </c>
      <c r="BK97" s="4"/>
      <c r="BL97" s="101"/>
      <c r="BM97" s="102" t="str">
        <f t="shared" si="724"/>
        <v/>
      </c>
      <c r="BN97" s="103" t="str">
        <f t="shared" si="725"/>
        <v/>
      </c>
      <c r="BO97" s="104" t="str">
        <f t="shared" si="726"/>
        <v/>
      </c>
      <c r="BP97" s="104" t="str">
        <f t="shared" si="727"/>
        <v/>
      </c>
      <c r="BQ97" s="105" t="str">
        <f t="shared" si="728"/>
        <v/>
      </c>
      <c r="BR97" s="106" t="str">
        <f t="shared" si="729"/>
        <v/>
      </c>
      <c r="BS97" s="107" t="str">
        <f t="shared" si="730"/>
        <v/>
      </c>
      <c r="BT97" s="108" t="str">
        <f t="shared" si="731"/>
        <v/>
      </c>
      <c r="BU97" s="109" t="str">
        <f t="shared" si="732"/>
        <v/>
      </c>
      <c r="BW97" s="4"/>
      <c r="BX97" s="101"/>
      <c r="BY97" s="102" t="str">
        <f t="shared" si="733"/>
        <v/>
      </c>
      <c r="BZ97" s="103" t="str">
        <f t="shared" si="734"/>
        <v/>
      </c>
      <c r="CA97" s="104" t="str">
        <f t="shared" si="735"/>
        <v/>
      </c>
      <c r="CB97" s="104" t="str">
        <f t="shared" si="736"/>
        <v/>
      </c>
      <c r="CC97" s="105" t="str">
        <f t="shared" si="737"/>
        <v/>
      </c>
      <c r="CD97" s="106" t="str">
        <f t="shared" si="738"/>
        <v/>
      </c>
      <c r="CE97" s="107" t="str">
        <f t="shared" si="739"/>
        <v/>
      </c>
      <c r="CF97" s="108" t="str">
        <f t="shared" si="740"/>
        <v/>
      </c>
      <c r="CG97" s="109" t="str">
        <f t="shared" si="741"/>
        <v/>
      </c>
      <c r="CI97" s="4"/>
      <c r="CJ97" s="101"/>
      <c r="CK97" s="102" t="str">
        <f t="shared" si="742"/>
        <v/>
      </c>
      <c r="CL97" s="103" t="str">
        <f t="shared" si="743"/>
        <v/>
      </c>
      <c r="CM97" s="104" t="str">
        <f t="shared" si="744"/>
        <v/>
      </c>
      <c r="CN97" s="104" t="str">
        <f t="shared" si="745"/>
        <v/>
      </c>
      <c r="CO97" s="105" t="str">
        <f t="shared" si="746"/>
        <v/>
      </c>
      <c r="CP97" s="106" t="str">
        <f t="shared" si="747"/>
        <v/>
      </c>
      <c r="CQ97" s="107" t="str">
        <f t="shared" si="748"/>
        <v/>
      </c>
      <c r="CR97" s="108" t="str">
        <f t="shared" si="749"/>
        <v/>
      </c>
      <c r="CS97" s="109" t="str">
        <f t="shared" si="750"/>
        <v/>
      </c>
      <c r="CU97" s="4"/>
      <c r="CV97" s="101"/>
      <c r="CW97" s="102" t="str">
        <f t="shared" si="751"/>
        <v/>
      </c>
      <c r="CX97" s="103" t="str">
        <f t="shared" si="752"/>
        <v/>
      </c>
      <c r="CY97" s="104" t="str">
        <f t="shared" si="753"/>
        <v/>
      </c>
      <c r="CZ97" s="104" t="str">
        <f t="shared" si="754"/>
        <v/>
      </c>
      <c r="DA97" s="105" t="str">
        <f t="shared" si="755"/>
        <v/>
      </c>
      <c r="DB97" s="106" t="str">
        <f t="shared" si="756"/>
        <v/>
      </c>
      <c r="DC97" s="107" t="str">
        <f t="shared" si="757"/>
        <v/>
      </c>
      <c r="DD97" s="108" t="str">
        <f t="shared" si="758"/>
        <v/>
      </c>
      <c r="DE97" s="109" t="str">
        <f t="shared" si="759"/>
        <v/>
      </c>
      <c r="DG97" s="4"/>
      <c r="DH97" s="101"/>
      <c r="DI97" s="102" t="str">
        <f t="shared" si="4"/>
        <v/>
      </c>
      <c r="DJ97" s="103" t="str">
        <f t="shared" si="5"/>
        <v/>
      </c>
      <c r="DK97" s="104" t="str">
        <f t="shared" si="6"/>
        <v/>
      </c>
      <c r="DL97" s="104" t="str">
        <f t="shared" si="7"/>
        <v/>
      </c>
      <c r="DM97" s="105" t="str">
        <f t="shared" si="8"/>
        <v/>
      </c>
      <c r="DN97" s="106" t="str">
        <f t="shared" si="9"/>
        <v/>
      </c>
      <c r="DO97" s="107" t="str">
        <f t="shared" si="10"/>
        <v/>
      </c>
      <c r="DP97" s="108" t="str">
        <f t="shared" si="11"/>
        <v/>
      </c>
      <c r="DQ97" s="109" t="str">
        <f t="shared" si="12"/>
        <v/>
      </c>
      <c r="DS97" s="4"/>
      <c r="DT97" s="101"/>
      <c r="DU97" s="102" t="str">
        <f t="shared" si="13"/>
        <v/>
      </c>
      <c r="DV97" s="103" t="str">
        <f t="shared" si="14"/>
        <v/>
      </c>
      <c r="DW97" s="104" t="str">
        <f t="shared" si="15"/>
        <v/>
      </c>
      <c r="DX97" s="104" t="str">
        <f t="shared" si="16"/>
        <v/>
      </c>
      <c r="DY97" s="105" t="str">
        <f t="shared" si="17"/>
        <v/>
      </c>
      <c r="DZ97" s="106" t="str">
        <f t="shared" si="18"/>
        <v/>
      </c>
      <c r="EA97" s="107" t="str">
        <f t="shared" si="19"/>
        <v/>
      </c>
      <c r="EB97" s="108" t="str">
        <f t="shared" si="20"/>
        <v/>
      </c>
      <c r="EC97" s="109" t="str">
        <f t="shared" si="21"/>
        <v/>
      </c>
      <c r="EE97" s="4"/>
      <c r="EF97" s="101"/>
      <c r="EG97" s="102" t="str">
        <f t="shared" si="22"/>
        <v/>
      </c>
      <c r="EH97" s="103" t="str">
        <f t="shared" si="23"/>
        <v/>
      </c>
      <c r="EI97" s="104" t="str">
        <f t="shared" si="24"/>
        <v/>
      </c>
      <c r="EJ97" s="104" t="str">
        <f t="shared" si="25"/>
        <v/>
      </c>
      <c r="EK97" s="105" t="str">
        <f t="shared" si="26"/>
        <v/>
      </c>
      <c r="EL97" s="106" t="str">
        <f t="shared" si="27"/>
        <v/>
      </c>
      <c r="EM97" s="107" t="str">
        <f t="shared" si="28"/>
        <v/>
      </c>
      <c r="EN97" s="108" t="str">
        <f t="shared" si="29"/>
        <v/>
      </c>
      <c r="EO97" s="109" t="str">
        <f t="shared" si="30"/>
        <v/>
      </c>
      <c r="EQ97" s="4"/>
      <c r="ER97" s="101"/>
      <c r="ES97" s="102" t="str">
        <f t="shared" si="31"/>
        <v/>
      </c>
      <c r="ET97" s="103" t="str">
        <f t="shared" si="32"/>
        <v/>
      </c>
      <c r="EU97" s="104" t="str">
        <f t="shared" si="33"/>
        <v/>
      </c>
      <c r="EV97" s="104" t="str">
        <f t="shared" si="34"/>
        <v/>
      </c>
      <c r="EW97" s="105" t="str">
        <f t="shared" si="35"/>
        <v/>
      </c>
      <c r="EX97" s="106" t="str">
        <f t="shared" si="36"/>
        <v/>
      </c>
      <c r="EY97" s="107" t="str">
        <f t="shared" si="37"/>
        <v/>
      </c>
      <c r="EZ97" s="108" t="str">
        <f t="shared" si="38"/>
        <v/>
      </c>
      <c r="FA97" s="109" t="str">
        <f t="shared" si="39"/>
        <v/>
      </c>
      <c r="FC97" s="4"/>
      <c r="FD97" s="101"/>
      <c r="FE97" s="102" t="str">
        <f t="shared" si="40"/>
        <v/>
      </c>
      <c r="FF97" s="103" t="str">
        <f t="shared" si="41"/>
        <v/>
      </c>
      <c r="FG97" s="104" t="str">
        <f t="shared" si="42"/>
        <v/>
      </c>
      <c r="FH97" s="104" t="str">
        <f t="shared" si="43"/>
        <v/>
      </c>
      <c r="FI97" s="105" t="str">
        <f t="shared" si="44"/>
        <v/>
      </c>
      <c r="FJ97" s="106" t="str">
        <f t="shared" si="45"/>
        <v/>
      </c>
      <c r="FK97" s="107" t="str">
        <f t="shared" si="46"/>
        <v/>
      </c>
      <c r="FL97" s="108" t="str">
        <f t="shared" si="47"/>
        <v/>
      </c>
      <c r="FM97" s="109" t="str">
        <f t="shared" si="48"/>
        <v/>
      </c>
      <c r="FO97" s="4"/>
      <c r="FP97" s="101"/>
      <c r="FQ97" s="102" t="str">
        <f>IF(FU97="","",#REF!)</f>
        <v/>
      </c>
      <c r="FR97" s="103" t="str">
        <f t="shared" si="49"/>
        <v/>
      </c>
      <c r="FS97" s="104" t="str">
        <f t="shared" si="50"/>
        <v/>
      </c>
      <c r="FT97" s="104" t="str">
        <f t="shared" si="51"/>
        <v/>
      </c>
      <c r="FU97" s="105" t="str">
        <f t="shared" si="52"/>
        <v/>
      </c>
      <c r="FV97" s="106" t="str">
        <f t="shared" si="53"/>
        <v/>
      </c>
      <c r="FW97" s="107" t="str">
        <f t="shared" si="54"/>
        <v/>
      </c>
      <c r="FX97" s="108" t="str">
        <f t="shared" si="55"/>
        <v/>
      </c>
      <c r="FY97" s="109" t="str">
        <f t="shared" si="56"/>
        <v/>
      </c>
      <c r="GA97" s="4"/>
      <c r="GB97" s="101"/>
      <c r="GC97" s="102" t="str">
        <f t="shared" si="57"/>
        <v/>
      </c>
      <c r="GD97" s="103" t="str">
        <f t="shared" si="58"/>
        <v/>
      </c>
      <c r="GE97" s="104" t="str">
        <f t="shared" si="59"/>
        <v/>
      </c>
      <c r="GF97" s="104" t="str">
        <f t="shared" si="60"/>
        <v/>
      </c>
      <c r="GG97" s="105" t="str">
        <f t="shared" si="61"/>
        <v/>
      </c>
      <c r="GH97" s="106" t="str">
        <f t="shared" si="62"/>
        <v/>
      </c>
      <c r="GI97" s="107" t="str">
        <f t="shared" si="63"/>
        <v/>
      </c>
      <c r="GJ97" s="108" t="str">
        <f t="shared" si="64"/>
        <v/>
      </c>
      <c r="GK97" s="109" t="str">
        <f t="shared" si="65"/>
        <v/>
      </c>
      <c r="GM97" s="4"/>
      <c r="GN97" s="101"/>
      <c r="GO97" s="102" t="str">
        <f t="shared" si="66"/>
        <v/>
      </c>
      <c r="GP97" s="103" t="str">
        <f t="shared" si="67"/>
        <v/>
      </c>
      <c r="GQ97" s="104" t="str">
        <f t="shared" si="68"/>
        <v/>
      </c>
      <c r="GR97" s="104" t="str">
        <f t="shared" si="69"/>
        <v/>
      </c>
      <c r="GS97" s="105" t="str">
        <f t="shared" si="70"/>
        <v/>
      </c>
      <c r="GT97" s="106" t="str">
        <f t="shared" si="71"/>
        <v/>
      </c>
      <c r="GU97" s="107" t="str">
        <f t="shared" si="72"/>
        <v/>
      </c>
      <c r="GV97" s="108" t="str">
        <f t="shared" si="73"/>
        <v/>
      </c>
      <c r="GW97" s="109" t="str">
        <f t="shared" si="74"/>
        <v/>
      </c>
      <c r="GY97" s="4"/>
      <c r="GZ97" s="101"/>
      <c r="HA97" s="102" t="str">
        <f t="shared" si="75"/>
        <v/>
      </c>
      <c r="HB97" s="103" t="str">
        <f t="shared" si="76"/>
        <v/>
      </c>
      <c r="HC97" s="104" t="str">
        <f t="shared" si="77"/>
        <v/>
      </c>
      <c r="HD97" s="104" t="str">
        <f t="shared" si="78"/>
        <v/>
      </c>
      <c r="HE97" s="105" t="str">
        <f t="shared" si="79"/>
        <v/>
      </c>
      <c r="HF97" s="106" t="str">
        <f t="shared" si="80"/>
        <v/>
      </c>
      <c r="HG97" s="107" t="str">
        <f t="shared" si="81"/>
        <v/>
      </c>
      <c r="HH97" s="108" t="str">
        <f t="shared" si="82"/>
        <v/>
      </c>
      <c r="HI97" s="109" t="str">
        <f t="shared" si="83"/>
        <v/>
      </c>
      <c r="HK97" s="4"/>
      <c r="HL97" s="101"/>
      <c r="HM97" s="102" t="str">
        <f t="shared" si="84"/>
        <v/>
      </c>
      <c r="HN97" s="103" t="str">
        <f t="shared" si="85"/>
        <v/>
      </c>
      <c r="HO97" s="104" t="str">
        <f t="shared" si="86"/>
        <v/>
      </c>
      <c r="HP97" s="104" t="str">
        <f t="shared" si="87"/>
        <v/>
      </c>
      <c r="HQ97" s="105" t="str">
        <f t="shared" si="88"/>
        <v/>
      </c>
      <c r="HR97" s="106" t="str">
        <f t="shared" si="89"/>
        <v/>
      </c>
      <c r="HS97" s="107" t="str">
        <f t="shared" si="90"/>
        <v/>
      </c>
      <c r="HT97" s="108" t="str">
        <f t="shared" si="91"/>
        <v/>
      </c>
      <c r="HU97" s="109" t="str">
        <f t="shared" si="92"/>
        <v/>
      </c>
      <c r="HW97" s="4"/>
      <c r="HX97" s="101"/>
      <c r="HY97" s="102" t="str">
        <f t="shared" si="93"/>
        <v/>
      </c>
      <c r="HZ97" s="103" t="str">
        <f t="shared" si="94"/>
        <v/>
      </c>
      <c r="IA97" s="104" t="str">
        <f t="shared" si="95"/>
        <v/>
      </c>
      <c r="IB97" s="104" t="str">
        <f t="shared" si="96"/>
        <v/>
      </c>
      <c r="IC97" s="105" t="str">
        <f t="shared" si="97"/>
        <v/>
      </c>
      <c r="ID97" s="106" t="str">
        <f t="shared" si="98"/>
        <v/>
      </c>
      <c r="IE97" s="107" t="str">
        <f t="shared" si="99"/>
        <v/>
      </c>
      <c r="IF97" s="108" t="str">
        <f t="shared" si="100"/>
        <v/>
      </c>
      <c r="IG97" s="109" t="str">
        <f t="shared" si="101"/>
        <v/>
      </c>
      <c r="II97" s="4"/>
      <c r="IJ97" s="101"/>
      <c r="IK97" s="102" t="str">
        <f t="shared" si="102"/>
        <v/>
      </c>
      <c r="IL97" s="103" t="str">
        <f t="shared" si="103"/>
        <v/>
      </c>
      <c r="IM97" s="104" t="str">
        <f t="shared" si="104"/>
        <v/>
      </c>
      <c r="IN97" s="104" t="str">
        <f t="shared" si="105"/>
        <v/>
      </c>
      <c r="IO97" s="105" t="str">
        <f t="shared" si="106"/>
        <v/>
      </c>
      <c r="IP97" s="106" t="str">
        <f t="shared" si="107"/>
        <v/>
      </c>
      <c r="IQ97" s="107" t="str">
        <f t="shared" si="108"/>
        <v/>
      </c>
      <c r="IR97" s="108" t="str">
        <f t="shared" si="109"/>
        <v/>
      </c>
      <c r="IS97" s="109" t="str">
        <f t="shared" si="110"/>
        <v/>
      </c>
      <c r="IU97" s="4"/>
      <c r="IV97" s="101"/>
      <c r="IW97" s="102" t="str">
        <f t="shared" si="111"/>
        <v/>
      </c>
      <c r="IX97" s="103" t="str">
        <f t="shared" si="112"/>
        <v/>
      </c>
      <c r="IY97" s="104" t="str">
        <f t="shared" si="113"/>
        <v/>
      </c>
      <c r="IZ97" s="104" t="str">
        <f t="shared" si="114"/>
        <v/>
      </c>
      <c r="JA97" s="105" t="str">
        <f t="shared" si="115"/>
        <v/>
      </c>
      <c r="JB97" s="106" t="str">
        <f t="shared" si="116"/>
        <v/>
      </c>
      <c r="JC97" s="107" t="str">
        <f t="shared" si="117"/>
        <v/>
      </c>
      <c r="JD97" s="108" t="str">
        <f t="shared" si="118"/>
        <v/>
      </c>
      <c r="JE97" s="109" t="str">
        <f t="shared" si="119"/>
        <v/>
      </c>
      <c r="JG97" s="4"/>
      <c r="JH97" s="101"/>
      <c r="JI97" s="102" t="str">
        <f t="shared" si="120"/>
        <v/>
      </c>
      <c r="JJ97" s="103" t="str">
        <f t="shared" si="121"/>
        <v/>
      </c>
      <c r="JK97" s="104" t="str">
        <f t="shared" si="122"/>
        <v/>
      </c>
      <c r="JL97" s="104" t="str">
        <f t="shared" si="123"/>
        <v/>
      </c>
      <c r="JM97" s="105" t="str">
        <f t="shared" si="124"/>
        <v/>
      </c>
      <c r="JN97" s="106" t="str">
        <f t="shared" si="125"/>
        <v/>
      </c>
      <c r="JO97" s="107" t="str">
        <f t="shared" si="126"/>
        <v/>
      </c>
      <c r="JP97" s="108" t="str">
        <f t="shared" si="127"/>
        <v/>
      </c>
      <c r="JQ97" s="109" t="str">
        <f t="shared" si="128"/>
        <v/>
      </c>
      <c r="JS97" s="4"/>
      <c r="JT97" s="101"/>
      <c r="JU97" s="102" t="str">
        <f t="shared" si="129"/>
        <v/>
      </c>
      <c r="JV97" s="103" t="str">
        <f t="shared" si="130"/>
        <v/>
      </c>
      <c r="JW97" s="104" t="str">
        <f t="shared" si="131"/>
        <v/>
      </c>
      <c r="JX97" s="104" t="str">
        <f t="shared" si="132"/>
        <v/>
      </c>
      <c r="JY97" s="105" t="str">
        <f t="shared" si="133"/>
        <v/>
      </c>
      <c r="JZ97" s="106" t="str">
        <f t="shared" si="134"/>
        <v/>
      </c>
      <c r="KA97" s="107" t="str">
        <f t="shared" si="135"/>
        <v/>
      </c>
      <c r="KB97" s="108" t="str">
        <f t="shared" si="136"/>
        <v/>
      </c>
      <c r="KC97" s="109" t="str">
        <f t="shared" si="137"/>
        <v/>
      </c>
      <c r="KE97" s="4"/>
      <c r="KF97" s="101"/>
    </row>
    <row r="98" spans="1:292" ht="13.5" customHeight="1">
      <c r="A98" s="20"/>
      <c r="B98" s="101"/>
      <c r="C98" s="101"/>
      <c r="E98" s="102" t="str">
        <f t="shared" si="679"/>
        <v/>
      </c>
      <c r="F98" s="103" t="str">
        <f t="shared" si="680"/>
        <v/>
      </c>
      <c r="G98" s="104" t="str">
        <f t="shared" si="681"/>
        <v/>
      </c>
      <c r="H98" s="104" t="str">
        <f t="shared" si="682"/>
        <v/>
      </c>
      <c r="I98" s="105" t="str">
        <f t="shared" si="683"/>
        <v/>
      </c>
      <c r="J98" s="106" t="str">
        <f t="shared" si="684"/>
        <v/>
      </c>
      <c r="K98" s="107" t="str">
        <f t="shared" si="685"/>
        <v/>
      </c>
      <c r="L98" s="108" t="str">
        <f t="shared" si="686"/>
        <v/>
      </c>
      <c r="M98" s="109" t="str">
        <f t="shared" si="687"/>
        <v/>
      </c>
      <c r="O98" s="4"/>
      <c r="P98" s="101"/>
      <c r="Q98" s="102" t="str">
        <f t="shared" si="688"/>
        <v/>
      </c>
      <c r="R98" s="103" t="str">
        <f t="shared" si="689"/>
        <v/>
      </c>
      <c r="S98" s="104" t="str">
        <f t="shared" si="690"/>
        <v/>
      </c>
      <c r="T98" s="104" t="str">
        <f t="shared" si="691"/>
        <v/>
      </c>
      <c r="U98" s="105" t="str">
        <f t="shared" si="692"/>
        <v/>
      </c>
      <c r="V98" s="106" t="str">
        <f t="shared" si="693"/>
        <v/>
      </c>
      <c r="W98" s="107" t="str">
        <f t="shared" si="694"/>
        <v/>
      </c>
      <c r="X98" s="108" t="str">
        <f t="shared" si="695"/>
        <v/>
      </c>
      <c r="Y98" s="109" t="str">
        <f t="shared" si="696"/>
        <v/>
      </c>
      <c r="AA98" s="4"/>
      <c r="AB98" s="101"/>
      <c r="AC98" s="102" t="str">
        <f t="shared" si="697"/>
        <v/>
      </c>
      <c r="AD98" s="103" t="str">
        <f t="shared" si="698"/>
        <v/>
      </c>
      <c r="AE98" s="104" t="str">
        <f t="shared" si="699"/>
        <v/>
      </c>
      <c r="AF98" s="104" t="str">
        <f t="shared" si="700"/>
        <v/>
      </c>
      <c r="AG98" s="105" t="str">
        <f t="shared" si="701"/>
        <v/>
      </c>
      <c r="AH98" s="106" t="str">
        <f t="shared" si="702"/>
        <v/>
      </c>
      <c r="AI98" s="107" t="str">
        <f t="shared" si="703"/>
        <v/>
      </c>
      <c r="AJ98" s="108" t="str">
        <f t="shared" si="704"/>
        <v/>
      </c>
      <c r="AK98" s="109" t="str">
        <f t="shared" si="705"/>
        <v/>
      </c>
      <c r="AM98" s="4"/>
      <c r="AN98" s="101"/>
      <c r="AO98" s="102" t="str">
        <f t="shared" si="706"/>
        <v/>
      </c>
      <c r="AP98" s="103" t="str">
        <f t="shared" si="707"/>
        <v/>
      </c>
      <c r="AQ98" s="104" t="str">
        <f t="shared" si="708"/>
        <v/>
      </c>
      <c r="AR98" s="104" t="str">
        <f t="shared" si="709"/>
        <v/>
      </c>
      <c r="AS98" s="105" t="str">
        <f t="shared" si="710"/>
        <v/>
      </c>
      <c r="AT98" s="106" t="str">
        <f t="shared" si="711"/>
        <v/>
      </c>
      <c r="AU98" s="107" t="str">
        <f t="shared" si="712"/>
        <v/>
      </c>
      <c r="AV98" s="108" t="str">
        <f t="shared" si="713"/>
        <v/>
      </c>
      <c r="AW98" s="109" t="str">
        <f t="shared" si="714"/>
        <v/>
      </c>
      <c r="AY98" s="4"/>
      <c r="AZ98" s="101"/>
      <c r="BA98" s="102" t="str">
        <f t="shared" si="715"/>
        <v/>
      </c>
      <c r="BB98" s="103" t="str">
        <f t="shared" si="716"/>
        <v/>
      </c>
      <c r="BC98" s="104" t="str">
        <f t="shared" si="717"/>
        <v/>
      </c>
      <c r="BD98" s="104" t="str">
        <f t="shared" si="718"/>
        <v/>
      </c>
      <c r="BE98" s="105" t="str">
        <f t="shared" si="719"/>
        <v/>
      </c>
      <c r="BF98" s="106" t="str">
        <f t="shared" si="720"/>
        <v/>
      </c>
      <c r="BG98" s="107" t="str">
        <f t="shared" si="721"/>
        <v/>
      </c>
      <c r="BH98" s="108" t="str">
        <f t="shared" si="722"/>
        <v/>
      </c>
      <c r="BI98" s="109" t="str">
        <f t="shared" si="723"/>
        <v/>
      </c>
      <c r="BK98" s="4"/>
      <c r="BL98" s="101"/>
      <c r="BM98" s="102" t="str">
        <f t="shared" si="724"/>
        <v/>
      </c>
      <c r="BN98" s="103" t="str">
        <f t="shared" si="725"/>
        <v/>
      </c>
      <c r="BO98" s="104" t="str">
        <f t="shared" si="726"/>
        <v/>
      </c>
      <c r="BP98" s="104" t="str">
        <f t="shared" si="727"/>
        <v/>
      </c>
      <c r="BQ98" s="105" t="str">
        <f t="shared" si="728"/>
        <v/>
      </c>
      <c r="BR98" s="106" t="str">
        <f t="shared" si="729"/>
        <v/>
      </c>
      <c r="BS98" s="107" t="str">
        <f t="shared" si="730"/>
        <v/>
      </c>
      <c r="BT98" s="108" t="str">
        <f t="shared" si="731"/>
        <v/>
      </c>
      <c r="BU98" s="109" t="str">
        <f t="shared" si="732"/>
        <v/>
      </c>
      <c r="BW98" s="4"/>
      <c r="BX98" s="101"/>
      <c r="BY98" s="102" t="str">
        <f t="shared" si="733"/>
        <v/>
      </c>
      <c r="BZ98" s="103" t="str">
        <f t="shared" si="734"/>
        <v/>
      </c>
      <c r="CA98" s="104" t="str">
        <f t="shared" si="735"/>
        <v/>
      </c>
      <c r="CB98" s="104" t="str">
        <f t="shared" si="736"/>
        <v/>
      </c>
      <c r="CC98" s="105" t="str">
        <f t="shared" si="737"/>
        <v/>
      </c>
      <c r="CD98" s="106" t="str">
        <f t="shared" si="738"/>
        <v/>
      </c>
      <c r="CE98" s="107" t="str">
        <f t="shared" si="739"/>
        <v/>
      </c>
      <c r="CF98" s="108" t="str">
        <f t="shared" si="740"/>
        <v/>
      </c>
      <c r="CG98" s="109" t="str">
        <f t="shared" si="741"/>
        <v/>
      </c>
      <c r="CI98" s="4"/>
      <c r="CJ98" s="101"/>
      <c r="CK98" s="102" t="str">
        <f t="shared" si="742"/>
        <v/>
      </c>
      <c r="CL98" s="103" t="str">
        <f t="shared" si="743"/>
        <v/>
      </c>
      <c r="CM98" s="104" t="str">
        <f t="shared" si="744"/>
        <v/>
      </c>
      <c r="CN98" s="104" t="str">
        <f t="shared" si="745"/>
        <v/>
      </c>
      <c r="CO98" s="105" t="str">
        <f t="shared" si="746"/>
        <v/>
      </c>
      <c r="CP98" s="106" t="str">
        <f t="shared" si="747"/>
        <v/>
      </c>
      <c r="CQ98" s="107" t="str">
        <f t="shared" si="748"/>
        <v/>
      </c>
      <c r="CR98" s="108" t="str">
        <f t="shared" si="749"/>
        <v/>
      </c>
      <c r="CS98" s="109" t="str">
        <f t="shared" si="750"/>
        <v/>
      </c>
      <c r="CU98" s="4"/>
      <c r="CV98" s="101"/>
      <c r="CW98" s="102" t="str">
        <f t="shared" si="751"/>
        <v/>
      </c>
      <c r="CX98" s="103" t="str">
        <f t="shared" si="752"/>
        <v/>
      </c>
      <c r="CY98" s="104" t="str">
        <f t="shared" si="753"/>
        <v/>
      </c>
      <c r="CZ98" s="104" t="str">
        <f t="shared" si="754"/>
        <v/>
      </c>
      <c r="DA98" s="105" t="str">
        <f t="shared" si="755"/>
        <v/>
      </c>
      <c r="DB98" s="106" t="str">
        <f t="shared" si="756"/>
        <v/>
      </c>
      <c r="DC98" s="107" t="str">
        <f t="shared" si="757"/>
        <v/>
      </c>
      <c r="DD98" s="108" t="str">
        <f t="shared" si="758"/>
        <v/>
      </c>
      <c r="DE98" s="109" t="str">
        <f t="shared" si="759"/>
        <v/>
      </c>
      <c r="DG98" s="4"/>
      <c r="DH98" s="101"/>
      <c r="DI98" s="102" t="str">
        <f t="shared" si="4"/>
        <v/>
      </c>
      <c r="DJ98" s="103" t="str">
        <f t="shared" si="5"/>
        <v/>
      </c>
      <c r="DK98" s="104" t="str">
        <f t="shared" si="6"/>
        <v/>
      </c>
      <c r="DL98" s="104" t="str">
        <f t="shared" si="7"/>
        <v/>
      </c>
      <c r="DM98" s="105" t="str">
        <f t="shared" si="8"/>
        <v/>
      </c>
      <c r="DN98" s="106" t="str">
        <f t="shared" si="9"/>
        <v/>
      </c>
      <c r="DO98" s="107" t="str">
        <f t="shared" si="10"/>
        <v/>
      </c>
      <c r="DP98" s="108" t="str">
        <f t="shared" si="11"/>
        <v/>
      </c>
      <c r="DQ98" s="109" t="str">
        <f t="shared" si="12"/>
        <v/>
      </c>
      <c r="DS98" s="4"/>
      <c r="DT98" s="101"/>
      <c r="DU98" s="102" t="str">
        <f t="shared" si="13"/>
        <v/>
      </c>
      <c r="DV98" s="103" t="str">
        <f t="shared" si="14"/>
        <v/>
      </c>
      <c r="DW98" s="104" t="str">
        <f t="shared" si="15"/>
        <v/>
      </c>
      <c r="DX98" s="104" t="str">
        <f t="shared" si="16"/>
        <v/>
      </c>
      <c r="DY98" s="105" t="str">
        <f t="shared" si="17"/>
        <v/>
      </c>
      <c r="DZ98" s="106" t="str">
        <f t="shared" si="18"/>
        <v/>
      </c>
      <c r="EA98" s="107" t="str">
        <f t="shared" si="19"/>
        <v/>
      </c>
      <c r="EB98" s="108" t="str">
        <f t="shared" si="20"/>
        <v/>
      </c>
      <c r="EC98" s="109" t="str">
        <f t="shared" si="21"/>
        <v/>
      </c>
      <c r="EE98" s="4"/>
      <c r="EF98" s="101"/>
      <c r="EG98" s="102" t="str">
        <f t="shared" si="22"/>
        <v/>
      </c>
      <c r="EH98" s="103" t="str">
        <f t="shared" si="23"/>
        <v/>
      </c>
      <c r="EI98" s="104" t="str">
        <f t="shared" si="24"/>
        <v/>
      </c>
      <c r="EJ98" s="104" t="str">
        <f t="shared" si="25"/>
        <v/>
      </c>
      <c r="EK98" s="105" t="str">
        <f t="shared" si="26"/>
        <v/>
      </c>
      <c r="EL98" s="106" t="str">
        <f t="shared" si="27"/>
        <v/>
      </c>
      <c r="EM98" s="107" t="str">
        <f t="shared" si="28"/>
        <v/>
      </c>
      <c r="EN98" s="108" t="str">
        <f t="shared" si="29"/>
        <v/>
      </c>
      <c r="EO98" s="109" t="str">
        <f t="shared" si="30"/>
        <v/>
      </c>
      <c r="EQ98" s="4"/>
      <c r="ER98" s="101"/>
      <c r="ES98" s="102" t="str">
        <f t="shared" si="31"/>
        <v/>
      </c>
      <c r="ET98" s="103" t="str">
        <f t="shared" si="32"/>
        <v/>
      </c>
      <c r="EU98" s="104" t="str">
        <f t="shared" si="33"/>
        <v/>
      </c>
      <c r="EV98" s="104" t="str">
        <f t="shared" si="34"/>
        <v/>
      </c>
      <c r="EW98" s="105" t="str">
        <f t="shared" si="35"/>
        <v/>
      </c>
      <c r="EX98" s="106" t="str">
        <f t="shared" si="36"/>
        <v/>
      </c>
      <c r="EY98" s="107" t="str">
        <f t="shared" si="37"/>
        <v/>
      </c>
      <c r="EZ98" s="108" t="str">
        <f t="shared" si="38"/>
        <v/>
      </c>
      <c r="FA98" s="109" t="str">
        <f t="shared" si="39"/>
        <v/>
      </c>
      <c r="FC98" s="4"/>
      <c r="FD98" s="101"/>
      <c r="FE98" s="102" t="str">
        <f t="shared" si="40"/>
        <v/>
      </c>
      <c r="FF98" s="103" t="str">
        <f t="shared" si="41"/>
        <v/>
      </c>
      <c r="FG98" s="104" t="str">
        <f t="shared" si="42"/>
        <v/>
      </c>
      <c r="FH98" s="104" t="str">
        <f t="shared" si="43"/>
        <v/>
      </c>
      <c r="FI98" s="105" t="str">
        <f t="shared" si="44"/>
        <v/>
      </c>
      <c r="FJ98" s="106" t="str">
        <f t="shared" si="45"/>
        <v/>
      </c>
      <c r="FK98" s="107" t="str">
        <f t="shared" si="46"/>
        <v/>
      </c>
      <c r="FL98" s="108" t="str">
        <f t="shared" si="47"/>
        <v/>
      </c>
      <c r="FM98" s="109" t="str">
        <f t="shared" si="48"/>
        <v/>
      </c>
      <c r="FO98" s="4"/>
      <c r="FP98" s="101"/>
      <c r="FQ98" s="102" t="str">
        <f>IF(FU98="","",#REF!)</f>
        <v/>
      </c>
      <c r="FR98" s="103" t="str">
        <f t="shared" si="49"/>
        <v/>
      </c>
      <c r="FS98" s="104" t="str">
        <f t="shared" si="50"/>
        <v/>
      </c>
      <c r="FT98" s="104" t="str">
        <f t="shared" si="51"/>
        <v/>
      </c>
      <c r="FU98" s="105" t="str">
        <f t="shared" si="52"/>
        <v/>
      </c>
      <c r="FV98" s="106" t="str">
        <f t="shared" si="53"/>
        <v/>
      </c>
      <c r="FW98" s="107" t="str">
        <f t="shared" si="54"/>
        <v/>
      </c>
      <c r="FX98" s="108" t="str">
        <f t="shared" si="55"/>
        <v/>
      </c>
      <c r="FY98" s="109" t="str">
        <f t="shared" si="56"/>
        <v/>
      </c>
      <c r="GA98" s="4"/>
      <c r="GB98" s="101"/>
      <c r="GC98" s="102" t="str">
        <f t="shared" si="57"/>
        <v/>
      </c>
      <c r="GD98" s="103" t="str">
        <f t="shared" si="58"/>
        <v/>
      </c>
      <c r="GE98" s="104" t="str">
        <f t="shared" si="59"/>
        <v/>
      </c>
      <c r="GF98" s="104" t="str">
        <f t="shared" si="60"/>
        <v/>
      </c>
      <c r="GG98" s="105" t="str">
        <f t="shared" si="61"/>
        <v/>
      </c>
      <c r="GH98" s="106" t="str">
        <f t="shared" si="62"/>
        <v/>
      </c>
      <c r="GI98" s="107" t="str">
        <f t="shared" si="63"/>
        <v/>
      </c>
      <c r="GJ98" s="108" t="str">
        <f t="shared" si="64"/>
        <v/>
      </c>
      <c r="GK98" s="109" t="str">
        <f t="shared" si="65"/>
        <v/>
      </c>
      <c r="GM98" s="4"/>
      <c r="GN98" s="101"/>
      <c r="GO98" s="102" t="str">
        <f t="shared" si="66"/>
        <v/>
      </c>
      <c r="GP98" s="103" t="str">
        <f t="shared" si="67"/>
        <v/>
      </c>
      <c r="GQ98" s="104" t="str">
        <f t="shared" si="68"/>
        <v/>
      </c>
      <c r="GR98" s="104" t="str">
        <f t="shared" si="69"/>
        <v/>
      </c>
      <c r="GS98" s="105" t="str">
        <f t="shared" si="70"/>
        <v/>
      </c>
      <c r="GT98" s="106" t="str">
        <f t="shared" si="71"/>
        <v/>
      </c>
      <c r="GU98" s="107" t="str">
        <f t="shared" si="72"/>
        <v/>
      </c>
      <c r="GV98" s="108" t="str">
        <f t="shared" si="73"/>
        <v/>
      </c>
      <c r="GW98" s="109" t="str">
        <f t="shared" si="74"/>
        <v/>
      </c>
      <c r="GY98" s="4"/>
      <c r="GZ98" s="101"/>
      <c r="HA98" s="102" t="str">
        <f t="shared" si="75"/>
        <v/>
      </c>
      <c r="HB98" s="103" t="str">
        <f t="shared" si="76"/>
        <v/>
      </c>
      <c r="HC98" s="104" t="str">
        <f t="shared" si="77"/>
        <v/>
      </c>
      <c r="HD98" s="104" t="str">
        <f t="shared" si="78"/>
        <v/>
      </c>
      <c r="HE98" s="105" t="str">
        <f t="shared" si="79"/>
        <v/>
      </c>
      <c r="HF98" s="106" t="str">
        <f t="shared" si="80"/>
        <v/>
      </c>
      <c r="HG98" s="107" t="str">
        <f t="shared" si="81"/>
        <v/>
      </c>
      <c r="HH98" s="108" t="str">
        <f t="shared" si="82"/>
        <v/>
      </c>
      <c r="HI98" s="109" t="str">
        <f t="shared" si="83"/>
        <v/>
      </c>
      <c r="HK98" s="4"/>
      <c r="HL98" s="101"/>
      <c r="HM98" s="102" t="str">
        <f t="shared" si="84"/>
        <v/>
      </c>
      <c r="HN98" s="103" t="str">
        <f t="shared" si="85"/>
        <v/>
      </c>
      <c r="HO98" s="104" t="str">
        <f t="shared" si="86"/>
        <v/>
      </c>
      <c r="HP98" s="104" t="str">
        <f t="shared" si="87"/>
        <v/>
      </c>
      <c r="HQ98" s="105" t="str">
        <f t="shared" si="88"/>
        <v/>
      </c>
      <c r="HR98" s="106" t="str">
        <f t="shared" si="89"/>
        <v/>
      </c>
      <c r="HS98" s="107" t="str">
        <f t="shared" si="90"/>
        <v/>
      </c>
      <c r="HT98" s="108" t="str">
        <f t="shared" si="91"/>
        <v/>
      </c>
      <c r="HU98" s="109" t="str">
        <f t="shared" si="92"/>
        <v/>
      </c>
      <c r="HW98" s="4"/>
      <c r="HX98" s="101"/>
      <c r="HY98" s="102" t="str">
        <f t="shared" si="93"/>
        <v/>
      </c>
      <c r="HZ98" s="103" t="str">
        <f t="shared" si="94"/>
        <v/>
      </c>
      <c r="IA98" s="104" t="str">
        <f t="shared" si="95"/>
        <v/>
      </c>
      <c r="IB98" s="104" t="str">
        <f t="shared" si="96"/>
        <v/>
      </c>
      <c r="IC98" s="105" t="str">
        <f t="shared" si="97"/>
        <v/>
      </c>
      <c r="ID98" s="106" t="str">
        <f t="shared" si="98"/>
        <v/>
      </c>
      <c r="IE98" s="107" t="str">
        <f t="shared" si="99"/>
        <v/>
      </c>
      <c r="IF98" s="108" t="str">
        <f t="shared" si="100"/>
        <v/>
      </c>
      <c r="IG98" s="109" t="str">
        <f t="shared" si="101"/>
        <v/>
      </c>
      <c r="II98" s="4"/>
      <c r="IJ98" s="101"/>
      <c r="IK98" s="102" t="str">
        <f t="shared" si="102"/>
        <v/>
      </c>
      <c r="IL98" s="103" t="str">
        <f t="shared" si="103"/>
        <v/>
      </c>
      <c r="IM98" s="104" t="str">
        <f t="shared" si="104"/>
        <v/>
      </c>
      <c r="IN98" s="104" t="str">
        <f t="shared" si="105"/>
        <v/>
      </c>
      <c r="IO98" s="105" t="str">
        <f t="shared" si="106"/>
        <v/>
      </c>
      <c r="IP98" s="106" t="str">
        <f t="shared" si="107"/>
        <v/>
      </c>
      <c r="IQ98" s="107" t="str">
        <f t="shared" si="108"/>
        <v/>
      </c>
      <c r="IR98" s="108" t="str">
        <f t="shared" si="109"/>
        <v/>
      </c>
      <c r="IS98" s="109" t="str">
        <f t="shared" si="110"/>
        <v/>
      </c>
      <c r="IU98" s="4"/>
      <c r="IV98" s="101"/>
      <c r="IW98" s="102" t="str">
        <f t="shared" si="111"/>
        <v/>
      </c>
      <c r="IX98" s="103" t="str">
        <f t="shared" si="112"/>
        <v/>
      </c>
      <c r="IY98" s="104" t="str">
        <f t="shared" si="113"/>
        <v/>
      </c>
      <c r="IZ98" s="104" t="str">
        <f t="shared" si="114"/>
        <v/>
      </c>
      <c r="JA98" s="105" t="str">
        <f t="shared" si="115"/>
        <v/>
      </c>
      <c r="JB98" s="106" t="str">
        <f t="shared" si="116"/>
        <v/>
      </c>
      <c r="JC98" s="107" t="str">
        <f t="shared" si="117"/>
        <v/>
      </c>
      <c r="JD98" s="108" t="str">
        <f t="shared" si="118"/>
        <v/>
      </c>
      <c r="JE98" s="109" t="str">
        <f t="shared" si="119"/>
        <v/>
      </c>
      <c r="JG98" s="4"/>
      <c r="JH98" s="101"/>
      <c r="JI98" s="102" t="str">
        <f t="shared" si="120"/>
        <v/>
      </c>
      <c r="JJ98" s="103" t="str">
        <f t="shared" si="121"/>
        <v/>
      </c>
      <c r="JK98" s="104" t="str">
        <f t="shared" si="122"/>
        <v/>
      </c>
      <c r="JL98" s="104" t="str">
        <f t="shared" si="123"/>
        <v/>
      </c>
      <c r="JM98" s="105" t="str">
        <f t="shared" si="124"/>
        <v/>
      </c>
      <c r="JN98" s="106" t="str">
        <f t="shared" si="125"/>
        <v/>
      </c>
      <c r="JO98" s="107" t="str">
        <f t="shared" si="126"/>
        <v/>
      </c>
      <c r="JP98" s="108" t="str">
        <f t="shared" si="127"/>
        <v/>
      </c>
      <c r="JQ98" s="109" t="str">
        <f t="shared" si="128"/>
        <v/>
      </c>
      <c r="JS98" s="4"/>
      <c r="JT98" s="101"/>
      <c r="JU98" s="102" t="str">
        <f t="shared" si="129"/>
        <v/>
      </c>
      <c r="JV98" s="103" t="str">
        <f t="shared" si="130"/>
        <v/>
      </c>
      <c r="JW98" s="104" t="str">
        <f t="shared" si="131"/>
        <v/>
      </c>
      <c r="JX98" s="104" t="str">
        <f t="shared" si="132"/>
        <v/>
      </c>
      <c r="JY98" s="105" t="str">
        <f t="shared" si="133"/>
        <v/>
      </c>
      <c r="JZ98" s="106" t="str">
        <f t="shared" si="134"/>
        <v/>
      </c>
      <c r="KA98" s="107" t="str">
        <f t="shared" si="135"/>
        <v/>
      </c>
      <c r="KB98" s="108" t="str">
        <f t="shared" si="136"/>
        <v/>
      </c>
      <c r="KC98" s="109" t="str">
        <f t="shared" si="137"/>
        <v/>
      </c>
      <c r="KE98" s="4"/>
      <c r="KF98" s="101"/>
    </row>
    <row r="99" spans="1:292" ht="13.5" customHeight="1">
      <c r="A99" s="20"/>
      <c r="B99" s="101"/>
      <c r="C99" s="101"/>
      <c r="E99" s="102" t="str">
        <f t="shared" si="679"/>
        <v/>
      </c>
      <c r="F99" s="103" t="str">
        <f t="shared" si="680"/>
        <v/>
      </c>
      <c r="G99" s="104" t="str">
        <f t="shared" si="681"/>
        <v/>
      </c>
      <c r="H99" s="104" t="str">
        <f t="shared" si="682"/>
        <v/>
      </c>
      <c r="I99" s="105" t="str">
        <f t="shared" si="683"/>
        <v/>
      </c>
      <c r="J99" s="106" t="str">
        <f t="shared" si="684"/>
        <v/>
      </c>
      <c r="K99" s="107" t="str">
        <f t="shared" si="685"/>
        <v/>
      </c>
      <c r="L99" s="108" t="str">
        <f t="shared" si="686"/>
        <v/>
      </c>
      <c r="M99" s="109" t="str">
        <f t="shared" si="687"/>
        <v/>
      </c>
      <c r="O99" s="4"/>
      <c r="P99" s="101"/>
      <c r="Q99" s="102" t="str">
        <f t="shared" si="688"/>
        <v/>
      </c>
      <c r="R99" s="103" t="str">
        <f t="shared" si="689"/>
        <v/>
      </c>
      <c r="S99" s="104" t="str">
        <f t="shared" si="690"/>
        <v/>
      </c>
      <c r="T99" s="104" t="str">
        <f t="shared" si="691"/>
        <v/>
      </c>
      <c r="U99" s="105" t="str">
        <f t="shared" si="692"/>
        <v/>
      </c>
      <c r="V99" s="106" t="str">
        <f t="shared" si="693"/>
        <v/>
      </c>
      <c r="W99" s="107" t="str">
        <f t="shared" si="694"/>
        <v/>
      </c>
      <c r="X99" s="108" t="str">
        <f t="shared" si="695"/>
        <v/>
      </c>
      <c r="Y99" s="109" t="str">
        <f t="shared" si="696"/>
        <v/>
      </c>
      <c r="AA99" s="4"/>
      <c r="AB99" s="101"/>
      <c r="AC99" s="102" t="str">
        <f t="shared" si="697"/>
        <v/>
      </c>
      <c r="AD99" s="103" t="str">
        <f t="shared" si="698"/>
        <v/>
      </c>
      <c r="AE99" s="104" t="str">
        <f t="shared" si="699"/>
        <v/>
      </c>
      <c r="AF99" s="104" t="str">
        <f t="shared" si="700"/>
        <v/>
      </c>
      <c r="AG99" s="105" t="str">
        <f t="shared" si="701"/>
        <v/>
      </c>
      <c r="AH99" s="106" t="str">
        <f t="shared" si="702"/>
        <v/>
      </c>
      <c r="AI99" s="107" t="str">
        <f t="shared" si="703"/>
        <v/>
      </c>
      <c r="AJ99" s="108" t="str">
        <f t="shared" si="704"/>
        <v/>
      </c>
      <c r="AK99" s="109" t="str">
        <f t="shared" si="705"/>
        <v/>
      </c>
      <c r="AM99" s="4"/>
      <c r="AN99" s="101"/>
      <c r="AO99" s="102" t="str">
        <f t="shared" si="706"/>
        <v/>
      </c>
      <c r="AP99" s="103" t="str">
        <f t="shared" si="707"/>
        <v/>
      </c>
      <c r="AQ99" s="104" t="str">
        <f t="shared" si="708"/>
        <v/>
      </c>
      <c r="AR99" s="104" t="str">
        <f t="shared" si="709"/>
        <v/>
      </c>
      <c r="AS99" s="105" t="str">
        <f t="shared" si="710"/>
        <v/>
      </c>
      <c r="AT99" s="106" t="str">
        <f t="shared" si="711"/>
        <v/>
      </c>
      <c r="AU99" s="107" t="str">
        <f t="shared" si="712"/>
        <v/>
      </c>
      <c r="AV99" s="108" t="str">
        <f t="shared" si="713"/>
        <v/>
      </c>
      <c r="AW99" s="109" t="str">
        <f t="shared" si="714"/>
        <v/>
      </c>
      <c r="AY99" s="4"/>
      <c r="AZ99" s="101"/>
      <c r="BA99" s="102" t="str">
        <f t="shared" si="715"/>
        <v/>
      </c>
      <c r="BB99" s="103" t="str">
        <f t="shared" si="716"/>
        <v/>
      </c>
      <c r="BC99" s="104" t="str">
        <f t="shared" si="717"/>
        <v/>
      </c>
      <c r="BD99" s="104" t="str">
        <f t="shared" si="718"/>
        <v/>
      </c>
      <c r="BE99" s="105" t="str">
        <f t="shared" si="719"/>
        <v/>
      </c>
      <c r="BF99" s="106" t="str">
        <f t="shared" si="720"/>
        <v/>
      </c>
      <c r="BG99" s="107" t="str">
        <f t="shared" si="721"/>
        <v/>
      </c>
      <c r="BH99" s="108" t="str">
        <f t="shared" si="722"/>
        <v/>
      </c>
      <c r="BI99" s="109" t="str">
        <f t="shared" si="723"/>
        <v/>
      </c>
      <c r="BK99" s="4"/>
      <c r="BL99" s="101"/>
      <c r="BM99" s="102" t="str">
        <f t="shared" si="724"/>
        <v/>
      </c>
      <c r="BN99" s="103" t="str">
        <f t="shared" si="725"/>
        <v/>
      </c>
      <c r="BO99" s="104" t="str">
        <f t="shared" si="726"/>
        <v/>
      </c>
      <c r="BP99" s="104" t="str">
        <f t="shared" si="727"/>
        <v/>
      </c>
      <c r="BQ99" s="105" t="str">
        <f t="shared" si="728"/>
        <v/>
      </c>
      <c r="BR99" s="106" t="str">
        <f t="shared" si="729"/>
        <v/>
      </c>
      <c r="BS99" s="107" t="str">
        <f t="shared" si="730"/>
        <v/>
      </c>
      <c r="BT99" s="108" t="str">
        <f t="shared" si="731"/>
        <v/>
      </c>
      <c r="BU99" s="109" t="str">
        <f t="shared" si="732"/>
        <v/>
      </c>
      <c r="BW99" s="4"/>
      <c r="BX99" s="101"/>
      <c r="BY99" s="102" t="str">
        <f t="shared" si="733"/>
        <v/>
      </c>
      <c r="BZ99" s="103" t="str">
        <f t="shared" si="734"/>
        <v/>
      </c>
      <c r="CA99" s="104" t="str">
        <f t="shared" si="735"/>
        <v/>
      </c>
      <c r="CB99" s="104" t="str">
        <f t="shared" si="736"/>
        <v/>
      </c>
      <c r="CC99" s="105" t="str">
        <f t="shared" si="737"/>
        <v/>
      </c>
      <c r="CD99" s="106" t="str">
        <f t="shared" si="738"/>
        <v/>
      </c>
      <c r="CE99" s="107" t="str">
        <f t="shared" si="739"/>
        <v/>
      </c>
      <c r="CF99" s="108" t="str">
        <f t="shared" si="740"/>
        <v/>
      </c>
      <c r="CG99" s="109" t="str">
        <f t="shared" si="741"/>
        <v/>
      </c>
      <c r="CI99" s="4"/>
      <c r="CJ99" s="101"/>
      <c r="CK99" s="102" t="str">
        <f t="shared" si="742"/>
        <v/>
      </c>
      <c r="CL99" s="103" t="str">
        <f t="shared" si="743"/>
        <v/>
      </c>
      <c r="CM99" s="104" t="str">
        <f t="shared" si="744"/>
        <v/>
      </c>
      <c r="CN99" s="104" t="str">
        <f t="shared" si="745"/>
        <v/>
      </c>
      <c r="CO99" s="105" t="str">
        <f t="shared" si="746"/>
        <v/>
      </c>
      <c r="CP99" s="106" t="str">
        <f t="shared" si="747"/>
        <v/>
      </c>
      <c r="CQ99" s="107" t="str">
        <f t="shared" si="748"/>
        <v/>
      </c>
      <c r="CR99" s="108" t="str">
        <f t="shared" si="749"/>
        <v/>
      </c>
      <c r="CS99" s="109" t="str">
        <f t="shared" si="750"/>
        <v/>
      </c>
      <c r="CU99" s="4"/>
      <c r="CV99" s="101"/>
      <c r="CW99" s="102" t="str">
        <f t="shared" si="751"/>
        <v/>
      </c>
      <c r="CX99" s="103" t="str">
        <f t="shared" si="752"/>
        <v/>
      </c>
      <c r="CY99" s="104" t="str">
        <f t="shared" si="753"/>
        <v/>
      </c>
      <c r="CZ99" s="104" t="str">
        <f t="shared" si="754"/>
        <v/>
      </c>
      <c r="DA99" s="105" t="str">
        <f t="shared" si="755"/>
        <v/>
      </c>
      <c r="DB99" s="106" t="str">
        <f t="shared" si="756"/>
        <v/>
      </c>
      <c r="DC99" s="107" t="str">
        <f t="shared" si="757"/>
        <v/>
      </c>
      <c r="DD99" s="108" t="str">
        <f t="shared" si="758"/>
        <v/>
      </c>
      <c r="DE99" s="109" t="str">
        <f t="shared" si="759"/>
        <v/>
      </c>
      <c r="DG99" s="4"/>
      <c r="DH99" s="101"/>
      <c r="DI99" s="102" t="str">
        <f t="shared" si="4"/>
        <v/>
      </c>
      <c r="DJ99" s="103" t="str">
        <f t="shared" si="5"/>
        <v/>
      </c>
      <c r="DK99" s="104" t="str">
        <f t="shared" si="6"/>
        <v/>
      </c>
      <c r="DL99" s="104" t="str">
        <f t="shared" si="7"/>
        <v/>
      </c>
      <c r="DM99" s="105" t="str">
        <f t="shared" si="8"/>
        <v/>
      </c>
      <c r="DN99" s="106" t="str">
        <f t="shared" si="9"/>
        <v/>
      </c>
      <c r="DO99" s="107" t="str">
        <f t="shared" si="10"/>
        <v/>
      </c>
      <c r="DP99" s="108" t="str">
        <f t="shared" si="11"/>
        <v/>
      </c>
      <c r="DQ99" s="109" t="str">
        <f t="shared" si="12"/>
        <v/>
      </c>
      <c r="DS99" s="4"/>
      <c r="DT99" s="101"/>
      <c r="DU99" s="102" t="str">
        <f t="shared" si="13"/>
        <v/>
      </c>
      <c r="DV99" s="103" t="str">
        <f t="shared" si="14"/>
        <v/>
      </c>
      <c r="DW99" s="104" t="str">
        <f t="shared" si="15"/>
        <v/>
      </c>
      <c r="DX99" s="104" t="str">
        <f t="shared" si="16"/>
        <v/>
      </c>
      <c r="DY99" s="105" t="str">
        <f t="shared" si="17"/>
        <v/>
      </c>
      <c r="DZ99" s="106" t="str">
        <f t="shared" si="18"/>
        <v/>
      </c>
      <c r="EA99" s="107" t="str">
        <f t="shared" si="19"/>
        <v/>
      </c>
      <c r="EB99" s="108" t="str">
        <f t="shared" si="20"/>
        <v/>
      </c>
      <c r="EC99" s="109" t="str">
        <f t="shared" si="21"/>
        <v/>
      </c>
      <c r="EE99" s="4"/>
      <c r="EF99" s="101"/>
      <c r="EG99" s="102" t="str">
        <f t="shared" si="22"/>
        <v/>
      </c>
      <c r="EH99" s="103" t="str">
        <f t="shared" si="23"/>
        <v/>
      </c>
      <c r="EI99" s="104" t="str">
        <f t="shared" si="24"/>
        <v/>
      </c>
      <c r="EJ99" s="104" t="str">
        <f t="shared" si="25"/>
        <v/>
      </c>
      <c r="EK99" s="105" t="str">
        <f t="shared" si="26"/>
        <v/>
      </c>
      <c r="EL99" s="106" t="str">
        <f t="shared" si="27"/>
        <v/>
      </c>
      <c r="EM99" s="107" t="str">
        <f t="shared" si="28"/>
        <v/>
      </c>
      <c r="EN99" s="108" t="str">
        <f t="shared" si="29"/>
        <v/>
      </c>
      <c r="EO99" s="109" t="str">
        <f t="shared" si="30"/>
        <v/>
      </c>
      <c r="EQ99" s="4"/>
      <c r="ER99" s="101"/>
      <c r="ES99" s="102" t="str">
        <f t="shared" si="31"/>
        <v/>
      </c>
      <c r="ET99" s="103" t="str">
        <f t="shared" si="32"/>
        <v/>
      </c>
      <c r="EU99" s="104" t="str">
        <f t="shared" si="33"/>
        <v/>
      </c>
      <c r="EV99" s="104" t="str">
        <f t="shared" si="34"/>
        <v/>
      </c>
      <c r="EW99" s="105" t="str">
        <f t="shared" si="35"/>
        <v/>
      </c>
      <c r="EX99" s="106" t="str">
        <f t="shared" si="36"/>
        <v/>
      </c>
      <c r="EY99" s="107" t="str">
        <f t="shared" si="37"/>
        <v/>
      </c>
      <c r="EZ99" s="108" t="str">
        <f t="shared" si="38"/>
        <v/>
      </c>
      <c r="FA99" s="109" t="str">
        <f t="shared" si="39"/>
        <v/>
      </c>
      <c r="FC99" s="4"/>
      <c r="FD99" s="101"/>
      <c r="FE99" s="102" t="str">
        <f t="shared" si="40"/>
        <v/>
      </c>
      <c r="FF99" s="103" t="str">
        <f t="shared" si="41"/>
        <v/>
      </c>
      <c r="FG99" s="104" t="str">
        <f t="shared" si="42"/>
        <v/>
      </c>
      <c r="FH99" s="104" t="str">
        <f t="shared" si="43"/>
        <v/>
      </c>
      <c r="FI99" s="105" t="str">
        <f t="shared" si="44"/>
        <v/>
      </c>
      <c r="FJ99" s="106" t="str">
        <f t="shared" si="45"/>
        <v/>
      </c>
      <c r="FK99" s="107" t="str">
        <f t="shared" si="46"/>
        <v/>
      </c>
      <c r="FL99" s="108" t="str">
        <f t="shared" si="47"/>
        <v/>
      </c>
      <c r="FM99" s="109" t="str">
        <f t="shared" si="48"/>
        <v/>
      </c>
      <c r="FO99" s="4"/>
      <c r="FP99" s="101"/>
      <c r="FQ99" s="102" t="str">
        <f>IF(FU99="","",#REF!)</f>
        <v/>
      </c>
      <c r="FR99" s="103" t="str">
        <f t="shared" si="49"/>
        <v/>
      </c>
      <c r="FS99" s="104" t="str">
        <f t="shared" si="50"/>
        <v/>
      </c>
      <c r="FT99" s="104" t="str">
        <f t="shared" si="51"/>
        <v/>
      </c>
      <c r="FU99" s="105" t="str">
        <f t="shared" si="52"/>
        <v/>
      </c>
      <c r="FV99" s="106" t="str">
        <f t="shared" si="53"/>
        <v/>
      </c>
      <c r="FW99" s="107" t="str">
        <f t="shared" si="54"/>
        <v/>
      </c>
      <c r="FX99" s="108" t="str">
        <f t="shared" si="55"/>
        <v/>
      </c>
      <c r="FY99" s="109" t="str">
        <f t="shared" si="56"/>
        <v/>
      </c>
      <c r="GA99" s="4"/>
      <c r="GB99" s="101"/>
      <c r="GC99" s="102" t="str">
        <f t="shared" si="57"/>
        <v/>
      </c>
      <c r="GD99" s="103" t="str">
        <f t="shared" si="58"/>
        <v/>
      </c>
      <c r="GE99" s="104" t="str">
        <f t="shared" si="59"/>
        <v/>
      </c>
      <c r="GF99" s="104" t="str">
        <f t="shared" si="60"/>
        <v/>
      </c>
      <c r="GG99" s="105" t="str">
        <f t="shared" si="61"/>
        <v/>
      </c>
      <c r="GH99" s="106" t="str">
        <f t="shared" si="62"/>
        <v/>
      </c>
      <c r="GI99" s="107" t="str">
        <f t="shared" si="63"/>
        <v/>
      </c>
      <c r="GJ99" s="108" t="str">
        <f t="shared" si="64"/>
        <v/>
      </c>
      <c r="GK99" s="109" t="str">
        <f t="shared" si="65"/>
        <v/>
      </c>
      <c r="GM99" s="4"/>
      <c r="GN99" s="101"/>
      <c r="GO99" s="102" t="str">
        <f t="shared" si="66"/>
        <v/>
      </c>
      <c r="GP99" s="103" t="str">
        <f t="shared" si="67"/>
        <v/>
      </c>
      <c r="GQ99" s="104" t="str">
        <f t="shared" si="68"/>
        <v/>
      </c>
      <c r="GR99" s="104" t="str">
        <f t="shared" si="69"/>
        <v/>
      </c>
      <c r="GS99" s="105" t="str">
        <f t="shared" si="70"/>
        <v/>
      </c>
      <c r="GT99" s="106" t="str">
        <f t="shared" si="71"/>
        <v/>
      </c>
      <c r="GU99" s="107" t="str">
        <f t="shared" si="72"/>
        <v/>
      </c>
      <c r="GV99" s="108" t="str">
        <f t="shared" si="73"/>
        <v/>
      </c>
      <c r="GW99" s="109" t="str">
        <f t="shared" si="74"/>
        <v/>
      </c>
      <c r="GY99" s="4"/>
      <c r="GZ99" s="101"/>
      <c r="HA99" s="102" t="str">
        <f t="shared" si="75"/>
        <v/>
      </c>
      <c r="HB99" s="103" t="str">
        <f t="shared" si="76"/>
        <v/>
      </c>
      <c r="HC99" s="104" t="str">
        <f t="shared" si="77"/>
        <v/>
      </c>
      <c r="HD99" s="104" t="str">
        <f t="shared" si="78"/>
        <v/>
      </c>
      <c r="HE99" s="105" t="str">
        <f t="shared" si="79"/>
        <v/>
      </c>
      <c r="HF99" s="106" t="str">
        <f t="shared" si="80"/>
        <v/>
      </c>
      <c r="HG99" s="107" t="str">
        <f t="shared" si="81"/>
        <v/>
      </c>
      <c r="HH99" s="108" t="str">
        <f t="shared" si="82"/>
        <v/>
      </c>
      <c r="HI99" s="109" t="str">
        <f t="shared" si="83"/>
        <v/>
      </c>
      <c r="HK99" s="4"/>
      <c r="HL99" s="101"/>
      <c r="HM99" s="102" t="str">
        <f t="shared" si="84"/>
        <v/>
      </c>
      <c r="HN99" s="103" t="str">
        <f t="shared" si="85"/>
        <v/>
      </c>
      <c r="HO99" s="104" t="str">
        <f t="shared" si="86"/>
        <v/>
      </c>
      <c r="HP99" s="104" t="str">
        <f t="shared" si="87"/>
        <v/>
      </c>
      <c r="HQ99" s="105" t="str">
        <f t="shared" si="88"/>
        <v/>
      </c>
      <c r="HR99" s="106" t="str">
        <f t="shared" si="89"/>
        <v/>
      </c>
      <c r="HS99" s="107" t="str">
        <f t="shared" si="90"/>
        <v/>
      </c>
      <c r="HT99" s="108" t="str">
        <f t="shared" si="91"/>
        <v/>
      </c>
      <c r="HU99" s="109" t="str">
        <f t="shared" si="92"/>
        <v/>
      </c>
      <c r="HW99" s="4"/>
      <c r="HX99" s="101"/>
      <c r="HY99" s="102" t="str">
        <f t="shared" si="93"/>
        <v/>
      </c>
      <c r="HZ99" s="103" t="str">
        <f t="shared" si="94"/>
        <v/>
      </c>
      <c r="IA99" s="104" t="str">
        <f t="shared" si="95"/>
        <v/>
      </c>
      <c r="IB99" s="104" t="str">
        <f t="shared" si="96"/>
        <v/>
      </c>
      <c r="IC99" s="105" t="str">
        <f t="shared" si="97"/>
        <v/>
      </c>
      <c r="ID99" s="106" t="str">
        <f t="shared" si="98"/>
        <v/>
      </c>
      <c r="IE99" s="107" t="str">
        <f t="shared" si="99"/>
        <v/>
      </c>
      <c r="IF99" s="108" t="str">
        <f t="shared" si="100"/>
        <v/>
      </c>
      <c r="IG99" s="109" t="str">
        <f t="shared" si="101"/>
        <v/>
      </c>
      <c r="II99" s="4"/>
      <c r="IJ99" s="101"/>
      <c r="IK99" s="102" t="str">
        <f t="shared" si="102"/>
        <v/>
      </c>
      <c r="IL99" s="103" t="str">
        <f t="shared" si="103"/>
        <v/>
      </c>
      <c r="IM99" s="104" t="str">
        <f t="shared" si="104"/>
        <v/>
      </c>
      <c r="IN99" s="104" t="str">
        <f t="shared" si="105"/>
        <v/>
      </c>
      <c r="IO99" s="105" t="str">
        <f t="shared" si="106"/>
        <v/>
      </c>
      <c r="IP99" s="106" t="str">
        <f t="shared" si="107"/>
        <v/>
      </c>
      <c r="IQ99" s="107" t="str">
        <f t="shared" si="108"/>
        <v/>
      </c>
      <c r="IR99" s="108" t="str">
        <f t="shared" si="109"/>
        <v/>
      </c>
      <c r="IS99" s="109" t="str">
        <f t="shared" si="110"/>
        <v/>
      </c>
      <c r="IU99" s="4"/>
      <c r="IV99" s="101"/>
      <c r="IW99" s="102" t="str">
        <f t="shared" si="111"/>
        <v/>
      </c>
      <c r="IX99" s="103" t="str">
        <f t="shared" si="112"/>
        <v/>
      </c>
      <c r="IY99" s="104" t="str">
        <f t="shared" si="113"/>
        <v/>
      </c>
      <c r="IZ99" s="104" t="str">
        <f t="shared" si="114"/>
        <v/>
      </c>
      <c r="JA99" s="105" t="str">
        <f t="shared" si="115"/>
        <v/>
      </c>
      <c r="JB99" s="106" t="str">
        <f t="shared" si="116"/>
        <v/>
      </c>
      <c r="JC99" s="107" t="str">
        <f t="shared" si="117"/>
        <v/>
      </c>
      <c r="JD99" s="108" t="str">
        <f t="shared" si="118"/>
        <v/>
      </c>
      <c r="JE99" s="109" t="str">
        <f t="shared" si="119"/>
        <v/>
      </c>
      <c r="JG99" s="4"/>
      <c r="JH99" s="101"/>
      <c r="JI99" s="102" t="str">
        <f t="shared" si="120"/>
        <v/>
      </c>
      <c r="JJ99" s="103" t="str">
        <f t="shared" si="121"/>
        <v/>
      </c>
      <c r="JK99" s="104" t="str">
        <f t="shared" si="122"/>
        <v/>
      </c>
      <c r="JL99" s="104" t="str">
        <f t="shared" si="123"/>
        <v/>
      </c>
      <c r="JM99" s="105" t="str">
        <f t="shared" si="124"/>
        <v/>
      </c>
      <c r="JN99" s="106" t="str">
        <f t="shared" si="125"/>
        <v/>
      </c>
      <c r="JO99" s="107" t="str">
        <f t="shared" si="126"/>
        <v/>
      </c>
      <c r="JP99" s="108" t="str">
        <f t="shared" si="127"/>
        <v/>
      </c>
      <c r="JQ99" s="109" t="str">
        <f t="shared" si="128"/>
        <v/>
      </c>
      <c r="JS99" s="4"/>
      <c r="JT99" s="101"/>
      <c r="JU99" s="102" t="str">
        <f t="shared" si="129"/>
        <v/>
      </c>
      <c r="JV99" s="103" t="str">
        <f t="shared" si="130"/>
        <v/>
      </c>
      <c r="JW99" s="104" t="str">
        <f t="shared" si="131"/>
        <v/>
      </c>
      <c r="JX99" s="104" t="str">
        <f t="shared" si="132"/>
        <v/>
      </c>
      <c r="JY99" s="105" t="str">
        <f t="shared" si="133"/>
        <v/>
      </c>
      <c r="JZ99" s="106" t="str">
        <f t="shared" si="134"/>
        <v/>
      </c>
      <c r="KA99" s="107" t="str">
        <f t="shared" si="135"/>
        <v/>
      </c>
      <c r="KB99" s="108" t="str">
        <f t="shared" si="136"/>
        <v/>
      </c>
      <c r="KC99" s="109" t="str">
        <f t="shared" si="137"/>
        <v/>
      </c>
      <c r="KE99" s="4"/>
      <c r="KF99" s="101"/>
    </row>
    <row r="100" spans="1:292" ht="13.5" customHeight="1">
      <c r="A100" s="20"/>
      <c r="B100" s="101"/>
      <c r="C100" s="101"/>
      <c r="E100" s="102" t="str">
        <f t="shared" si="679"/>
        <v/>
      </c>
      <c r="F100" s="103" t="str">
        <f t="shared" si="680"/>
        <v/>
      </c>
      <c r="G100" s="104" t="str">
        <f t="shared" si="681"/>
        <v/>
      </c>
      <c r="H100" s="104" t="str">
        <f t="shared" si="682"/>
        <v/>
      </c>
      <c r="I100" s="105" t="str">
        <f t="shared" si="683"/>
        <v/>
      </c>
      <c r="J100" s="106" t="str">
        <f t="shared" si="684"/>
        <v/>
      </c>
      <c r="K100" s="107" t="str">
        <f t="shared" si="685"/>
        <v/>
      </c>
      <c r="L100" s="108" t="str">
        <f t="shared" si="686"/>
        <v/>
      </c>
      <c r="M100" s="109" t="str">
        <f t="shared" si="687"/>
        <v/>
      </c>
      <c r="O100" s="4"/>
      <c r="P100" s="101"/>
      <c r="Q100" s="102" t="str">
        <f t="shared" si="688"/>
        <v/>
      </c>
      <c r="R100" s="103" t="str">
        <f t="shared" si="689"/>
        <v/>
      </c>
      <c r="S100" s="104" t="str">
        <f t="shared" si="690"/>
        <v/>
      </c>
      <c r="T100" s="104" t="str">
        <f t="shared" si="691"/>
        <v/>
      </c>
      <c r="U100" s="105" t="str">
        <f t="shared" si="692"/>
        <v/>
      </c>
      <c r="V100" s="106" t="str">
        <f t="shared" si="693"/>
        <v/>
      </c>
      <c r="W100" s="107" t="str">
        <f t="shared" si="694"/>
        <v/>
      </c>
      <c r="X100" s="108" t="str">
        <f t="shared" si="695"/>
        <v/>
      </c>
      <c r="Y100" s="109" t="str">
        <f t="shared" si="696"/>
        <v/>
      </c>
      <c r="AA100" s="4"/>
      <c r="AB100" s="101"/>
      <c r="AC100" s="102" t="str">
        <f t="shared" si="697"/>
        <v/>
      </c>
      <c r="AD100" s="103" t="str">
        <f t="shared" si="698"/>
        <v/>
      </c>
      <c r="AE100" s="104" t="str">
        <f t="shared" si="699"/>
        <v/>
      </c>
      <c r="AF100" s="104" t="str">
        <f t="shared" si="700"/>
        <v/>
      </c>
      <c r="AG100" s="105" t="str">
        <f t="shared" si="701"/>
        <v/>
      </c>
      <c r="AH100" s="106" t="str">
        <f t="shared" si="702"/>
        <v/>
      </c>
      <c r="AI100" s="107" t="str">
        <f t="shared" si="703"/>
        <v/>
      </c>
      <c r="AJ100" s="108" t="str">
        <f t="shared" si="704"/>
        <v/>
      </c>
      <c r="AK100" s="109" t="str">
        <f t="shared" si="705"/>
        <v/>
      </c>
      <c r="AM100" s="4"/>
      <c r="AN100" s="101"/>
      <c r="AO100" s="102" t="str">
        <f t="shared" si="706"/>
        <v/>
      </c>
      <c r="AP100" s="103" t="str">
        <f t="shared" si="707"/>
        <v/>
      </c>
      <c r="AQ100" s="104" t="str">
        <f t="shared" si="708"/>
        <v/>
      </c>
      <c r="AR100" s="104" t="str">
        <f t="shared" si="709"/>
        <v/>
      </c>
      <c r="AS100" s="105" t="str">
        <f t="shared" si="710"/>
        <v/>
      </c>
      <c r="AT100" s="106" t="str">
        <f t="shared" si="711"/>
        <v/>
      </c>
      <c r="AU100" s="107" t="str">
        <f t="shared" si="712"/>
        <v/>
      </c>
      <c r="AV100" s="108" t="str">
        <f t="shared" si="713"/>
        <v/>
      </c>
      <c r="AW100" s="109" t="str">
        <f t="shared" si="714"/>
        <v/>
      </c>
      <c r="AY100" s="4"/>
      <c r="AZ100" s="101"/>
      <c r="BA100" s="102" t="str">
        <f t="shared" si="715"/>
        <v/>
      </c>
      <c r="BB100" s="103" t="str">
        <f t="shared" si="716"/>
        <v/>
      </c>
      <c r="BC100" s="104" t="str">
        <f t="shared" si="717"/>
        <v/>
      </c>
      <c r="BD100" s="104" t="str">
        <f t="shared" si="718"/>
        <v/>
      </c>
      <c r="BE100" s="105" t="str">
        <f t="shared" si="719"/>
        <v/>
      </c>
      <c r="BF100" s="106" t="str">
        <f t="shared" si="720"/>
        <v/>
      </c>
      <c r="BG100" s="107" t="str">
        <f t="shared" si="721"/>
        <v/>
      </c>
      <c r="BH100" s="108" t="str">
        <f t="shared" si="722"/>
        <v/>
      </c>
      <c r="BI100" s="109" t="str">
        <f t="shared" si="723"/>
        <v/>
      </c>
      <c r="BK100" s="4"/>
      <c r="BL100" s="101"/>
      <c r="BM100" s="102" t="str">
        <f t="shared" si="724"/>
        <v/>
      </c>
      <c r="BN100" s="103" t="str">
        <f t="shared" si="725"/>
        <v/>
      </c>
      <c r="BO100" s="104" t="str">
        <f t="shared" si="726"/>
        <v/>
      </c>
      <c r="BP100" s="104" t="str">
        <f t="shared" si="727"/>
        <v/>
      </c>
      <c r="BQ100" s="105" t="str">
        <f t="shared" si="728"/>
        <v/>
      </c>
      <c r="BR100" s="106" t="str">
        <f t="shared" si="729"/>
        <v/>
      </c>
      <c r="BS100" s="107" t="str">
        <f t="shared" si="730"/>
        <v/>
      </c>
      <c r="BT100" s="108" t="str">
        <f t="shared" si="731"/>
        <v/>
      </c>
      <c r="BU100" s="109" t="str">
        <f t="shared" si="732"/>
        <v/>
      </c>
      <c r="BW100" s="4"/>
      <c r="BX100" s="101"/>
      <c r="BY100" s="102" t="str">
        <f t="shared" si="733"/>
        <v/>
      </c>
      <c r="BZ100" s="103" t="str">
        <f t="shared" si="734"/>
        <v/>
      </c>
      <c r="CA100" s="104" t="str">
        <f t="shared" si="735"/>
        <v/>
      </c>
      <c r="CB100" s="104" t="str">
        <f t="shared" si="736"/>
        <v/>
      </c>
      <c r="CC100" s="105" t="str">
        <f t="shared" si="737"/>
        <v/>
      </c>
      <c r="CD100" s="106" t="str">
        <f t="shared" si="738"/>
        <v/>
      </c>
      <c r="CE100" s="107" t="str">
        <f t="shared" si="739"/>
        <v/>
      </c>
      <c r="CF100" s="108" t="str">
        <f t="shared" si="740"/>
        <v/>
      </c>
      <c r="CG100" s="109" t="str">
        <f t="shared" si="741"/>
        <v/>
      </c>
      <c r="CI100" s="4"/>
      <c r="CJ100" s="101"/>
      <c r="CK100" s="102" t="str">
        <f t="shared" si="742"/>
        <v/>
      </c>
      <c r="CL100" s="103" t="str">
        <f t="shared" si="743"/>
        <v/>
      </c>
      <c r="CM100" s="104" t="str">
        <f t="shared" si="744"/>
        <v/>
      </c>
      <c r="CN100" s="104" t="str">
        <f t="shared" si="745"/>
        <v/>
      </c>
      <c r="CO100" s="105" t="str">
        <f t="shared" si="746"/>
        <v/>
      </c>
      <c r="CP100" s="106" t="str">
        <f t="shared" si="747"/>
        <v/>
      </c>
      <c r="CQ100" s="107" t="str">
        <f t="shared" si="748"/>
        <v/>
      </c>
      <c r="CR100" s="108" t="str">
        <f t="shared" si="749"/>
        <v/>
      </c>
      <c r="CS100" s="109" t="str">
        <f t="shared" si="750"/>
        <v/>
      </c>
      <c r="CU100" s="4"/>
      <c r="CV100" s="101"/>
      <c r="CW100" s="102" t="str">
        <f t="shared" si="751"/>
        <v/>
      </c>
      <c r="CX100" s="103" t="str">
        <f t="shared" si="752"/>
        <v/>
      </c>
      <c r="CY100" s="104" t="str">
        <f t="shared" si="753"/>
        <v/>
      </c>
      <c r="CZ100" s="104" t="str">
        <f t="shared" si="754"/>
        <v/>
      </c>
      <c r="DA100" s="105" t="str">
        <f t="shared" si="755"/>
        <v/>
      </c>
      <c r="DB100" s="106" t="str">
        <f t="shared" si="756"/>
        <v/>
      </c>
      <c r="DC100" s="107" t="str">
        <f t="shared" si="757"/>
        <v/>
      </c>
      <c r="DD100" s="108" t="str">
        <f t="shared" si="758"/>
        <v/>
      </c>
      <c r="DE100" s="109" t="str">
        <f t="shared" si="759"/>
        <v/>
      </c>
      <c r="DG100" s="4"/>
      <c r="DH100" s="101"/>
      <c r="DI100" s="102" t="str">
        <f t="shared" si="4"/>
        <v/>
      </c>
      <c r="DJ100" s="103" t="str">
        <f t="shared" si="5"/>
        <v/>
      </c>
      <c r="DK100" s="104" t="str">
        <f t="shared" si="6"/>
        <v/>
      </c>
      <c r="DL100" s="104" t="str">
        <f t="shared" si="7"/>
        <v/>
      </c>
      <c r="DM100" s="105" t="str">
        <f t="shared" si="8"/>
        <v/>
      </c>
      <c r="DN100" s="106" t="str">
        <f t="shared" si="9"/>
        <v/>
      </c>
      <c r="DO100" s="107" t="str">
        <f t="shared" si="10"/>
        <v/>
      </c>
      <c r="DP100" s="108" t="str">
        <f t="shared" si="11"/>
        <v/>
      </c>
      <c r="DQ100" s="109" t="str">
        <f t="shared" si="12"/>
        <v/>
      </c>
      <c r="DS100" s="4"/>
      <c r="DT100" s="101"/>
      <c r="DU100" s="102" t="str">
        <f t="shared" si="13"/>
        <v/>
      </c>
      <c r="DV100" s="103" t="str">
        <f t="shared" si="14"/>
        <v/>
      </c>
      <c r="DW100" s="104" t="str">
        <f t="shared" si="15"/>
        <v/>
      </c>
      <c r="DX100" s="104" t="str">
        <f t="shared" si="16"/>
        <v/>
      </c>
      <c r="DY100" s="105" t="str">
        <f t="shared" si="17"/>
        <v/>
      </c>
      <c r="DZ100" s="106" t="str">
        <f t="shared" si="18"/>
        <v/>
      </c>
      <c r="EA100" s="107" t="str">
        <f t="shared" si="19"/>
        <v/>
      </c>
      <c r="EB100" s="108" t="str">
        <f t="shared" si="20"/>
        <v/>
      </c>
      <c r="EC100" s="109" t="str">
        <f t="shared" si="21"/>
        <v/>
      </c>
      <c r="EE100" s="4"/>
      <c r="EF100" s="101"/>
      <c r="EG100" s="102" t="str">
        <f t="shared" si="22"/>
        <v/>
      </c>
      <c r="EH100" s="103" t="str">
        <f t="shared" si="23"/>
        <v/>
      </c>
      <c r="EI100" s="104" t="str">
        <f t="shared" si="24"/>
        <v/>
      </c>
      <c r="EJ100" s="104" t="str">
        <f t="shared" si="25"/>
        <v/>
      </c>
      <c r="EK100" s="105" t="str">
        <f t="shared" si="26"/>
        <v/>
      </c>
      <c r="EL100" s="106" t="str">
        <f t="shared" si="27"/>
        <v/>
      </c>
      <c r="EM100" s="107" t="str">
        <f t="shared" si="28"/>
        <v/>
      </c>
      <c r="EN100" s="108" t="str">
        <f t="shared" si="29"/>
        <v/>
      </c>
      <c r="EO100" s="109" t="str">
        <f t="shared" si="30"/>
        <v/>
      </c>
      <c r="EQ100" s="4"/>
      <c r="ER100" s="101"/>
      <c r="ES100" s="102" t="str">
        <f t="shared" si="31"/>
        <v/>
      </c>
      <c r="ET100" s="103" t="str">
        <f t="shared" si="32"/>
        <v/>
      </c>
      <c r="EU100" s="104" t="str">
        <f t="shared" si="33"/>
        <v/>
      </c>
      <c r="EV100" s="104" t="str">
        <f t="shared" si="34"/>
        <v/>
      </c>
      <c r="EW100" s="105" t="str">
        <f t="shared" si="35"/>
        <v/>
      </c>
      <c r="EX100" s="106" t="str">
        <f t="shared" si="36"/>
        <v/>
      </c>
      <c r="EY100" s="107" t="str">
        <f t="shared" si="37"/>
        <v/>
      </c>
      <c r="EZ100" s="108" t="str">
        <f t="shared" si="38"/>
        <v/>
      </c>
      <c r="FA100" s="109" t="str">
        <f t="shared" si="39"/>
        <v/>
      </c>
      <c r="FC100" s="4"/>
      <c r="FD100" s="101"/>
      <c r="FE100" s="102" t="str">
        <f t="shared" si="40"/>
        <v/>
      </c>
      <c r="FF100" s="103" t="str">
        <f t="shared" si="41"/>
        <v/>
      </c>
      <c r="FG100" s="104" t="str">
        <f t="shared" si="42"/>
        <v/>
      </c>
      <c r="FH100" s="104" t="str">
        <f t="shared" si="43"/>
        <v/>
      </c>
      <c r="FI100" s="105" t="str">
        <f t="shared" si="44"/>
        <v/>
      </c>
      <c r="FJ100" s="106" t="str">
        <f t="shared" si="45"/>
        <v/>
      </c>
      <c r="FK100" s="107" t="str">
        <f t="shared" si="46"/>
        <v/>
      </c>
      <c r="FL100" s="108" t="str">
        <f t="shared" si="47"/>
        <v/>
      </c>
      <c r="FM100" s="109" t="str">
        <f t="shared" si="48"/>
        <v/>
      </c>
      <c r="FO100" s="4"/>
      <c r="FP100" s="101"/>
      <c r="FQ100" s="102" t="str">
        <f>IF(FU100="","",#REF!)</f>
        <v/>
      </c>
      <c r="FR100" s="103" t="str">
        <f t="shared" si="49"/>
        <v/>
      </c>
      <c r="FS100" s="104" t="str">
        <f t="shared" si="50"/>
        <v/>
      </c>
      <c r="FT100" s="104" t="str">
        <f t="shared" si="51"/>
        <v/>
      </c>
      <c r="FU100" s="105" t="str">
        <f t="shared" si="52"/>
        <v/>
      </c>
      <c r="FV100" s="106" t="str">
        <f t="shared" si="53"/>
        <v/>
      </c>
      <c r="FW100" s="107" t="str">
        <f t="shared" si="54"/>
        <v/>
      </c>
      <c r="FX100" s="108" t="str">
        <f t="shared" si="55"/>
        <v/>
      </c>
      <c r="FY100" s="109" t="str">
        <f t="shared" si="56"/>
        <v/>
      </c>
      <c r="GA100" s="4"/>
      <c r="GB100" s="101"/>
      <c r="GC100" s="102" t="str">
        <f t="shared" si="57"/>
        <v/>
      </c>
      <c r="GD100" s="103" t="str">
        <f t="shared" si="58"/>
        <v/>
      </c>
      <c r="GE100" s="104" t="str">
        <f t="shared" si="59"/>
        <v/>
      </c>
      <c r="GF100" s="104" t="str">
        <f t="shared" si="60"/>
        <v/>
      </c>
      <c r="GG100" s="105" t="str">
        <f t="shared" si="61"/>
        <v/>
      </c>
      <c r="GH100" s="106" t="str">
        <f t="shared" si="62"/>
        <v/>
      </c>
      <c r="GI100" s="107" t="str">
        <f t="shared" si="63"/>
        <v/>
      </c>
      <c r="GJ100" s="108" t="str">
        <f t="shared" si="64"/>
        <v/>
      </c>
      <c r="GK100" s="109" t="str">
        <f t="shared" si="65"/>
        <v/>
      </c>
      <c r="GM100" s="4"/>
      <c r="GN100" s="101"/>
      <c r="GO100" s="102" t="str">
        <f t="shared" si="66"/>
        <v/>
      </c>
      <c r="GP100" s="103" t="str">
        <f t="shared" si="67"/>
        <v/>
      </c>
      <c r="GQ100" s="104" t="str">
        <f t="shared" si="68"/>
        <v/>
      </c>
      <c r="GR100" s="104" t="str">
        <f t="shared" si="69"/>
        <v/>
      </c>
      <c r="GS100" s="105" t="str">
        <f t="shared" si="70"/>
        <v/>
      </c>
      <c r="GT100" s="106" t="str">
        <f t="shared" si="71"/>
        <v/>
      </c>
      <c r="GU100" s="107" t="str">
        <f t="shared" si="72"/>
        <v/>
      </c>
      <c r="GV100" s="108" t="str">
        <f t="shared" si="73"/>
        <v/>
      </c>
      <c r="GW100" s="109" t="str">
        <f t="shared" si="74"/>
        <v/>
      </c>
      <c r="GY100" s="4"/>
      <c r="GZ100" s="101"/>
      <c r="HA100" s="102" t="str">
        <f t="shared" si="75"/>
        <v/>
      </c>
      <c r="HB100" s="103" t="str">
        <f t="shared" si="76"/>
        <v/>
      </c>
      <c r="HC100" s="104" t="str">
        <f t="shared" si="77"/>
        <v/>
      </c>
      <c r="HD100" s="104" t="str">
        <f t="shared" si="78"/>
        <v/>
      </c>
      <c r="HE100" s="105" t="str">
        <f t="shared" si="79"/>
        <v/>
      </c>
      <c r="HF100" s="106" t="str">
        <f t="shared" si="80"/>
        <v/>
      </c>
      <c r="HG100" s="107" t="str">
        <f t="shared" si="81"/>
        <v/>
      </c>
      <c r="HH100" s="108" t="str">
        <f t="shared" si="82"/>
        <v/>
      </c>
      <c r="HI100" s="109" t="str">
        <f t="shared" si="83"/>
        <v/>
      </c>
      <c r="HK100" s="4"/>
      <c r="HL100" s="101"/>
      <c r="HM100" s="102" t="str">
        <f t="shared" si="84"/>
        <v/>
      </c>
      <c r="HN100" s="103" t="str">
        <f t="shared" si="85"/>
        <v/>
      </c>
      <c r="HO100" s="104" t="str">
        <f t="shared" si="86"/>
        <v/>
      </c>
      <c r="HP100" s="104" t="str">
        <f t="shared" si="87"/>
        <v/>
      </c>
      <c r="HQ100" s="105" t="str">
        <f t="shared" si="88"/>
        <v/>
      </c>
      <c r="HR100" s="106" t="str">
        <f t="shared" si="89"/>
        <v/>
      </c>
      <c r="HS100" s="107" t="str">
        <f t="shared" si="90"/>
        <v/>
      </c>
      <c r="HT100" s="108" t="str">
        <f t="shared" si="91"/>
        <v/>
      </c>
      <c r="HU100" s="109" t="str">
        <f t="shared" si="92"/>
        <v/>
      </c>
      <c r="HW100" s="4"/>
      <c r="HX100" s="101"/>
      <c r="HY100" s="102" t="str">
        <f t="shared" si="93"/>
        <v/>
      </c>
      <c r="HZ100" s="103" t="str">
        <f t="shared" si="94"/>
        <v/>
      </c>
      <c r="IA100" s="104" t="str">
        <f t="shared" si="95"/>
        <v/>
      </c>
      <c r="IB100" s="104" t="str">
        <f t="shared" si="96"/>
        <v/>
      </c>
      <c r="IC100" s="105" t="str">
        <f t="shared" si="97"/>
        <v/>
      </c>
      <c r="ID100" s="106" t="str">
        <f t="shared" si="98"/>
        <v/>
      </c>
      <c r="IE100" s="107" t="str">
        <f t="shared" si="99"/>
        <v/>
      </c>
      <c r="IF100" s="108" t="str">
        <f t="shared" si="100"/>
        <v/>
      </c>
      <c r="IG100" s="109" t="str">
        <f t="shared" si="101"/>
        <v/>
      </c>
      <c r="II100" s="4"/>
      <c r="IJ100" s="101"/>
      <c r="IK100" s="102" t="str">
        <f t="shared" si="102"/>
        <v/>
      </c>
      <c r="IL100" s="103" t="str">
        <f t="shared" si="103"/>
        <v/>
      </c>
      <c r="IM100" s="104" t="str">
        <f t="shared" si="104"/>
        <v/>
      </c>
      <c r="IN100" s="104" t="str">
        <f t="shared" si="105"/>
        <v/>
      </c>
      <c r="IO100" s="105" t="str">
        <f t="shared" si="106"/>
        <v/>
      </c>
      <c r="IP100" s="106" t="str">
        <f t="shared" si="107"/>
        <v/>
      </c>
      <c r="IQ100" s="107" t="str">
        <f t="shared" si="108"/>
        <v/>
      </c>
      <c r="IR100" s="108" t="str">
        <f t="shared" si="109"/>
        <v/>
      </c>
      <c r="IS100" s="109" t="str">
        <f t="shared" si="110"/>
        <v/>
      </c>
      <c r="IU100" s="4"/>
      <c r="IV100" s="101"/>
      <c r="IW100" s="102" t="str">
        <f t="shared" si="111"/>
        <v/>
      </c>
      <c r="IX100" s="103" t="str">
        <f t="shared" si="112"/>
        <v/>
      </c>
      <c r="IY100" s="104" t="str">
        <f t="shared" si="113"/>
        <v/>
      </c>
      <c r="IZ100" s="104" t="str">
        <f t="shared" si="114"/>
        <v/>
      </c>
      <c r="JA100" s="105" t="str">
        <f t="shared" si="115"/>
        <v/>
      </c>
      <c r="JB100" s="106" t="str">
        <f t="shared" si="116"/>
        <v/>
      </c>
      <c r="JC100" s="107" t="str">
        <f t="shared" si="117"/>
        <v/>
      </c>
      <c r="JD100" s="108" t="str">
        <f t="shared" si="118"/>
        <v/>
      </c>
      <c r="JE100" s="109" t="str">
        <f t="shared" si="119"/>
        <v/>
      </c>
      <c r="JG100" s="4"/>
      <c r="JH100" s="101"/>
      <c r="JI100" s="102" t="str">
        <f t="shared" si="120"/>
        <v/>
      </c>
      <c r="JJ100" s="103" t="str">
        <f t="shared" si="121"/>
        <v/>
      </c>
      <c r="JK100" s="104" t="str">
        <f t="shared" si="122"/>
        <v/>
      </c>
      <c r="JL100" s="104" t="str">
        <f t="shared" si="123"/>
        <v/>
      </c>
      <c r="JM100" s="105" t="str">
        <f t="shared" si="124"/>
        <v/>
      </c>
      <c r="JN100" s="106" t="str">
        <f t="shared" si="125"/>
        <v/>
      </c>
      <c r="JO100" s="107" t="str">
        <f t="shared" si="126"/>
        <v/>
      </c>
      <c r="JP100" s="108" t="str">
        <f t="shared" si="127"/>
        <v/>
      </c>
      <c r="JQ100" s="109" t="str">
        <f t="shared" si="128"/>
        <v/>
      </c>
      <c r="JS100" s="4"/>
      <c r="JT100" s="101"/>
      <c r="JU100" s="102" t="str">
        <f t="shared" si="129"/>
        <v/>
      </c>
      <c r="JV100" s="103" t="str">
        <f t="shared" si="130"/>
        <v/>
      </c>
      <c r="JW100" s="104" t="str">
        <f t="shared" si="131"/>
        <v/>
      </c>
      <c r="JX100" s="104" t="str">
        <f t="shared" si="132"/>
        <v/>
      </c>
      <c r="JY100" s="105" t="str">
        <f t="shared" si="133"/>
        <v/>
      </c>
      <c r="JZ100" s="106" t="str">
        <f t="shared" si="134"/>
        <v/>
      </c>
      <c r="KA100" s="107" t="str">
        <f t="shared" si="135"/>
        <v/>
      </c>
      <c r="KB100" s="108" t="str">
        <f t="shared" si="136"/>
        <v/>
      </c>
      <c r="KC100" s="109" t="str">
        <f t="shared" si="137"/>
        <v/>
      </c>
      <c r="KE100" s="4"/>
      <c r="KF100" s="101"/>
    </row>
    <row r="101" spans="1:292" ht="13.5" customHeight="1">
      <c r="A101" s="20"/>
      <c r="E101" s="102" t="str">
        <f t="shared" si="679"/>
        <v/>
      </c>
      <c r="F101" s="103" t="str">
        <f t="shared" si="680"/>
        <v/>
      </c>
      <c r="G101" s="104" t="str">
        <f t="shared" si="681"/>
        <v/>
      </c>
      <c r="H101" s="104" t="str">
        <f t="shared" si="682"/>
        <v/>
      </c>
      <c r="I101" s="105" t="str">
        <f t="shared" si="683"/>
        <v/>
      </c>
      <c r="J101" s="106" t="str">
        <f t="shared" si="684"/>
        <v/>
      </c>
      <c r="K101" s="107" t="str">
        <f t="shared" si="685"/>
        <v/>
      </c>
      <c r="L101" s="108" t="str">
        <f t="shared" si="686"/>
        <v/>
      </c>
      <c r="M101" s="109" t="str">
        <f t="shared" si="687"/>
        <v/>
      </c>
      <c r="O101" s="4"/>
      <c r="Q101" s="102" t="str">
        <f t="shared" si="688"/>
        <v/>
      </c>
      <c r="R101" s="103" t="str">
        <f t="shared" si="689"/>
        <v/>
      </c>
      <c r="S101" s="104" t="str">
        <f t="shared" si="690"/>
        <v/>
      </c>
      <c r="T101" s="104" t="str">
        <f t="shared" si="691"/>
        <v/>
      </c>
      <c r="U101" s="105" t="str">
        <f t="shared" si="692"/>
        <v/>
      </c>
      <c r="V101" s="106" t="str">
        <f t="shared" si="693"/>
        <v/>
      </c>
      <c r="W101" s="107" t="str">
        <f t="shared" si="694"/>
        <v/>
      </c>
      <c r="X101" s="108" t="str">
        <f t="shared" si="695"/>
        <v/>
      </c>
      <c r="Y101" s="109" t="str">
        <f t="shared" si="696"/>
        <v/>
      </c>
      <c r="AA101" s="4"/>
      <c r="AC101" s="102" t="str">
        <f t="shared" si="697"/>
        <v/>
      </c>
      <c r="AD101" s="103" t="str">
        <f t="shared" si="698"/>
        <v/>
      </c>
      <c r="AE101" s="104" t="str">
        <f t="shared" si="699"/>
        <v/>
      </c>
      <c r="AF101" s="104" t="str">
        <f t="shared" si="700"/>
        <v/>
      </c>
      <c r="AG101" s="105" t="str">
        <f t="shared" si="701"/>
        <v/>
      </c>
      <c r="AH101" s="106" t="str">
        <f t="shared" si="702"/>
        <v/>
      </c>
      <c r="AI101" s="107" t="str">
        <f t="shared" si="703"/>
        <v/>
      </c>
      <c r="AJ101" s="108" t="str">
        <f t="shared" si="704"/>
        <v/>
      </c>
      <c r="AK101" s="109" t="str">
        <f t="shared" si="705"/>
        <v/>
      </c>
      <c r="AM101" s="4"/>
      <c r="AO101" s="102" t="str">
        <f t="shared" si="706"/>
        <v/>
      </c>
      <c r="AP101" s="103" t="str">
        <f t="shared" si="707"/>
        <v/>
      </c>
      <c r="AQ101" s="104" t="str">
        <f t="shared" si="708"/>
        <v/>
      </c>
      <c r="AR101" s="104" t="str">
        <f t="shared" si="709"/>
        <v/>
      </c>
      <c r="AS101" s="105" t="str">
        <f t="shared" si="710"/>
        <v/>
      </c>
      <c r="AT101" s="106" t="str">
        <f t="shared" si="711"/>
        <v/>
      </c>
      <c r="AU101" s="107" t="str">
        <f t="shared" si="712"/>
        <v/>
      </c>
      <c r="AV101" s="108" t="str">
        <f t="shared" si="713"/>
        <v/>
      </c>
      <c r="AW101" s="109" t="str">
        <f t="shared" si="714"/>
        <v/>
      </c>
      <c r="AY101" s="4"/>
      <c r="BA101" s="102" t="str">
        <f t="shared" si="715"/>
        <v/>
      </c>
      <c r="BB101" s="103" t="str">
        <f t="shared" si="716"/>
        <v/>
      </c>
      <c r="BC101" s="104" t="str">
        <f t="shared" si="717"/>
        <v/>
      </c>
      <c r="BD101" s="104" t="str">
        <f t="shared" si="718"/>
        <v/>
      </c>
      <c r="BE101" s="105" t="str">
        <f t="shared" si="719"/>
        <v/>
      </c>
      <c r="BF101" s="106" t="str">
        <f t="shared" si="720"/>
        <v/>
      </c>
      <c r="BG101" s="107" t="str">
        <f t="shared" si="721"/>
        <v/>
      </c>
      <c r="BH101" s="108" t="str">
        <f t="shared" si="722"/>
        <v/>
      </c>
      <c r="BI101" s="109" t="str">
        <f t="shared" si="723"/>
        <v/>
      </c>
      <c r="BK101" s="4"/>
      <c r="BM101" s="102" t="str">
        <f t="shared" si="724"/>
        <v/>
      </c>
      <c r="BN101" s="103" t="str">
        <f t="shared" si="725"/>
        <v/>
      </c>
      <c r="BO101" s="104" t="str">
        <f t="shared" si="726"/>
        <v/>
      </c>
      <c r="BP101" s="104" t="str">
        <f t="shared" si="727"/>
        <v/>
      </c>
      <c r="BQ101" s="105" t="str">
        <f t="shared" si="728"/>
        <v/>
      </c>
      <c r="BR101" s="106" t="str">
        <f t="shared" si="729"/>
        <v/>
      </c>
      <c r="BS101" s="107" t="str">
        <f t="shared" si="730"/>
        <v/>
      </c>
      <c r="BT101" s="108" t="str">
        <f t="shared" si="731"/>
        <v/>
      </c>
      <c r="BU101" s="109" t="str">
        <f t="shared" si="732"/>
        <v/>
      </c>
      <c r="BW101" s="4"/>
      <c r="BY101" s="102" t="str">
        <f t="shared" si="733"/>
        <v/>
      </c>
      <c r="BZ101" s="103" t="str">
        <f t="shared" si="734"/>
        <v/>
      </c>
      <c r="CA101" s="104" t="str">
        <f t="shared" si="735"/>
        <v/>
      </c>
      <c r="CB101" s="104" t="str">
        <f t="shared" si="736"/>
        <v/>
      </c>
      <c r="CC101" s="105" t="str">
        <f t="shared" si="737"/>
        <v/>
      </c>
      <c r="CD101" s="106" t="str">
        <f t="shared" si="738"/>
        <v/>
      </c>
      <c r="CE101" s="107" t="str">
        <f t="shared" si="739"/>
        <v/>
      </c>
      <c r="CF101" s="108" t="str">
        <f t="shared" si="740"/>
        <v/>
      </c>
      <c r="CG101" s="109" t="str">
        <f t="shared" si="741"/>
        <v/>
      </c>
      <c r="CI101" s="4"/>
      <c r="CK101" s="102" t="str">
        <f t="shared" si="742"/>
        <v/>
      </c>
      <c r="CL101" s="103" t="str">
        <f t="shared" si="743"/>
        <v/>
      </c>
      <c r="CM101" s="104" t="str">
        <f t="shared" si="744"/>
        <v/>
      </c>
      <c r="CN101" s="104" t="str">
        <f t="shared" si="745"/>
        <v/>
      </c>
      <c r="CO101" s="105" t="str">
        <f t="shared" si="746"/>
        <v/>
      </c>
      <c r="CP101" s="106" t="str">
        <f t="shared" si="747"/>
        <v/>
      </c>
      <c r="CQ101" s="107" t="str">
        <f t="shared" si="748"/>
        <v/>
      </c>
      <c r="CR101" s="108" t="str">
        <f t="shared" si="749"/>
        <v/>
      </c>
      <c r="CS101" s="109" t="str">
        <f t="shared" si="750"/>
        <v/>
      </c>
      <c r="CU101" s="4"/>
      <c r="CW101" s="102" t="str">
        <f t="shared" si="751"/>
        <v/>
      </c>
      <c r="CX101" s="103" t="str">
        <f t="shared" si="752"/>
        <v/>
      </c>
      <c r="CY101" s="104" t="str">
        <f t="shared" si="753"/>
        <v/>
      </c>
      <c r="CZ101" s="104" t="str">
        <f t="shared" si="754"/>
        <v/>
      </c>
      <c r="DA101" s="105" t="str">
        <f t="shared" si="755"/>
        <v/>
      </c>
      <c r="DB101" s="106" t="str">
        <f t="shared" si="756"/>
        <v/>
      </c>
      <c r="DC101" s="107" t="str">
        <f t="shared" si="757"/>
        <v/>
      </c>
      <c r="DD101" s="108" t="str">
        <f t="shared" si="758"/>
        <v/>
      </c>
      <c r="DE101" s="109" t="str">
        <f t="shared" si="759"/>
        <v/>
      </c>
      <c r="DG101" s="4"/>
      <c r="DI101" s="102" t="str">
        <f t="shared" si="4"/>
        <v/>
      </c>
      <c r="DJ101" s="103" t="str">
        <f t="shared" si="5"/>
        <v/>
      </c>
      <c r="DK101" s="104" t="str">
        <f t="shared" si="6"/>
        <v/>
      </c>
      <c r="DL101" s="104" t="str">
        <f t="shared" si="7"/>
        <v/>
      </c>
      <c r="DM101" s="105" t="str">
        <f t="shared" si="8"/>
        <v/>
      </c>
      <c r="DN101" s="106" t="str">
        <f t="shared" si="9"/>
        <v/>
      </c>
      <c r="DO101" s="107" t="str">
        <f t="shared" si="10"/>
        <v/>
      </c>
      <c r="DP101" s="108" t="str">
        <f t="shared" si="11"/>
        <v/>
      </c>
      <c r="DQ101" s="109" t="str">
        <f t="shared" si="12"/>
        <v/>
      </c>
      <c r="DS101" s="4"/>
      <c r="DU101" s="102" t="str">
        <f t="shared" si="13"/>
        <v/>
      </c>
      <c r="DV101" s="103" t="str">
        <f t="shared" si="14"/>
        <v/>
      </c>
      <c r="DW101" s="104" t="str">
        <f t="shared" si="15"/>
        <v/>
      </c>
      <c r="DX101" s="104" t="str">
        <f t="shared" si="16"/>
        <v/>
      </c>
      <c r="DY101" s="105" t="str">
        <f t="shared" si="17"/>
        <v/>
      </c>
      <c r="DZ101" s="106" t="str">
        <f t="shared" si="18"/>
        <v/>
      </c>
      <c r="EA101" s="107" t="str">
        <f t="shared" si="19"/>
        <v/>
      </c>
      <c r="EB101" s="108" t="str">
        <f t="shared" si="20"/>
        <v/>
      </c>
      <c r="EC101" s="109" t="str">
        <f t="shared" si="21"/>
        <v/>
      </c>
      <c r="EE101" s="4"/>
      <c r="EG101" s="102" t="str">
        <f t="shared" si="22"/>
        <v/>
      </c>
      <c r="EH101" s="103" t="str">
        <f t="shared" si="23"/>
        <v/>
      </c>
      <c r="EI101" s="104" t="str">
        <f t="shared" si="24"/>
        <v/>
      </c>
      <c r="EJ101" s="104" t="str">
        <f t="shared" si="25"/>
        <v/>
      </c>
      <c r="EK101" s="105" t="str">
        <f t="shared" si="26"/>
        <v/>
      </c>
      <c r="EL101" s="106" t="str">
        <f t="shared" si="27"/>
        <v/>
      </c>
      <c r="EM101" s="107" t="str">
        <f t="shared" si="28"/>
        <v/>
      </c>
      <c r="EN101" s="108" t="str">
        <f t="shared" si="29"/>
        <v/>
      </c>
      <c r="EO101" s="109" t="str">
        <f t="shared" si="30"/>
        <v/>
      </c>
      <c r="EQ101" s="4"/>
      <c r="ES101" s="102" t="str">
        <f t="shared" si="31"/>
        <v/>
      </c>
      <c r="ET101" s="103" t="str">
        <f t="shared" si="32"/>
        <v/>
      </c>
      <c r="EU101" s="104" t="str">
        <f t="shared" si="33"/>
        <v/>
      </c>
      <c r="EV101" s="104" t="str">
        <f t="shared" si="34"/>
        <v/>
      </c>
      <c r="EW101" s="105" t="str">
        <f t="shared" si="35"/>
        <v/>
      </c>
      <c r="EX101" s="106" t="str">
        <f t="shared" si="36"/>
        <v/>
      </c>
      <c r="EY101" s="107" t="str">
        <f t="shared" si="37"/>
        <v/>
      </c>
      <c r="EZ101" s="108" t="str">
        <f t="shared" si="38"/>
        <v/>
      </c>
      <c r="FA101" s="109" t="str">
        <f t="shared" si="39"/>
        <v/>
      </c>
      <c r="FC101" s="4"/>
      <c r="FE101" s="102" t="str">
        <f t="shared" si="40"/>
        <v/>
      </c>
      <c r="FF101" s="103" t="str">
        <f t="shared" si="41"/>
        <v/>
      </c>
      <c r="FG101" s="104" t="str">
        <f t="shared" si="42"/>
        <v/>
      </c>
      <c r="FH101" s="104" t="str">
        <f t="shared" si="43"/>
        <v/>
      </c>
      <c r="FI101" s="105" t="str">
        <f t="shared" si="44"/>
        <v/>
      </c>
      <c r="FJ101" s="106" t="str">
        <f t="shared" si="45"/>
        <v/>
      </c>
      <c r="FK101" s="107" t="str">
        <f t="shared" si="46"/>
        <v/>
      </c>
      <c r="FL101" s="108" t="str">
        <f t="shared" si="47"/>
        <v/>
      </c>
      <c r="FM101" s="109" t="str">
        <f t="shared" si="48"/>
        <v/>
      </c>
      <c r="FO101" s="4"/>
      <c r="FQ101" s="102" t="str">
        <f>IF(FU101="","",#REF!)</f>
        <v/>
      </c>
      <c r="FR101" s="103" t="str">
        <f t="shared" si="49"/>
        <v/>
      </c>
      <c r="FS101" s="104" t="str">
        <f t="shared" si="50"/>
        <v/>
      </c>
      <c r="FT101" s="104" t="str">
        <f t="shared" si="51"/>
        <v/>
      </c>
      <c r="FU101" s="105" t="str">
        <f t="shared" si="52"/>
        <v/>
      </c>
      <c r="FV101" s="106" t="str">
        <f t="shared" si="53"/>
        <v/>
      </c>
      <c r="FW101" s="107" t="str">
        <f t="shared" si="54"/>
        <v/>
      </c>
      <c r="FX101" s="108" t="str">
        <f t="shared" si="55"/>
        <v/>
      </c>
      <c r="FY101" s="109" t="str">
        <f t="shared" si="56"/>
        <v/>
      </c>
      <c r="GA101" s="4"/>
      <c r="GC101" s="102" t="str">
        <f t="shared" si="57"/>
        <v/>
      </c>
      <c r="GD101" s="103" t="str">
        <f t="shared" si="58"/>
        <v/>
      </c>
      <c r="GE101" s="104" t="str">
        <f t="shared" si="59"/>
        <v/>
      </c>
      <c r="GF101" s="104" t="str">
        <f t="shared" si="60"/>
        <v/>
      </c>
      <c r="GG101" s="105" t="str">
        <f t="shared" si="61"/>
        <v/>
      </c>
      <c r="GH101" s="106" t="str">
        <f t="shared" si="62"/>
        <v/>
      </c>
      <c r="GI101" s="107" t="str">
        <f t="shared" si="63"/>
        <v/>
      </c>
      <c r="GJ101" s="108" t="str">
        <f t="shared" si="64"/>
        <v/>
      </c>
      <c r="GK101" s="109" t="str">
        <f t="shared" si="65"/>
        <v/>
      </c>
      <c r="GM101" s="4"/>
      <c r="GO101" s="102" t="str">
        <f t="shared" si="66"/>
        <v/>
      </c>
      <c r="GP101" s="103" t="str">
        <f t="shared" si="67"/>
        <v/>
      </c>
      <c r="GQ101" s="104" t="str">
        <f t="shared" si="68"/>
        <v/>
      </c>
      <c r="GR101" s="104" t="str">
        <f t="shared" si="69"/>
        <v/>
      </c>
      <c r="GS101" s="105" t="str">
        <f t="shared" si="70"/>
        <v/>
      </c>
      <c r="GT101" s="106" t="str">
        <f t="shared" si="71"/>
        <v/>
      </c>
      <c r="GU101" s="107" t="str">
        <f t="shared" si="72"/>
        <v/>
      </c>
      <c r="GV101" s="108" t="str">
        <f t="shared" si="73"/>
        <v/>
      </c>
      <c r="GW101" s="109" t="str">
        <f t="shared" si="74"/>
        <v/>
      </c>
      <c r="GY101" s="4"/>
      <c r="HA101" s="102" t="str">
        <f t="shared" si="75"/>
        <v/>
      </c>
      <c r="HB101" s="103" t="str">
        <f t="shared" si="76"/>
        <v/>
      </c>
      <c r="HC101" s="104" t="str">
        <f t="shared" si="77"/>
        <v/>
      </c>
      <c r="HD101" s="104" t="str">
        <f t="shared" si="78"/>
        <v/>
      </c>
      <c r="HE101" s="105" t="str">
        <f t="shared" si="79"/>
        <v/>
      </c>
      <c r="HF101" s="106" t="str">
        <f t="shared" si="80"/>
        <v/>
      </c>
      <c r="HG101" s="107" t="str">
        <f t="shared" si="81"/>
        <v/>
      </c>
      <c r="HH101" s="108" t="str">
        <f t="shared" si="82"/>
        <v/>
      </c>
      <c r="HI101" s="109" t="str">
        <f t="shared" si="83"/>
        <v/>
      </c>
      <c r="HK101" s="4"/>
      <c r="HM101" s="102" t="str">
        <f t="shared" si="84"/>
        <v/>
      </c>
      <c r="HN101" s="103" t="str">
        <f t="shared" si="85"/>
        <v/>
      </c>
      <c r="HO101" s="104" t="str">
        <f t="shared" si="86"/>
        <v/>
      </c>
      <c r="HP101" s="104" t="str">
        <f t="shared" si="87"/>
        <v/>
      </c>
      <c r="HQ101" s="105" t="str">
        <f t="shared" si="88"/>
        <v/>
      </c>
      <c r="HR101" s="106" t="str">
        <f t="shared" si="89"/>
        <v/>
      </c>
      <c r="HS101" s="107" t="str">
        <f t="shared" si="90"/>
        <v/>
      </c>
      <c r="HT101" s="108" t="str">
        <f t="shared" si="91"/>
        <v/>
      </c>
      <c r="HU101" s="109" t="str">
        <f t="shared" si="92"/>
        <v/>
      </c>
      <c r="HW101" s="4"/>
      <c r="HY101" s="102" t="str">
        <f t="shared" si="93"/>
        <v/>
      </c>
      <c r="HZ101" s="103" t="str">
        <f t="shared" si="94"/>
        <v/>
      </c>
      <c r="IA101" s="104" t="str">
        <f t="shared" si="95"/>
        <v/>
      </c>
      <c r="IB101" s="104" t="str">
        <f t="shared" si="96"/>
        <v/>
      </c>
      <c r="IC101" s="105" t="str">
        <f t="shared" si="97"/>
        <v/>
      </c>
      <c r="ID101" s="106" t="str">
        <f t="shared" si="98"/>
        <v/>
      </c>
      <c r="IE101" s="107" t="str">
        <f t="shared" si="99"/>
        <v/>
      </c>
      <c r="IF101" s="108" t="str">
        <f t="shared" si="100"/>
        <v/>
      </c>
      <c r="IG101" s="109" t="str">
        <f t="shared" si="101"/>
        <v/>
      </c>
      <c r="II101" s="4"/>
      <c r="IK101" s="102" t="str">
        <f t="shared" si="102"/>
        <v/>
      </c>
      <c r="IL101" s="103" t="str">
        <f t="shared" si="103"/>
        <v/>
      </c>
      <c r="IM101" s="104" t="str">
        <f t="shared" si="104"/>
        <v/>
      </c>
      <c r="IN101" s="104" t="str">
        <f t="shared" si="105"/>
        <v/>
      </c>
      <c r="IO101" s="105" t="str">
        <f t="shared" si="106"/>
        <v/>
      </c>
      <c r="IP101" s="106" t="str">
        <f t="shared" si="107"/>
        <v/>
      </c>
      <c r="IQ101" s="107" t="str">
        <f t="shared" si="108"/>
        <v/>
      </c>
      <c r="IR101" s="108" t="str">
        <f t="shared" si="109"/>
        <v/>
      </c>
      <c r="IS101" s="109" t="str">
        <f t="shared" si="110"/>
        <v/>
      </c>
      <c r="IU101" s="4"/>
      <c r="IW101" s="102" t="str">
        <f t="shared" si="111"/>
        <v/>
      </c>
      <c r="IX101" s="103" t="str">
        <f t="shared" si="112"/>
        <v/>
      </c>
      <c r="IY101" s="104" t="str">
        <f t="shared" si="113"/>
        <v/>
      </c>
      <c r="IZ101" s="104" t="str">
        <f t="shared" si="114"/>
        <v/>
      </c>
      <c r="JA101" s="105" t="str">
        <f t="shared" si="115"/>
        <v/>
      </c>
      <c r="JB101" s="106" t="str">
        <f t="shared" si="116"/>
        <v/>
      </c>
      <c r="JC101" s="107" t="str">
        <f t="shared" si="117"/>
        <v/>
      </c>
      <c r="JD101" s="108" t="str">
        <f t="shared" si="118"/>
        <v/>
      </c>
      <c r="JE101" s="109" t="str">
        <f t="shared" si="119"/>
        <v/>
      </c>
      <c r="JG101" s="4"/>
      <c r="JI101" s="102" t="str">
        <f t="shared" si="120"/>
        <v/>
      </c>
      <c r="JJ101" s="103" t="str">
        <f t="shared" si="121"/>
        <v/>
      </c>
      <c r="JK101" s="104" t="str">
        <f t="shared" si="122"/>
        <v/>
      </c>
      <c r="JL101" s="104" t="str">
        <f t="shared" si="123"/>
        <v/>
      </c>
      <c r="JM101" s="105" t="str">
        <f t="shared" si="124"/>
        <v/>
      </c>
      <c r="JN101" s="106" t="str">
        <f t="shared" si="125"/>
        <v/>
      </c>
      <c r="JO101" s="107" t="str">
        <f t="shared" si="126"/>
        <v/>
      </c>
      <c r="JP101" s="108" t="str">
        <f t="shared" si="127"/>
        <v/>
      </c>
      <c r="JQ101" s="109" t="str">
        <f t="shared" si="128"/>
        <v/>
      </c>
      <c r="JS101" s="4"/>
      <c r="JU101" s="102" t="str">
        <f t="shared" si="129"/>
        <v/>
      </c>
      <c r="JV101" s="103" t="str">
        <f t="shared" si="130"/>
        <v/>
      </c>
      <c r="JW101" s="104" t="str">
        <f t="shared" si="131"/>
        <v/>
      </c>
      <c r="JX101" s="104" t="str">
        <f t="shared" si="132"/>
        <v/>
      </c>
      <c r="JY101" s="105" t="str">
        <f t="shared" si="133"/>
        <v/>
      </c>
      <c r="JZ101" s="106" t="str">
        <f t="shared" si="134"/>
        <v/>
      </c>
      <c r="KA101" s="107" t="str">
        <f t="shared" si="135"/>
        <v/>
      </c>
      <c r="KB101" s="108" t="str">
        <f t="shared" si="136"/>
        <v/>
      </c>
      <c r="KC101" s="109" t="str">
        <f t="shared" si="137"/>
        <v/>
      </c>
      <c r="KE101" s="4"/>
    </row>
    <row r="102" spans="1:292" ht="13.5" customHeight="1">
      <c r="A102" s="20"/>
      <c r="E102" s="102" t="str">
        <f t="shared" si="679"/>
        <v/>
      </c>
      <c r="F102" s="103" t="str">
        <f t="shared" si="680"/>
        <v/>
      </c>
      <c r="G102" s="104" t="str">
        <f t="shared" si="681"/>
        <v/>
      </c>
      <c r="H102" s="104" t="str">
        <f t="shared" si="682"/>
        <v/>
      </c>
      <c r="I102" s="105" t="str">
        <f t="shared" si="683"/>
        <v/>
      </c>
      <c r="J102" s="106" t="str">
        <f t="shared" si="684"/>
        <v/>
      </c>
      <c r="K102" s="107" t="str">
        <f t="shared" si="685"/>
        <v/>
      </c>
      <c r="L102" s="108" t="str">
        <f t="shared" si="686"/>
        <v/>
      </c>
      <c r="M102" s="109" t="str">
        <f t="shared" si="687"/>
        <v/>
      </c>
      <c r="O102" s="4"/>
      <c r="Q102" s="102" t="str">
        <f t="shared" si="688"/>
        <v/>
      </c>
      <c r="R102" s="103" t="str">
        <f t="shared" si="689"/>
        <v/>
      </c>
      <c r="S102" s="104" t="str">
        <f t="shared" si="690"/>
        <v/>
      </c>
      <c r="T102" s="104" t="str">
        <f t="shared" si="691"/>
        <v/>
      </c>
      <c r="U102" s="105" t="str">
        <f t="shared" si="692"/>
        <v/>
      </c>
      <c r="V102" s="106" t="str">
        <f t="shared" si="693"/>
        <v/>
      </c>
      <c r="W102" s="107" t="str">
        <f t="shared" si="694"/>
        <v/>
      </c>
      <c r="X102" s="108" t="str">
        <f t="shared" si="695"/>
        <v/>
      </c>
      <c r="Y102" s="109" t="str">
        <f t="shared" si="696"/>
        <v/>
      </c>
      <c r="AA102" s="4"/>
      <c r="AC102" s="102" t="str">
        <f t="shared" si="697"/>
        <v/>
      </c>
      <c r="AD102" s="103" t="str">
        <f t="shared" si="698"/>
        <v/>
      </c>
      <c r="AE102" s="104" t="str">
        <f t="shared" si="699"/>
        <v/>
      </c>
      <c r="AF102" s="104" t="str">
        <f t="shared" si="700"/>
        <v/>
      </c>
      <c r="AG102" s="105" t="str">
        <f t="shared" si="701"/>
        <v/>
      </c>
      <c r="AH102" s="106" t="str">
        <f t="shared" si="702"/>
        <v/>
      </c>
      <c r="AI102" s="107" t="str">
        <f t="shared" si="703"/>
        <v/>
      </c>
      <c r="AJ102" s="108" t="str">
        <f t="shared" si="704"/>
        <v/>
      </c>
      <c r="AK102" s="109" t="str">
        <f t="shared" si="705"/>
        <v/>
      </c>
      <c r="AM102" s="4"/>
      <c r="AO102" s="102" t="str">
        <f t="shared" si="706"/>
        <v/>
      </c>
      <c r="AP102" s="103" t="str">
        <f t="shared" si="707"/>
        <v/>
      </c>
      <c r="AQ102" s="104" t="str">
        <f t="shared" si="708"/>
        <v/>
      </c>
      <c r="AR102" s="104" t="str">
        <f t="shared" si="709"/>
        <v/>
      </c>
      <c r="AS102" s="105" t="str">
        <f t="shared" si="710"/>
        <v/>
      </c>
      <c r="AT102" s="106" t="str">
        <f t="shared" si="711"/>
        <v/>
      </c>
      <c r="AU102" s="107" t="str">
        <f t="shared" si="712"/>
        <v/>
      </c>
      <c r="AV102" s="108" t="str">
        <f t="shared" si="713"/>
        <v/>
      </c>
      <c r="AW102" s="109" t="str">
        <f t="shared" si="714"/>
        <v/>
      </c>
      <c r="AY102" s="4"/>
      <c r="BA102" s="102" t="str">
        <f t="shared" si="715"/>
        <v/>
      </c>
      <c r="BB102" s="103" t="str">
        <f t="shared" si="716"/>
        <v/>
      </c>
      <c r="BC102" s="104" t="str">
        <f t="shared" si="717"/>
        <v/>
      </c>
      <c r="BD102" s="104" t="str">
        <f t="shared" si="718"/>
        <v/>
      </c>
      <c r="BE102" s="105" t="str">
        <f t="shared" si="719"/>
        <v/>
      </c>
      <c r="BF102" s="106" t="str">
        <f t="shared" si="720"/>
        <v/>
      </c>
      <c r="BG102" s="107" t="str">
        <f t="shared" si="721"/>
        <v/>
      </c>
      <c r="BH102" s="108" t="str">
        <f t="shared" si="722"/>
        <v/>
      </c>
      <c r="BI102" s="109" t="str">
        <f t="shared" si="723"/>
        <v/>
      </c>
      <c r="BK102" s="4"/>
      <c r="BM102" s="102" t="str">
        <f t="shared" si="724"/>
        <v/>
      </c>
      <c r="BN102" s="103" t="str">
        <f t="shared" si="725"/>
        <v/>
      </c>
      <c r="BO102" s="104" t="str">
        <f t="shared" si="726"/>
        <v/>
      </c>
      <c r="BP102" s="104" t="str">
        <f t="shared" si="727"/>
        <v/>
      </c>
      <c r="BQ102" s="105" t="str">
        <f t="shared" si="728"/>
        <v/>
      </c>
      <c r="BR102" s="106" t="str">
        <f t="shared" si="729"/>
        <v/>
      </c>
      <c r="BS102" s="107" t="str">
        <f t="shared" si="730"/>
        <v/>
      </c>
      <c r="BT102" s="108" t="str">
        <f t="shared" si="731"/>
        <v/>
      </c>
      <c r="BU102" s="109" t="str">
        <f t="shared" si="732"/>
        <v/>
      </c>
      <c r="BW102" s="4"/>
      <c r="BY102" s="102" t="str">
        <f t="shared" si="733"/>
        <v/>
      </c>
      <c r="BZ102" s="103" t="str">
        <f t="shared" si="734"/>
        <v/>
      </c>
      <c r="CA102" s="104" t="str">
        <f t="shared" si="735"/>
        <v/>
      </c>
      <c r="CB102" s="104" t="str">
        <f t="shared" si="736"/>
        <v/>
      </c>
      <c r="CC102" s="105" t="str">
        <f t="shared" si="737"/>
        <v/>
      </c>
      <c r="CD102" s="106" t="str">
        <f t="shared" si="738"/>
        <v/>
      </c>
      <c r="CE102" s="107" t="str">
        <f t="shared" si="739"/>
        <v/>
      </c>
      <c r="CF102" s="108" t="str">
        <f t="shared" si="740"/>
        <v/>
      </c>
      <c r="CG102" s="109" t="str">
        <f t="shared" si="741"/>
        <v/>
      </c>
      <c r="CI102" s="4"/>
      <c r="CK102" s="102" t="str">
        <f t="shared" si="742"/>
        <v/>
      </c>
      <c r="CL102" s="103" t="str">
        <f t="shared" si="743"/>
        <v/>
      </c>
      <c r="CM102" s="104" t="str">
        <f t="shared" si="744"/>
        <v/>
      </c>
      <c r="CN102" s="104" t="str">
        <f t="shared" si="745"/>
        <v/>
      </c>
      <c r="CO102" s="105" t="str">
        <f t="shared" si="746"/>
        <v/>
      </c>
      <c r="CP102" s="106" t="str">
        <f t="shared" si="747"/>
        <v/>
      </c>
      <c r="CQ102" s="107" t="str">
        <f t="shared" si="748"/>
        <v/>
      </c>
      <c r="CR102" s="108" t="str">
        <f t="shared" si="749"/>
        <v/>
      </c>
      <c r="CS102" s="109" t="str">
        <f t="shared" si="750"/>
        <v/>
      </c>
      <c r="CU102" s="4"/>
      <c r="CW102" s="102" t="str">
        <f t="shared" si="751"/>
        <v/>
      </c>
      <c r="CX102" s="103" t="str">
        <f t="shared" si="752"/>
        <v/>
      </c>
      <c r="CY102" s="104" t="str">
        <f t="shared" si="753"/>
        <v/>
      </c>
      <c r="CZ102" s="104" t="str">
        <f t="shared" si="754"/>
        <v/>
      </c>
      <c r="DA102" s="105" t="str">
        <f t="shared" si="755"/>
        <v/>
      </c>
      <c r="DB102" s="106" t="str">
        <f t="shared" si="756"/>
        <v/>
      </c>
      <c r="DC102" s="107" t="str">
        <f t="shared" si="757"/>
        <v/>
      </c>
      <c r="DD102" s="108" t="str">
        <f t="shared" si="758"/>
        <v/>
      </c>
      <c r="DE102" s="109" t="str">
        <f t="shared" si="759"/>
        <v/>
      </c>
      <c r="DG102" s="4"/>
      <c r="DI102" s="102" t="str">
        <f t="shared" si="4"/>
        <v/>
      </c>
      <c r="DJ102" s="103" t="str">
        <f t="shared" si="5"/>
        <v/>
      </c>
      <c r="DK102" s="104" t="str">
        <f t="shared" si="6"/>
        <v/>
      </c>
      <c r="DL102" s="104" t="str">
        <f t="shared" si="7"/>
        <v/>
      </c>
      <c r="DM102" s="105" t="str">
        <f t="shared" si="8"/>
        <v/>
      </c>
      <c r="DN102" s="106" t="str">
        <f t="shared" si="9"/>
        <v/>
      </c>
      <c r="DO102" s="107" t="str">
        <f t="shared" si="10"/>
        <v/>
      </c>
      <c r="DP102" s="108" t="str">
        <f t="shared" si="11"/>
        <v/>
      </c>
      <c r="DQ102" s="109" t="str">
        <f t="shared" si="12"/>
        <v/>
      </c>
      <c r="DS102" s="4"/>
      <c r="DU102" s="102" t="str">
        <f t="shared" si="13"/>
        <v/>
      </c>
      <c r="DV102" s="103" t="str">
        <f t="shared" si="14"/>
        <v/>
      </c>
      <c r="DW102" s="104" t="str">
        <f t="shared" si="15"/>
        <v/>
      </c>
      <c r="DX102" s="104" t="str">
        <f t="shared" si="16"/>
        <v/>
      </c>
      <c r="DY102" s="105" t="str">
        <f t="shared" si="17"/>
        <v/>
      </c>
      <c r="DZ102" s="106" t="str">
        <f t="shared" si="18"/>
        <v/>
      </c>
      <c r="EA102" s="107" t="str">
        <f t="shared" si="19"/>
        <v/>
      </c>
      <c r="EB102" s="108" t="str">
        <f t="shared" si="20"/>
        <v/>
      </c>
      <c r="EC102" s="109" t="str">
        <f t="shared" si="21"/>
        <v/>
      </c>
      <c r="EE102" s="4"/>
      <c r="EG102" s="102" t="str">
        <f t="shared" si="22"/>
        <v/>
      </c>
      <c r="EH102" s="103" t="str">
        <f t="shared" si="23"/>
        <v/>
      </c>
      <c r="EI102" s="104" t="str">
        <f t="shared" si="24"/>
        <v/>
      </c>
      <c r="EJ102" s="104" t="str">
        <f t="shared" si="25"/>
        <v/>
      </c>
      <c r="EK102" s="105" t="str">
        <f t="shared" si="26"/>
        <v/>
      </c>
      <c r="EL102" s="106" t="str">
        <f t="shared" si="27"/>
        <v/>
      </c>
      <c r="EM102" s="107" t="str">
        <f t="shared" si="28"/>
        <v/>
      </c>
      <c r="EN102" s="108" t="str">
        <f t="shared" si="29"/>
        <v/>
      </c>
      <c r="EO102" s="109" t="str">
        <f t="shared" si="30"/>
        <v/>
      </c>
      <c r="EQ102" s="4"/>
      <c r="ES102" s="102" t="str">
        <f t="shared" si="31"/>
        <v/>
      </c>
      <c r="ET102" s="103" t="str">
        <f t="shared" si="32"/>
        <v/>
      </c>
      <c r="EU102" s="104" t="str">
        <f t="shared" si="33"/>
        <v/>
      </c>
      <c r="EV102" s="104" t="str">
        <f t="shared" si="34"/>
        <v/>
      </c>
      <c r="EW102" s="105" t="str">
        <f t="shared" si="35"/>
        <v/>
      </c>
      <c r="EX102" s="106" t="str">
        <f t="shared" si="36"/>
        <v/>
      </c>
      <c r="EY102" s="107" t="str">
        <f t="shared" si="37"/>
        <v/>
      </c>
      <c r="EZ102" s="108" t="str">
        <f t="shared" si="38"/>
        <v/>
      </c>
      <c r="FA102" s="109" t="str">
        <f t="shared" si="39"/>
        <v/>
      </c>
      <c r="FC102" s="4"/>
      <c r="FE102" s="102" t="str">
        <f t="shared" si="40"/>
        <v/>
      </c>
      <c r="FF102" s="103" t="str">
        <f t="shared" si="41"/>
        <v/>
      </c>
      <c r="FG102" s="104" t="str">
        <f t="shared" si="42"/>
        <v/>
      </c>
      <c r="FH102" s="104" t="str">
        <f t="shared" si="43"/>
        <v/>
      </c>
      <c r="FI102" s="105" t="str">
        <f t="shared" si="44"/>
        <v/>
      </c>
      <c r="FJ102" s="106" t="str">
        <f t="shared" si="45"/>
        <v/>
      </c>
      <c r="FK102" s="107" t="str">
        <f t="shared" si="46"/>
        <v/>
      </c>
      <c r="FL102" s="108" t="str">
        <f t="shared" si="47"/>
        <v/>
      </c>
      <c r="FM102" s="109" t="str">
        <f t="shared" si="48"/>
        <v/>
      </c>
      <c r="FO102" s="4"/>
      <c r="FQ102" s="102" t="str">
        <f>IF(FU102="","",#REF!)</f>
        <v/>
      </c>
      <c r="FR102" s="103" t="str">
        <f t="shared" si="49"/>
        <v/>
      </c>
      <c r="FS102" s="104" t="str">
        <f t="shared" si="50"/>
        <v/>
      </c>
      <c r="FT102" s="104" t="str">
        <f t="shared" si="51"/>
        <v/>
      </c>
      <c r="FU102" s="105" t="str">
        <f t="shared" si="52"/>
        <v/>
      </c>
      <c r="FV102" s="106" t="str">
        <f t="shared" si="53"/>
        <v/>
      </c>
      <c r="FW102" s="107" t="str">
        <f t="shared" si="54"/>
        <v/>
      </c>
      <c r="FX102" s="108" t="str">
        <f t="shared" si="55"/>
        <v/>
      </c>
      <c r="FY102" s="109" t="str">
        <f t="shared" si="56"/>
        <v/>
      </c>
      <c r="GA102" s="4"/>
      <c r="GC102" s="102" t="str">
        <f t="shared" si="57"/>
        <v/>
      </c>
      <c r="GD102" s="103" t="str">
        <f t="shared" si="58"/>
        <v/>
      </c>
      <c r="GE102" s="104" t="str">
        <f t="shared" si="59"/>
        <v/>
      </c>
      <c r="GF102" s="104" t="str">
        <f t="shared" si="60"/>
        <v/>
      </c>
      <c r="GG102" s="105" t="str">
        <f t="shared" si="61"/>
        <v/>
      </c>
      <c r="GH102" s="106" t="str">
        <f t="shared" si="62"/>
        <v/>
      </c>
      <c r="GI102" s="107" t="str">
        <f t="shared" si="63"/>
        <v/>
      </c>
      <c r="GJ102" s="108" t="str">
        <f t="shared" si="64"/>
        <v/>
      </c>
      <c r="GK102" s="109" t="str">
        <f t="shared" si="65"/>
        <v/>
      </c>
      <c r="GM102" s="4"/>
      <c r="GO102" s="102" t="str">
        <f t="shared" si="66"/>
        <v/>
      </c>
      <c r="GP102" s="103" t="str">
        <f t="shared" si="67"/>
        <v/>
      </c>
      <c r="GQ102" s="104" t="str">
        <f t="shared" si="68"/>
        <v/>
      </c>
      <c r="GR102" s="104" t="str">
        <f t="shared" si="69"/>
        <v/>
      </c>
      <c r="GS102" s="105" t="str">
        <f t="shared" si="70"/>
        <v/>
      </c>
      <c r="GT102" s="106" t="str">
        <f t="shared" si="71"/>
        <v/>
      </c>
      <c r="GU102" s="107" t="str">
        <f t="shared" si="72"/>
        <v/>
      </c>
      <c r="GV102" s="108" t="str">
        <f t="shared" si="73"/>
        <v/>
      </c>
      <c r="GW102" s="109" t="str">
        <f t="shared" si="74"/>
        <v/>
      </c>
      <c r="GY102" s="4"/>
      <c r="HA102" s="102" t="str">
        <f t="shared" si="75"/>
        <v/>
      </c>
      <c r="HB102" s="103" t="str">
        <f t="shared" si="76"/>
        <v/>
      </c>
      <c r="HC102" s="104" t="str">
        <f t="shared" si="77"/>
        <v/>
      </c>
      <c r="HD102" s="104" t="str">
        <f t="shared" si="78"/>
        <v/>
      </c>
      <c r="HE102" s="105" t="str">
        <f t="shared" si="79"/>
        <v/>
      </c>
      <c r="HF102" s="106" t="str">
        <f t="shared" si="80"/>
        <v/>
      </c>
      <c r="HG102" s="107" t="str">
        <f t="shared" si="81"/>
        <v/>
      </c>
      <c r="HH102" s="108" t="str">
        <f t="shared" si="82"/>
        <v/>
      </c>
      <c r="HI102" s="109" t="str">
        <f t="shared" si="83"/>
        <v/>
      </c>
      <c r="HK102" s="4"/>
      <c r="HM102" s="102" t="str">
        <f t="shared" si="84"/>
        <v/>
      </c>
      <c r="HN102" s="103" t="str">
        <f t="shared" si="85"/>
        <v/>
      </c>
      <c r="HO102" s="104" t="str">
        <f t="shared" si="86"/>
        <v/>
      </c>
      <c r="HP102" s="104" t="str">
        <f t="shared" si="87"/>
        <v/>
      </c>
      <c r="HQ102" s="105" t="str">
        <f t="shared" si="88"/>
        <v/>
      </c>
      <c r="HR102" s="106" t="str">
        <f t="shared" si="89"/>
        <v/>
      </c>
      <c r="HS102" s="107" t="str">
        <f t="shared" si="90"/>
        <v/>
      </c>
      <c r="HT102" s="108" t="str">
        <f t="shared" si="91"/>
        <v/>
      </c>
      <c r="HU102" s="109" t="str">
        <f t="shared" si="92"/>
        <v/>
      </c>
      <c r="HW102" s="4"/>
      <c r="HY102" s="102" t="str">
        <f t="shared" si="93"/>
        <v/>
      </c>
      <c r="HZ102" s="103" t="str">
        <f t="shared" si="94"/>
        <v/>
      </c>
      <c r="IA102" s="104" t="str">
        <f t="shared" si="95"/>
        <v/>
      </c>
      <c r="IB102" s="104" t="str">
        <f t="shared" si="96"/>
        <v/>
      </c>
      <c r="IC102" s="105" t="str">
        <f t="shared" si="97"/>
        <v/>
      </c>
      <c r="ID102" s="106" t="str">
        <f t="shared" si="98"/>
        <v/>
      </c>
      <c r="IE102" s="107" t="str">
        <f t="shared" si="99"/>
        <v/>
      </c>
      <c r="IF102" s="108" t="str">
        <f t="shared" si="100"/>
        <v/>
      </c>
      <c r="IG102" s="109" t="str">
        <f t="shared" si="101"/>
        <v/>
      </c>
      <c r="II102" s="4"/>
      <c r="IK102" s="102" t="str">
        <f t="shared" si="102"/>
        <v/>
      </c>
      <c r="IL102" s="103" t="str">
        <f t="shared" si="103"/>
        <v/>
      </c>
      <c r="IM102" s="104" t="str">
        <f t="shared" si="104"/>
        <v/>
      </c>
      <c r="IN102" s="104" t="str">
        <f t="shared" si="105"/>
        <v/>
      </c>
      <c r="IO102" s="105" t="str">
        <f t="shared" si="106"/>
        <v/>
      </c>
      <c r="IP102" s="106" t="str">
        <f t="shared" si="107"/>
        <v/>
      </c>
      <c r="IQ102" s="107" t="str">
        <f t="shared" si="108"/>
        <v/>
      </c>
      <c r="IR102" s="108" t="str">
        <f t="shared" si="109"/>
        <v/>
      </c>
      <c r="IS102" s="109" t="str">
        <f t="shared" si="110"/>
        <v/>
      </c>
      <c r="IU102" s="4"/>
      <c r="IW102" s="102" t="str">
        <f t="shared" si="111"/>
        <v/>
      </c>
      <c r="IX102" s="103" t="str">
        <f t="shared" si="112"/>
        <v/>
      </c>
      <c r="IY102" s="104" t="str">
        <f t="shared" si="113"/>
        <v/>
      </c>
      <c r="IZ102" s="104" t="str">
        <f t="shared" si="114"/>
        <v/>
      </c>
      <c r="JA102" s="105" t="str">
        <f t="shared" si="115"/>
        <v/>
      </c>
      <c r="JB102" s="106" t="str">
        <f t="shared" si="116"/>
        <v/>
      </c>
      <c r="JC102" s="107" t="str">
        <f t="shared" si="117"/>
        <v/>
      </c>
      <c r="JD102" s="108" t="str">
        <f t="shared" si="118"/>
        <v/>
      </c>
      <c r="JE102" s="109" t="str">
        <f t="shared" si="119"/>
        <v/>
      </c>
      <c r="JG102" s="4"/>
      <c r="JI102" s="102" t="str">
        <f t="shared" si="120"/>
        <v/>
      </c>
      <c r="JJ102" s="103" t="str">
        <f t="shared" si="121"/>
        <v/>
      </c>
      <c r="JK102" s="104" t="str">
        <f t="shared" si="122"/>
        <v/>
      </c>
      <c r="JL102" s="104" t="str">
        <f t="shared" si="123"/>
        <v/>
      </c>
      <c r="JM102" s="105" t="str">
        <f t="shared" si="124"/>
        <v/>
      </c>
      <c r="JN102" s="106" t="str">
        <f t="shared" si="125"/>
        <v/>
      </c>
      <c r="JO102" s="107" t="str">
        <f t="shared" si="126"/>
        <v/>
      </c>
      <c r="JP102" s="108" t="str">
        <f t="shared" si="127"/>
        <v/>
      </c>
      <c r="JQ102" s="109" t="str">
        <f t="shared" si="128"/>
        <v/>
      </c>
      <c r="JS102" s="4"/>
      <c r="JU102" s="102" t="str">
        <f t="shared" si="129"/>
        <v/>
      </c>
      <c r="JV102" s="103" t="str">
        <f t="shared" si="130"/>
        <v/>
      </c>
      <c r="JW102" s="104" t="str">
        <f t="shared" si="131"/>
        <v/>
      </c>
      <c r="JX102" s="104" t="str">
        <f t="shared" si="132"/>
        <v/>
      </c>
      <c r="JY102" s="105" t="str">
        <f t="shared" si="133"/>
        <v/>
      </c>
      <c r="JZ102" s="106" t="str">
        <f t="shared" si="134"/>
        <v/>
      </c>
      <c r="KA102" s="107" t="str">
        <f t="shared" si="135"/>
        <v/>
      </c>
      <c r="KB102" s="108" t="str">
        <f t="shared" si="136"/>
        <v/>
      </c>
      <c r="KC102" s="109" t="str">
        <f t="shared" si="137"/>
        <v/>
      </c>
      <c r="KE102" s="4"/>
    </row>
    <row r="103" spans="1:292" ht="13.5" customHeight="1">
      <c r="A103" s="20"/>
      <c r="E103" s="102" t="str">
        <f t="shared" si="679"/>
        <v/>
      </c>
      <c r="F103" s="103" t="str">
        <f t="shared" si="680"/>
        <v/>
      </c>
      <c r="G103" s="104" t="str">
        <f t="shared" si="681"/>
        <v/>
      </c>
      <c r="H103" s="104" t="str">
        <f t="shared" si="682"/>
        <v/>
      </c>
      <c r="I103" s="105" t="str">
        <f t="shared" si="683"/>
        <v/>
      </c>
      <c r="J103" s="106" t="str">
        <f t="shared" si="684"/>
        <v/>
      </c>
      <c r="K103" s="107" t="str">
        <f t="shared" si="685"/>
        <v/>
      </c>
      <c r="L103" s="108" t="str">
        <f t="shared" si="686"/>
        <v/>
      </c>
      <c r="M103" s="109" t="str">
        <f t="shared" si="687"/>
        <v/>
      </c>
      <c r="O103" s="4"/>
      <c r="Q103" s="102" t="str">
        <f t="shared" si="688"/>
        <v/>
      </c>
      <c r="R103" s="103" t="str">
        <f t="shared" si="689"/>
        <v/>
      </c>
      <c r="S103" s="104" t="str">
        <f t="shared" si="690"/>
        <v/>
      </c>
      <c r="T103" s="104" t="str">
        <f t="shared" si="691"/>
        <v/>
      </c>
      <c r="U103" s="105" t="str">
        <f t="shared" si="692"/>
        <v/>
      </c>
      <c r="V103" s="106" t="str">
        <f t="shared" si="693"/>
        <v/>
      </c>
      <c r="W103" s="107" t="str">
        <f t="shared" si="694"/>
        <v/>
      </c>
      <c r="X103" s="108" t="str">
        <f t="shared" si="695"/>
        <v/>
      </c>
      <c r="Y103" s="109" t="str">
        <f t="shared" si="696"/>
        <v/>
      </c>
      <c r="AA103" s="4"/>
      <c r="AC103" s="102" t="str">
        <f t="shared" si="697"/>
        <v/>
      </c>
      <c r="AD103" s="103" t="str">
        <f t="shared" si="698"/>
        <v/>
      </c>
      <c r="AE103" s="104" t="str">
        <f t="shared" si="699"/>
        <v/>
      </c>
      <c r="AF103" s="104" t="str">
        <f t="shared" si="700"/>
        <v/>
      </c>
      <c r="AG103" s="105" t="str">
        <f t="shared" si="701"/>
        <v/>
      </c>
      <c r="AH103" s="106" t="str">
        <f t="shared" si="702"/>
        <v/>
      </c>
      <c r="AI103" s="107" t="str">
        <f t="shared" si="703"/>
        <v/>
      </c>
      <c r="AJ103" s="108" t="str">
        <f t="shared" si="704"/>
        <v/>
      </c>
      <c r="AK103" s="109" t="str">
        <f t="shared" si="705"/>
        <v/>
      </c>
      <c r="AM103" s="4"/>
      <c r="AO103" s="102" t="str">
        <f t="shared" si="706"/>
        <v/>
      </c>
      <c r="AP103" s="103" t="str">
        <f t="shared" si="707"/>
        <v/>
      </c>
      <c r="AQ103" s="104" t="str">
        <f t="shared" si="708"/>
        <v/>
      </c>
      <c r="AR103" s="104" t="str">
        <f t="shared" si="709"/>
        <v/>
      </c>
      <c r="AS103" s="105" t="str">
        <f t="shared" si="710"/>
        <v/>
      </c>
      <c r="AT103" s="106" t="str">
        <f t="shared" si="711"/>
        <v/>
      </c>
      <c r="AU103" s="107" t="str">
        <f t="shared" si="712"/>
        <v/>
      </c>
      <c r="AV103" s="108" t="str">
        <f t="shared" si="713"/>
        <v/>
      </c>
      <c r="AW103" s="109" t="str">
        <f t="shared" si="714"/>
        <v/>
      </c>
      <c r="AY103" s="4"/>
      <c r="BA103" s="102" t="str">
        <f t="shared" si="715"/>
        <v/>
      </c>
      <c r="BB103" s="103" t="str">
        <f t="shared" si="716"/>
        <v/>
      </c>
      <c r="BC103" s="104" t="str">
        <f t="shared" si="717"/>
        <v/>
      </c>
      <c r="BD103" s="104" t="str">
        <f t="shared" si="718"/>
        <v/>
      </c>
      <c r="BE103" s="105" t="str">
        <f t="shared" si="719"/>
        <v/>
      </c>
      <c r="BF103" s="106" t="str">
        <f t="shared" si="720"/>
        <v/>
      </c>
      <c r="BG103" s="107" t="str">
        <f t="shared" si="721"/>
        <v/>
      </c>
      <c r="BH103" s="108" t="str">
        <f t="shared" si="722"/>
        <v/>
      </c>
      <c r="BI103" s="109" t="str">
        <f t="shared" si="723"/>
        <v/>
      </c>
      <c r="BK103" s="4"/>
      <c r="BM103" s="102" t="str">
        <f t="shared" si="724"/>
        <v/>
      </c>
      <c r="BN103" s="103" t="str">
        <f t="shared" si="725"/>
        <v/>
      </c>
      <c r="BO103" s="104" t="str">
        <f t="shared" si="726"/>
        <v/>
      </c>
      <c r="BP103" s="104" t="str">
        <f t="shared" si="727"/>
        <v/>
      </c>
      <c r="BQ103" s="105" t="str">
        <f t="shared" si="728"/>
        <v/>
      </c>
      <c r="BR103" s="106" t="str">
        <f t="shared" si="729"/>
        <v/>
      </c>
      <c r="BS103" s="107" t="str">
        <f t="shared" si="730"/>
        <v/>
      </c>
      <c r="BT103" s="108" t="str">
        <f t="shared" si="731"/>
        <v/>
      </c>
      <c r="BU103" s="109" t="str">
        <f t="shared" si="732"/>
        <v/>
      </c>
      <c r="BW103" s="4"/>
      <c r="BY103" s="102" t="str">
        <f t="shared" si="733"/>
        <v/>
      </c>
      <c r="BZ103" s="103" t="str">
        <f t="shared" si="734"/>
        <v/>
      </c>
      <c r="CA103" s="104" t="str">
        <f t="shared" si="735"/>
        <v/>
      </c>
      <c r="CB103" s="104" t="str">
        <f t="shared" si="736"/>
        <v/>
      </c>
      <c r="CC103" s="105" t="str">
        <f t="shared" si="737"/>
        <v/>
      </c>
      <c r="CD103" s="106" t="str">
        <f t="shared" si="738"/>
        <v/>
      </c>
      <c r="CE103" s="107" t="str">
        <f t="shared" si="739"/>
        <v/>
      </c>
      <c r="CF103" s="108" t="str">
        <f t="shared" si="740"/>
        <v/>
      </c>
      <c r="CG103" s="109" t="str">
        <f t="shared" si="741"/>
        <v/>
      </c>
      <c r="CI103" s="4"/>
      <c r="CK103" s="102" t="str">
        <f t="shared" si="742"/>
        <v/>
      </c>
      <c r="CL103" s="103" t="str">
        <f t="shared" si="743"/>
        <v/>
      </c>
      <c r="CM103" s="104" t="str">
        <f t="shared" si="744"/>
        <v/>
      </c>
      <c r="CN103" s="104" t="str">
        <f t="shared" si="745"/>
        <v/>
      </c>
      <c r="CO103" s="105" t="str">
        <f t="shared" si="746"/>
        <v/>
      </c>
      <c r="CP103" s="106" t="str">
        <f t="shared" si="747"/>
        <v/>
      </c>
      <c r="CQ103" s="107" t="str">
        <f t="shared" si="748"/>
        <v/>
      </c>
      <c r="CR103" s="108" t="str">
        <f t="shared" si="749"/>
        <v/>
      </c>
      <c r="CS103" s="109" t="str">
        <f t="shared" si="750"/>
        <v/>
      </c>
      <c r="CU103" s="4"/>
      <c r="CW103" s="102" t="str">
        <f t="shared" si="751"/>
        <v/>
      </c>
      <c r="CX103" s="103" t="str">
        <f t="shared" si="752"/>
        <v/>
      </c>
      <c r="CY103" s="104" t="str">
        <f t="shared" si="753"/>
        <v/>
      </c>
      <c r="CZ103" s="104" t="str">
        <f t="shared" si="754"/>
        <v/>
      </c>
      <c r="DA103" s="105" t="str">
        <f t="shared" si="755"/>
        <v/>
      </c>
      <c r="DB103" s="106" t="str">
        <f t="shared" si="756"/>
        <v/>
      </c>
      <c r="DC103" s="107" t="str">
        <f t="shared" si="757"/>
        <v/>
      </c>
      <c r="DD103" s="108" t="str">
        <f t="shared" si="758"/>
        <v/>
      </c>
      <c r="DE103" s="109" t="str">
        <f t="shared" si="759"/>
        <v/>
      </c>
      <c r="DG103" s="4"/>
      <c r="DI103" s="102" t="str">
        <f t="shared" si="4"/>
        <v/>
      </c>
      <c r="DJ103" s="103" t="str">
        <f t="shared" si="5"/>
        <v/>
      </c>
      <c r="DK103" s="104" t="str">
        <f t="shared" si="6"/>
        <v/>
      </c>
      <c r="DL103" s="104" t="str">
        <f t="shared" si="7"/>
        <v/>
      </c>
      <c r="DM103" s="105" t="str">
        <f t="shared" si="8"/>
        <v/>
      </c>
      <c r="DN103" s="106" t="str">
        <f t="shared" si="9"/>
        <v/>
      </c>
      <c r="DO103" s="107" t="str">
        <f t="shared" si="10"/>
        <v/>
      </c>
      <c r="DP103" s="108" t="str">
        <f t="shared" si="11"/>
        <v/>
      </c>
      <c r="DQ103" s="109" t="str">
        <f t="shared" si="12"/>
        <v/>
      </c>
      <c r="DS103" s="4"/>
      <c r="DU103" s="102" t="str">
        <f t="shared" si="13"/>
        <v/>
      </c>
      <c r="DV103" s="103" t="str">
        <f t="shared" si="14"/>
        <v/>
      </c>
      <c r="DW103" s="104" t="str">
        <f t="shared" si="15"/>
        <v/>
      </c>
      <c r="DX103" s="104" t="str">
        <f t="shared" si="16"/>
        <v/>
      </c>
      <c r="DY103" s="105" t="str">
        <f t="shared" si="17"/>
        <v/>
      </c>
      <c r="DZ103" s="106" t="str">
        <f t="shared" si="18"/>
        <v/>
      </c>
      <c r="EA103" s="107" t="str">
        <f t="shared" si="19"/>
        <v/>
      </c>
      <c r="EB103" s="108" t="str">
        <f t="shared" si="20"/>
        <v/>
      </c>
      <c r="EC103" s="109" t="str">
        <f t="shared" si="21"/>
        <v/>
      </c>
      <c r="EE103" s="4"/>
      <c r="EG103" s="102" t="str">
        <f t="shared" si="22"/>
        <v/>
      </c>
      <c r="EH103" s="103" t="str">
        <f t="shared" si="23"/>
        <v/>
      </c>
      <c r="EI103" s="104" t="str">
        <f t="shared" si="24"/>
        <v/>
      </c>
      <c r="EJ103" s="104" t="str">
        <f t="shared" si="25"/>
        <v/>
      </c>
      <c r="EK103" s="105" t="str">
        <f t="shared" si="26"/>
        <v/>
      </c>
      <c r="EL103" s="106" t="str">
        <f t="shared" si="27"/>
        <v/>
      </c>
      <c r="EM103" s="107" t="str">
        <f t="shared" si="28"/>
        <v/>
      </c>
      <c r="EN103" s="108" t="str">
        <f t="shared" si="29"/>
        <v/>
      </c>
      <c r="EO103" s="109" t="str">
        <f t="shared" si="30"/>
        <v/>
      </c>
      <c r="EQ103" s="4"/>
      <c r="ES103" s="102" t="str">
        <f t="shared" si="31"/>
        <v/>
      </c>
      <c r="ET103" s="103" t="str">
        <f t="shared" si="32"/>
        <v/>
      </c>
      <c r="EU103" s="104" t="str">
        <f t="shared" si="33"/>
        <v/>
      </c>
      <c r="EV103" s="104" t="str">
        <f t="shared" si="34"/>
        <v/>
      </c>
      <c r="EW103" s="105" t="str">
        <f t="shared" si="35"/>
        <v/>
      </c>
      <c r="EX103" s="106" t="str">
        <f t="shared" si="36"/>
        <v/>
      </c>
      <c r="EY103" s="107" t="str">
        <f t="shared" si="37"/>
        <v/>
      </c>
      <c r="EZ103" s="108" t="str">
        <f t="shared" si="38"/>
        <v/>
      </c>
      <c r="FA103" s="109" t="str">
        <f t="shared" si="39"/>
        <v/>
      </c>
      <c r="FC103" s="4"/>
      <c r="FE103" s="102" t="str">
        <f t="shared" si="40"/>
        <v/>
      </c>
      <c r="FF103" s="103" t="str">
        <f t="shared" si="41"/>
        <v/>
      </c>
      <c r="FG103" s="104" t="str">
        <f t="shared" si="42"/>
        <v/>
      </c>
      <c r="FH103" s="104" t="str">
        <f t="shared" si="43"/>
        <v/>
      </c>
      <c r="FI103" s="105" t="str">
        <f t="shared" si="44"/>
        <v/>
      </c>
      <c r="FJ103" s="106" t="str">
        <f t="shared" si="45"/>
        <v/>
      </c>
      <c r="FK103" s="107" t="str">
        <f t="shared" si="46"/>
        <v/>
      </c>
      <c r="FL103" s="108" t="str">
        <f t="shared" si="47"/>
        <v/>
      </c>
      <c r="FM103" s="109" t="str">
        <f t="shared" si="48"/>
        <v/>
      </c>
      <c r="FO103" s="4"/>
      <c r="FQ103" s="102" t="str">
        <f>IF(FU103="","",#REF!)</f>
        <v/>
      </c>
      <c r="FR103" s="103" t="str">
        <f t="shared" si="49"/>
        <v/>
      </c>
      <c r="FS103" s="104" t="str">
        <f t="shared" si="50"/>
        <v/>
      </c>
      <c r="FT103" s="104" t="str">
        <f t="shared" si="51"/>
        <v/>
      </c>
      <c r="FU103" s="105" t="str">
        <f t="shared" si="52"/>
        <v/>
      </c>
      <c r="FV103" s="106" t="str">
        <f t="shared" si="53"/>
        <v/>
      </c>
      <c r="FW103" s="107" t="str">
        <f t="shared" si="54"/>
        <v/>
      </c>
      <c r="FX103" s="108" t="str">
        <f t="shared" si="55"/>
        <v/>
      </c>
      <c r="FY103" s="109" t="str">
        <f t="shared" si="56"/>
        <v/>
      </c>
      <c r="GA103" s="4"/>
      <c r="GC103" s="102" t="str">
        <f t="shared" si="57"/>
        <v/>
      </c>
      <c r="GD103" s="103" t="str">
        <f t="shared" si="58"/>
        <v/>
      </c>
      <c r="GE103" s="104" t="str">
        <f t="shared" si="59"/>
        <v/>
      </c>
      <c r="GF103" s="104" t="str">
        <f t="shared" si="60"/>
        <v/>
      </c>
      <c r="GG103" s="105" t="str">
        <f t="shared" si="61"/>
        <v/>
      </c>
      <c r="GH103" s="106" t="str">
        <f t="shared" si="62"/>
        <v/>
      </c>
      <c r="GI103" s="107" t="str">
        <f t="shared" si="63"/>
        <v/>
      </c>
      <c r="GJ103" s="108" t="str">
        <f t="shared" si="64"/>
        <v/>
      </c>
      <c r="GK103" s="109" t="str">
        <f t="shared" si="65"/>
        <v/>
      </c>
      <c r="GM103" s="4"/>
      <c r="GO103" s="102" t="str">
        <f t="shared" si="66"/>
        <v/>
      </c>
      <c r="GP103" s="103" t="str">
        <f t="shared" si="67"/>
        <v/>
      </c>
      <c r="GQ103" s="104" t="str">
        <f t="shared" si="68"/>
        <v/>
      </c>
      <c r="GR103" s="104" t="str">
        <f t="shared" si="69"/>
        <v/>
      </c>
      <c r="GS103" s="105" t="str">
        <f t="shared" si="70"/>
        <v/>
      </c>
      <c r="GT103" s="106" t="str">
        <f t="shared" si="71"/>
        <v/>
      </c>
      <c r="GU103" s="107" t="str">
        <f t="shared" si="72"/>
        <v/>
      </c>
      <c r="GV103" s="108" t="str">
        <f t="shared" si="73"/>
        <v/>
      </c>
      <c r="GW103" s="109" t="str">
        <f t="shared" si="74"/>
        <v/>
      </c>
      <c r="GY103" s="4"/>
      <c r="HA103" s="102" t="str">
        <f t="shared" si="75"/>
        <v/>
      </c>
      <c r="HB103" s="103" t="str">
        <f t="shared" si="76"/>
        <v/>
      </c>
      <c r="HC103" s="104" t="str">
        <f t="shared" si="77"/>
        <v/>
      </c>
      <c r="HD103" s="104" t="str">
        <f t="shared" si="78"/>
        <v/>
      </c>
      <c r="HE103" s="105" t="str">
        <f t="shared" si="79"/>
        <v/>
      </c>
      <c r="HF103" s="106" t="str">
        <f t="shared" si="80"/>
        <v/>
      </c>
      <c r="HG103" s="107" t="str">
        <f t="shared" si="81"/>
        <v/>
      </c>
      <c r="HH103" s="108" t="str">
        <f t="shared" si="82"/>
        <v/>
      </c>
      <c r="HI103" s="109" t="str">
        <f t="shared" si="83"/>
        <v/>
      </c>
      <c r="HK103" s="4"/>
      <c r="HM103" s="102" t="str">
        <f t="shared" si="84"/>
        <v/>
      </c>
      <c r="HN103" s="103" t="str">
        <f t="shared" si="85"/>
        <v/>
      </c>
      <c r="HO103" s="104" t="str">
        <f t="shared" si="86"/>
        <v/>
      </c>
      <c r="HP103" s="104" t="str">
        <f t="shared" si="87"/>
        <v/>
      </c>
      <c r="HQ103" s="105" t="str">
        <f t="shared" si="88"/>
        <v/>
      </c>
      <c r="HR103" s="106" t="str">
        <f t="shared" si="89"/>
        <v/>
      </c>
      <c r="HS103" s="107" t="str">
        <f t="shared" si="90"/>
        <v/>
      </c>
      <c r="HT103" s="108" t="str">
        <f t="shared" si="91"/>
        <v/>
      </c>
      <c r="HU103" s="109" t="str">
        <f t="shared" si="92"/>
        <v/>
      </c>
      <c r="HW103" s="4"/>
      <c r="HY103" s="102" t="str">
        <f t="shared" si="93"/>
        <v/>
      </c>
      <c r="HZ103" s="103" t="str">
        <f t="shared" si="94"/>
        <v/>
      </c>
      <c r="IA103" s="104" t="str">
        <f t="shared" si="95"/>
        <v/>
      </c>
      <c r="IB103" s="104" t="str">
        <f t="shared" si="96"/>
        <v/>
      </c>
      <c r="IC103" s="105" t="str">
        <f t="shared" si="97"/>
        <v/>
      </c>
      <c r="ID103" s="106" t="str">
        <f t="shared" si="98"/>
        <v/>
      </c>
      <c r="IE103" s="107" t="str">
        <f t="shared" si="99"/>
        <v/>
      </c>
      <c r="IF103" s="108" t="str">
        <f t="shared" si="100"/>
        <v/>
      </c>
      <c r="IG103" s="109" t="str">
        <f t="shared" si="101"/>
        <v/>
      </c>
      <c r="II103" s="4"/>
      <c r="IK103" s="102" t="str">
        <f t="shared" si="102"/>
        <v/>
      </c>
      <c r="IL103" s="103" t="str">
        <f t="shared" si="103"/>
        <v/>
      </c>
      <c r="IM103" s="104" t="str">
        <f t="shared" si="104"/>
        <v/>
      </c>
      <c r="IN103" s="104" t="str">
        <f t="shared" si="105"/>
        <v/>
      </c>
      <c r="IO103" s="105" t="str">
        <f t="shared" si="106"/>
        <v/>
      </c>
      <c r="IP103" s="106" t="str">
        <f t="shared" si="107"/>
        <v/>
      </c>
      <c r="IQ103" s="107" t="str">
        <f t="shared" si="108"/>
        <v/>
      </c>
      <c r="IR103" s="108" t="str">
        <f t="shared" si="109"/>
        <v/>
      </c>
      <c r="IS103" s="109" t="str">
        <f t="shared" si="110"/>
        <v/>
      </c>
      <c r="IU103" s="4"/>
      <c r="IW103" s="102" t="str">
        <f t="shared" si="111"/>
        <v/>
      </c>
      <c r="IX103" s="103" t="str">
        <f t="shared" si="112"/>
        <v/>
      </c>
      <c r="IY103" s="104" t="str">
        <f t="shared" si="113"/>
        <v/>
      </c>
      <c r="IZ103" s="104" t="str">
        <f t="shared" si="114"/>
        <v/>
      </c>
      <c r="JA103" s="105" t="str">
        <f t="shared" si="115"/>
        <v/>
      </c>
      <c r="JB103" s="106" t="str">
        <f t="shared" si="116"/>
        <v/>
      </c>
      <c r="JC103" s="107" t="str">
        <f t="shared" si="117"/>
        <v/>
      </c>
      <c r="JD103" s="108" t="str">
        <f t="shared" si="118"/>
        <v/>
      </c>
      <c r="JE103" s="109" t="str">
        <f t="shared" si="119"/>
        <v/>
      </c>
      <c r="JG103" s="4"/>
      <c r="JI103" s="102" t="str">
        <f t="shared" si="120"/>
        <v/>
      </c>
      <c r="JJ103" s="103" t="str">
        <f t="shared" si="121"/>
        <v/>
      </c>
      <c r="JK103" s="104" t="str">
        <f t="shared" si="122"/>
        <v/>
      </c>
      <c r="JL103" s="104" t="str">
        <f t="shared" si="123"/>
        <v/>
      </c>
      <c r="JM103" s="105" t="str">
        <f t="shared" si="124"/>
        <v/>
      </c>
      <c r="JN103" s="106" t="str">
        <f t="shared" si="125"/>
        <v/>
      </c>
      <c r="JO103" s="107" t="str">
        <f t="shared" si="126"/>
        <v/>
      </c>
      <c r="JP103" s="108" t="str">
        <f t="shared" si="127"/>
        <v/>
      </c>
      <c r="JQ103" s="109" t="str">
        <f t="shared" si="128"/>
        <v/>
      </c>
      <c r="JS103" s="4"/>
      <c r="JU103" s="102" t="str">
        <f t="shared" si="129"/>
        <v/>
      </c>
      <c r="JV103" s="103" t="str">
        <f t="shared" si="130"/>
        <v/>
      </c>
      <c r="JW103" s="104" t="str">
        <f t="shared" si="131"/>
        <v/>
      </c>
      <c r="JX103" s="104" t="str">
        <f t="shared" si="132"/>
        <v/>
      </c>
      <c r="JY103" s="105" t="str">
        <f t="shared" si="133"/>
        <v/>
      </c>
      <c r="JZ103" s="106" t="str">
        <f t="shared" si="134"/>
        <v/>
      </c>
      <c r="KA103" s="107" t="str">
        <f t="shared" si="135"/>
        <v/>
      </c>
      <c r="KB103" s="108" t="str">
        <f t="shared" si="136"/>
        <v/>
      </c>
      <c r="KC103" s="109" t="str">
        <f t="shared" si="137"/>
        <v/>
      </c>
      <c r="KE103" s="4"/>
    </row>
    <row r="104" spans="1:292" ht="13.5" customHeight="1">
      <c r="A104" s="20"/>
      <c r="E104" s="102" t="str">
        <f t="shared" ref="E104:E127" si="760">IF(I104="","",E$3)</f>
        <v/>
      </c>
      <c r="F104" s="103" t="str">
        <f t="shared" ref="F104:F127" si="761">IF(I104="","",E$1)</f>
        <v/>
      </c>
      <c r="G104" s="104" t="str">
        <f t="shared" ref="G104:G127" si="762">IF(I104="","",E$2)</f>
        <v/>
      </c>
      <c r="H104" s="104" t="str">
        <f t="shared" ref="H104:H127" si="763">IF(I104="","",E$3)</f>
        <v/>
      </c>
      <c r="I104" s="105" t="str">
        <f t="shared" ref="I104:I127" si="764">IF(P104="","",IF(ISNUMBER(SEARCH(":",P104)),MID(P104,FIND(":",P104)+2,FIND("(",P104)-FIND(":",P104)-3),LEFT(P104,FIND("(",P104)-2)))</f>
        <v/>
      </c>
      <c r="J104" s="106" t="str">
        <f t="shared" ref="J104:J127" si="765">IF(P104="","",MID(P104,FIND("(",P104)+1,4))</f>
        <v/>
      </c>
      <c r="K104" s="107" t="str">
        <f t="shared" ref="K104:K127" si="766">IF(ISNUMBER(SEARCH("*female*",P104)),"female",IF(ISNUMBER(SEARCH("*male*",P104)),"male",""))</f>
        <v/>
      </c>
      <c r="L104" s="108" t="str">
        <f t="shared" ref="L104:L127" si="767">IF(P104="","",IF(ISERROR(MID(P104,FIND("male,",P104)+6,(FIND(")",P104)-(FIND("male,",P104)+6))))=TRUE,"missing/error",MID(P104,FIND("male,",P104)+6,(FIND(")",P104)-(FIND("male,",P104)+6)))))</f>
        <v/>
      </c>
      <c r="M104" s="109" t="str">
        <f t="shared" ref="M104:M127" si="768">IF(I104="","",(MID(I104,(SEARCH("^^",SUBSTITUTE(I104," ","^^",LEN(I104)-LEN(SUBSTITUTE(I104," ","")))))+1,99)&amp;"_"&amp;LEFT(I104,FIND(" ",I104)-1)&amp;"_"&amp;J104))</f>
        <v/>
      </c>
      <c r="O104" s="4"/>
      <c r="Q104" s="102" t="str">
        <f t="shared" ref="Q104:Q127" si="769">IF(U104="","",Q$3)</f>
        <v/>
      </c>
      <c r="R104" s="103" t="str">
        <f t="shared" ref="R104:R127" si="770">IF(U104="","",Q$1)</f>
        <v/>
      </c>
      <c r="S104" s="104" t="str">
        <f t="shared" ref="S104:S127" si="771">IF(U104="","",Q$2)</f>
        <v/>
      </c>
      <c r="T104" s="104" t="str">
        <f t="shared" ref="T104:T127" si="772">IF(U104="","",Q$3)</f>
        <v/>
      </c>
      <c r="U104" s="105" t="str">
        <f t="shared" ref="U104:U127" si="773">IF(AB104="","",IF(ISNUMBER(SEARCH(":",AB104)),MID(AB104,FIND(":",AB104)+2,FIND("(",AB104)-FIND(":",AB104)-3),LEFT(AB104,FIND("(",AB104)-2)))</f>
        <v/>
      </c>
      <c r="V104" s="106" t="str">
        <f t="shared" ref="V104:V127" si="774">IF(AB104="","",MID(AB104,FIND("(",AB104)+1,4))</f>
        <v/>
      </c>
      <c r="W104" s="107" t="str">
        <f t="shared" ref="W104:W127" si="775">IF(ISNUMBER(SEARCH("*female*",AB104)),"female",IF(ISNUMBER(SEARCH("*male*",AB104)),"male",""))</f>
        <v/>
      </c>
      <c r="X104" s="108" t="str">
        <f t="shared" ref="X104:X127" si="776">IF(AB104="","",IF(ISERROR(MID(AB104,FIND("male,",AB104)+6,(FIND(")",AB104)-(FIND("male,",AB104)+6))))=TRUE,"missing/error",MID(AB104,FIND("male,",AB104)+6,(FIND(")",AB104)-(FIND("male,",AB104)+6)))))</f>
        <v/>
      </c>
      <c r="Y104" s="109" t="str">
        <f t="shared" ref="Y104:Y127" si="777">IF(U104="","",(MID(U104,(SEARCH("^^",SUBSTITUTE(U104," ","^^",LEN(U104)-LEN(SUBSTITUTE(U104," ","")))))+1,99)&amp;"_"&amp;LEFT(U104,FIND(" ",U104)-1)&amp;"_"&amp;V104))</f>
        <v/>
      </c>
      <c r="AA104" s="4"/>
      <c r="AC104" s="102" t="str">
        <f t="shared" ref="AC104:AC127" si="778">IF(AG104="","",AC$3)</f>
        <v/>
      </c>
      <c r="AD104" s="103" t="str">
        <f t="shared" ref="AD104:AD127" si="779">IF(AG104="","",AC$1)</f>
        <v/>
      </c>
      <c r="AE104" s="104" t="str">
        <f t="shared" ref="AE104:AE127" si="780">IF(AG104="","",AC$2)</f>
        <v/>
      </c>
      <c r="AF104" s="104" t="str">
        <f t="shared" ref="AF104:AF127" si="781">IF(AG104="","",AC$3)</f>
        <v/>
      </c>
      <c r="AG104" s="105" t="str">
        <f t="shared" ref="AG104:AG127" si="782">IF(AN104="","",IF(ISNUMBER(SEARCH(":",AN104)),MID(AN104,FIND(":",AN104)+2,FIND("(",AN104)-FIND(":",AN104)-3),LEFT(AN104,FIND("(",AN104)-2)))</f>
        <v/>
      </c>
      <c r="AH104" s="106" t="str">
        <f t="shared" ref="AH104:AH127" si="783">IF(AN104="","",MID(AN104,FIND("(",AN104)+1,4))</f>
        <v/>
      </c>
      <c r="AI104" s="107" t="str">
        <f t="shared" ref="AI104:AI127" si="784">IF(ISNUMBER(SEARCH("*female*",AN104)),"female",IF(ISNUMBER(SEARCH("*male*",AN104)),"male",""))</f>
        <v/>
      </c>
      <c r="AJ104" s="108" t="str">
        <f t="shared" ref="AJ104:AJ127" si="785">IF(AN104="","",IF(ISERROR(MID(AN104,FIND("male,",AN104)+6,(FIND(")",AN104)-(FIND("male,",AN104)+6))))=TRUE,"missing/error",MID(AN104,FIND("male,",AN104)+6,(FIND(")",AN104)-(FIND("male,",AN104)+6)))))</f>
        <v/>
      </c>
      <c r="AK104" s="109" t="str">
        <f t="shared" ref="AK104:AK127" si="786">IF(AG104="","",(MID(AG104,(SEARCH("^^",SUBSTITUTE(AG104," ","^^",LEN(AG104)-LEN(SUBSTITUTE(AG104," ","")))))+1,99)&amp;"_"&amp;LEFT(AG104,FIND(" ",AG104)-1)&amp;"_"&amp;AH104))</f>
        <v/>
      </c>
      <c r="AM104" s="4"/>
      <c r="AO104" s="102" t="str">
        <f t="shared" ref="AO104:AO127" si="787">IF(AS104="","",AO$3)</f>
        <v/>
      </c>
      <c r="AP104" s="103" t="str">
        <f t="shared" ref="AP104:AP127" si="788">IF(AS104="","",AO$1)</f>
        <v/>
      </c>
      <c r="AQ104" s="104" t="str">
        <f t="shared" ref="AQ104:AQ127" si="789">IF(AS104="","",AO$2)</f>
        <v/>
      </c>
      <c r="AR104" s="104" t="str">
        <f t="shared" ref="AR104:AR127" si="790">IF(AS104="","",AO$3)</f>
        <v/>
      </c>
      <c r="AS104" s="105" t="str">
        <f t="shared" ref="AS104:AS127" si="791">IF(AZ104="","",IF(ISNUMBER(SEARCH(":",AZ104)),MID(AZ104,FIND(":",AZ104)+2,FIND("(",AZ104)-FIND(":",AZ104)-3),LEFT(AZ104,FIND("(",AZ104)-2)))</f>
        <v/>
      </c>
      <c r="AT104" s="106" t="str">
        <f t="shared" ref="AT104:AT127" si="792">IF(AZ104="","",MID(AZ104,FIND("(",AZ104)+1,4))</f>
        <v/>
      </c>
      <c r="AU104" s="107" t="str">
        <f t="shared" ref="AU104:AU127" si="793">IF(ISNUMBER(SEARCH("*female*",AZ104)),"female",IF(ISNUMBER(SEARCH("*male*",AZ104)),"male",""))</f>
        <v/>
      </c>
      <c r="AV104" s="108" t="str">
        <f t="shared" ref="AV104:AV127" si="794">IF(AZ104="","",IF(ISERROR(MID(AZ104,FIND("male,",AZ104)+6,(FIND(")",AZ104)-(FIND("male,",AZ104)+6))))=TRUE,"missing/error",MID(AZ104,FIND("male,",AZ104)+6,(FIND(")",AZ104)-(FIND("male,",AZ104)+6)))))</f>
        <v/>
      </c>
      <c r="AW104" s="109" t="str">
        <f t="shared" ref="AW104:AW127" si="795">IF(AS104="","",(MID(AS104,(SEARCH("^^",SUBSTITUTE(AS104," ","^^",LEN(AS104)-LEN(SUBSTITUTE(AS104," ","")))))+1,99)&amp;"_"&amp;LEFT(AS104,FIND(" ",AS104)-1)&amp;"_"&amp;AT104))</f>
        <v/>
      </c>
      <c r="AY104" s="4"/>
      <c r="BA104" s="102" t="str">
        <f t="shared" ref="BA104:BA127" si="796">IF(BE104="","",BA$3)</f>
        <v/>
      </c>
      <c r="BB104" s="103" t="str">
        <f t="shared" ref="BB104:BB127" si="797">IF(BE104="","",BA$1)</f>
        <v/>
      </c>
      <c r="BC104" s="104" t="str">
        <f t="shared" ref="BC104:BC127" si="798">IF(BE104="","",BA$2)</f>
        <v/>
      </c>
      <c r="BD104" s="104" t="str">
        <f t="shared" ref="BD104:BD127" si="799">IF(BE104="","",BA$3)</f>
        <v/>
      </c>
      <c r="BE104" s="105" t="str">
        <f t="shared" ref="BE104:BE127" si="800">IF(BL104="","",IF(ISNUMBER(SEARCH(":",BL104)),MID(BL104,FIND(":",BL104)+2,FIND("(",BL104)-FIND(":",BL104)-3),LEFT(BL104,FIND("(",BL104)-2)))</f>
        <v/>
      </c>
      <c r="BF104" s="106" t="str">
        <f t="shared" ref="BF104:BF127" si="801">IF(BL104="","",MID(BL104,FIND("(",BL104)+1,4))</f>
        <v/>
      </c>
      <c r="BG104" s="107" t="str">
        <f t="shared" ref="BG104:BG127" si="802">IF(ISNUMBER(SEARCH("*female*",BL104)),"female",IF(ISNUMBER(SEARCH("*male*",BL104)),"male",""))</f>
        <v/>
      </c>
      <c r="BH104" s="108" t="str">
        <f t="shared" ref="BH104:BH127" si="803">IF(BL104="","",IF(ISERROR(MID(BL104,FIND("male,",BL104)+6,(FIND(")",BL104)-(FIND("male,",BL104)+6))))=TRUE,"missing/error",MID(BL104,FIND("male,",BL104)+6,(FIND(")",BL104)-(FIND("male,",BL104)+6)))))</f>
        <v/>
      </c>
      <c r="BI104" s="109" t="str">
        <f t="shared" ref="BI104:BI127" si="804">IF(BE104="","",(MID(BE104,(SEARCH("^^",SUBSTITUTE(BE104," ","^^",LEN(BE104)-LEN(SUBSTITUTE(BE104," ","")))))+1,99)&amp;"_"&amp;LEFT(BE104,FIND(" ",BE104)-1)&amp;"_"&amp;BF104))</f>
        <v/>
      </c>
      <c r="BK104" s="4"/>
      <c r="BM104" s="102" t="str">
        <f t="shared" ref="BM104:BM127" si="805">IF(BQ104="","",BM$3)</f>
        <v/>
      </c>
      <c r="BN104" s="103" t="str">
        <f t="shared" ref="BN104:BN127" si="806">IF(BQ104="","",BM$1)</f>
        <v/>
      </c>
      <c r="BO104" s="104" t="str">
        <f t="shared" ref="BO104:BO127" si="807">IF(BQ104="","",BM$2)</f>
        <v/>
      </c>
      <c r="BP104" s="104" t="str">
        <f t="shared" ref="BP104:BP127" si="808">IF(BQ104="","",BM$3)</f>
        <v/>
      </c>
      <c r="BQ104" s="105" t="str">
        <f t="shared" ref="BQ104:BQ127" si="809">IF(BX104="","",IF(ISNUMBER(SEARCH(":",BX104)),MID(BX104,FIND(":",BX104)+2,FIND("(",BX104)-FIND(":",BX104)-3),LEFT(BX104,FIND("(",BX104)-2)))</f>
        <v/>
      </c>
      <c r="BR104" s="106" t="str">
        <f t="shared" ref="BR104:BR127" si="810">IF(BX104="","",MID(BX104,FIND("(",BX104)+1,4))</f>
        <v/>
      </c>
      <c r="BS104" s="107" t="str">
        <f t="shared" ref="BS104:BS127" si="811">IF(ISNUMBER(SEARCH("*female*",BX104)),"female",IF(ISNUMBER(SEARCH("*male*",BX104)),"male",""))</f>
        <v/>
      </c>
      <c r="BT104" s="108" t="str">
        <f t="shared" ref="BT104:BT127" si="812">IF(BX104="","",IF(ISERROR(MID(BX104,FIND("male,",BX104)+6,(FIND(")",BX104)-(FIND("male,",BX104)+6))))=TRUE,"missing/error",MID(BX104,FIND("male,",BX104)+6,(FIND(")",BX104)-(FIND("male,",BX104)+6)))))</f>
        <v/>
      </c>
      <c r="BU104" s="109" t="str">
        <f t="shared" ref="BU104:BU127" si="813">IF(BQ104="","",(MID(BQ104,(SEARCH("^^",SUBSTITUTE(BQ104," ","^^",LEN(BQ104)-LEN(SUBSTITUTE(BQ104," ","")))))+1,99)&amp;"_"&amp;LEFT(BQ104,FIND(" ",BQ104)-1)&amp;"_"&amp;BR104))</f>
        <v/>
      </c>
      <c r="BW104" s="4"/>
      <c r="BY104" s="102" t="str">
        <f t="shared" ref="BY104:BY127" si="814">IF(CC104="","",BY$3)</f>
        <v/>
      </c>
      <c r="BZ104" s="103" t="str">
        <f t="shared" ref="BZ104:BZ127" si="815">IF(CC104="","",BY$1)</f>
        <v/>
      </c>
      <c r="CA104" s="104" t="str">
        <f t="shared" ref="CA104:CA127" si="816">IF(CC104="","",BY$2)</f>
        <v/>
      </c>
      <c r="CB104" s="104" t="str">
        <f t="shared" ref="CB104:CB127" si="817">IF(CC104="","",BY$3)</f>
        <v/>
      </c>
      <c r="CC104" s="105" t="str">
        <f t="shared" ref="CC104:CC127" si="818">IF(CJ104="","",IF(ISNUMBER(SEARCH(":",CJ104)),MID(CJ104,FIND(":",CJ104)+2,FIND("(",CJ104)-FIND(":",CJ104)-3),LEFT(CJ104,FIND("(",CJ104)-2)))</f>
        <v/>
      </c>
      <c r="CD104" s="106" t="str">
        <f t="shared" ref="CD104:CD127" si="819">IF(CJ104="","",MID(CJ104,FIND("(",CJ104)+1,4))</f>
        <v/>
      </c>
      <c r="CE104" s="107" t="str">
        <f t="shared" ref="CE104:CE127" si="820">IF(ISNUMBER(SEARCH("*female*",CJ104)),"female",IF(ISNUMBER(SEARCH("*male*",CJ104)),"male",""))</f>
        <v/>
      </c>
      <c r="CF104" s="108" t="str">
        <f t="shared" ref="CF104:CF127" si="821">IF(CJ104="","",IF(ISERROR(MID(CJ104,FIND("male,",CJ104)+6,(FIND(")",CJ104)-(FIND("male,",CJ104)+6))))=TRUE,"missing/error",MID(CJ104,FIND("male,",CJ104)+6,(FIND(")",CJ104)-(FIND("male,",CJ104)+6)))))</f>
        <v/>
      </c>
      <c r="CG104" s="109" t="str">
        <f t="shared" ref="CG104:CG127" si="822">IF(CC104="","",(MID(CC104,(SEARCH("^^",SUBSTITUTE(CC104," ","^^",LEN(CC104)-LEN(SUBSTITUTE(CC104," ","")))))+1,99)&amp;"_"&amp;LEFT(CC104,FIND(" ",CC104)-1)&amp;"_"&amp;CD104))</f>
        <v/>
      </c>
      <c r="CI104" s="4"/>
      <c r="CK104" s="102" t="str">
        <f t="shared" ref="CK104:CK127" si="823">IF(CO104="","",CK$3)</f>
        <v/>
      </c>
      <c r="CL104" s="103" t="str">
        <f t="shared" ref="CL104:CL127" si="824">IF(CO104="","",CK$1)</f>
        <v/>
      </c>
      <c r="CM104" s="104" t="str">
        <f t="shared" ref="CM104:CM127" si="825">IF(CO104="","",CK$2)</f>
        <v/>
      </c>
      <c r="CN104" s="104" t="str">
        <f t="shared" ref="CN104:CN127" si="826">IF(CO104="","",CK$3)</f>
        <v/>
      </c>
      <c r="CO104" s="105" t="str">
        <f t="shared" ref="CO104:CO127" si="827">IF(CV104="","",IF(ISNUMBER(SEARCH(":",CV104)),MID(CV104,FIND(":",CV104)+2,FIND("(",CV104)-FIND(":",CV104)-3),LEFT(CV104,FIND("(",CV104)-2)))</f>
        <v/>
      </c>
      <c r="CP104" s="106" t="str">
        <f t="shared" ref="CP104:CP127" si="828">IF(CV104="","",MID(CV104,FIND("(",CV104)+1,4))</f>
        <v/>
      </c>
      <c r="CQ104" s="107" t="str">
        <f t="shared" ref="CQ104:CQ127" si="829">IF(ISNUMBER(SEARCH("*female*",CV104)),"female",IF(ISNUMBER(SEARCH("*male*",CV104)),"male",""))</f>
        <v/>
      </c>
      <c r="CR104" s="108" t="str">
        <f t="shared" ref="CR104:CR127" si="830">IF(CV104="","",IF(ISERROR(MID(CV104,FIND("male,",CV104)+6,(FIND(")",CV104)-(FIND("male,",CV104)+6))))=TRUE,"missing/error",MID(CV104,FIND("male,",CV104)+6,(FIND(")",CV104)-(FIND("male,",CV104)+6)))))</f>
        <v/>
      </c>
      <c r="CS104" s="109" t="str">
        <f t="shared" ref="CS104:CS127" si="831">IF(CO104="","",(MID(CO104,(SEARCH("^^",SUBSTITUTE(CO104," ","^^",LEN(CO104)-LEN(SUBSTITUTE(CO104," ","")))))+1,99)&amp;"_"&amp;LEFT(CO104,FIND(" ",CO104)-1)&amp;"_"&amp;CP104))</f>
        <v/>
      </c>
      <c r="CU104" s="4"/>
      <c r="CW104" s="102" t="str">
        <f t="shared" ref="CW104:CW127" si="832">IF(DA104="","",CW$3)</f>
        <v/>
      </c>
      <c r="CX104" s="103" t="str">
        <f t="shared" ref="CX104:CX127" si="833">IF(DA104="","",CW$1)</f>
        <v/>
      </c>
      <c r="CY104" s="104" t="str">
        <f t="shared" ref="CY104:CY127" si="834">IF(DA104="","",CW$2)</f>
        <v/>
      </c>
      <c r="CZ104" s="104" t="str">
        <f t="shared" ref="CZ104:CZ127" si="835">IF(DA104="","",CW$3)</f>
        <v/>
      </c>
      <c r="DA104" s="105" t="str">
        <f t="shared" ref="DA104:DA127" si="836">IF(DH104="","",IF(ISNUMBER(SEARCH(":",DH104)),MID(DH104,FIND(":",DH104)+2,FIND("(",DH104)-FIND(":",DH104)-3),LEFT(DH104,FIND("(",DH104)-2)))</f>
        <v/>
      </c>
      <c r="DB104" s="106" t="str">
        <f t="shared" ref="DB104:DB127" si="837">IF(DH104="","",MID(DH104,FIND("(",DH104)+1,4))</f>
        <v/>
      </c>
      <c r="DC104" s="107" t="str">
        <f t="shared" ref="DC104:DC127" si="838">IF(ISNUMBER(SEARCH("*female*",DH104)),"female",IF(ISNUMBER(SEARCH("*male*",DH104)),"male",""))</f>
        <v/>
      </c>
      <c r="DD104" s="108" t="str">
        <f t="shared" ref="DD104:DD127" si="839">IF(DH104="","",IF(ISERROR(MID(DH104,FIND("male,",DH104)+6,(FIND(")",DH104)-(FIND("male,",DH104)+6))))=TRUE,"missing/error",MID(DH104,FIND("male,",DH104)+6,(FIND(")",DH104)-(FIND("male,",DH104)+6)))))</f>
        <v/>
      </c>
      <c r="DE104" s="109" t="str">
        <f t="shared" ref="DE104:DE127" si="840">IF(DA104="","",(MID(DA104,(SEARCH("^^",SUBSTITUTE(DA104," ","^^",LEN(DA104)-LEN(SUBSTITUTE(DA104," ","")))))+1,99)&amp;"_"&amp;LEFT(DA104,FIND(" ",DA104)-1)&amp;"_"&amp;DB104))</f>
        <v/>
      </c>
      <c r="DG104" s="4"/>
      <c r="DI104" s="102" t="str">
        <f t="shared" ref="DI104:DI127" si="841">IF(DM104="","",DI$3)</f>
        <v/>
      </c>
      <c r="DJ104" s="103" t="str">
        <f t="shared" ref="DJ104:DJ127" si="842">IF(DM104="","",DI$1)</f>
        <v/>
      </c>
      <c r="DK104" s="104" t="str">
        <f t="shared" ref="DK104:DK127" si="843">IF(DM104="","",DI$2)</f>
        <v/>
      </c>
      <c r="DL104" s="104" t="str">
        <f t="shared" ref="DL104:DL127" si="844">IF(DM104="","",DI$3)</f>
        <v/>
      </c>
      <c r="DM104" s="105" t="str">
        <f t="shared" ref="DM104:DM127" si="845">IF(DT104="","",IF(ISNUMBER(SEARCH(":",DT104)),MID(DT104,FIND(":",DT104)+2,FIND("(",DT104)-FIND(":",DT104)-3),LEFT(DT104,FIND("(",DT104)-2)))</f>
        <v/>
      </c>
      <c r="DN104" s="106" t="str">
        <f t="shared" ref="DN104:DN127" si="846">IF(DT104="","",MID(DT104,FIND("(",DT104)+1,4))</f>
        <v/>
      </c>
      <c r="DO104" s="107" t="str">
        <f t="shared" ref="DO104:DO127" si="847">IF(ISNUMBER(SEARCH("*female*",DT104)),"female",IF(ISNUMBER(SEARCH("*male*",DT104)),"male",""))</f>
        <v/>
      </c>
      <c r="DP104" s="108" t="str">
        <f t="shared" ref="DP104:DP127" si="848">IF(DT104="","",IF(ISERROR(MID(DT104,FIND("male,",DT104)+6,(FIND(")",DT104)-(FIND("male,",DT104)+6))))=TRUE,"missing/error",MID(DT104,FIND("male,",DT104)+6,(FIND(")",DT104)-(FIND("male,",DT104)+6)))))</f>
        <v/>
      </c>
      <c r="DQ104" s="109" t="str">
        <f t="shared" ref="DQ104:DQ127" si="849">IF(DM104="","",(MID(DM104,(SEARCH("^^",SUBSTITUTE(DM104," ","^^",LEN(DM104)-LEN(SUBSTITUTE(DM104," ","")))))+1,99)&amp;"_"&amp;LEFT(DM104,FIND(" ",DM104)-1)&amp;"_"&amp;DN104))</f>
        <v/>
      </c>
      <c r="DS104" s="4"/>
      <c r="DU104" s="102" t="str">
        <f t="shared" ref="DU104:DU127" si="850">IF(DY104="","",DU$3)</f>
        <v/>
      </c>
      <c r="DV104" s="103" t="str">
        <f t="shared" ref="DV104:DV127" si="851">IF(DY104="","",DU$1)</f>
        <v/>
      </c>
      <c r="DW104" s="104" t="str">
        <f t="shared" ref="DW104:DW127" si="852">IF(DY104="","",DU$2)</f>
        <v/>
      </c>
      <c r="DX104" s="104" t="str">
        <f t="shared" ref="DX104:DX127" si="853">IF(DY104="","",DU$3)</f>
        <v/>
      </c>
      <c r="DY104" s="105" t="str">
        <f t="shared" ref="DY104:DY127" si="854">IF(EF104="","",IF(ISNUMBER(SEARCH(":",EF104)),MID(EF104,FIND(":",EF104)+2,FIND("(",EF104)-FIND(":",EF104)-3),LEFT(EF104,FIND("(",EF104)-2)))</f>
        <v/>
      </c>
      <c r="DZ104" s="106" t="str">
        <f t="shared" ref="DZ104:DZ127" si="855">IF(EF104="","",MID(EF104,FIND("(",EF104)+1,4))</f>
        <v/>
      </c>
      <c r="EA104" s="107" t="str">
        <f t="shared" ref="EA104:EA127" si="856">IF(ISNUMBER(SEARCH("*female*",EF104)),"female",IF(ISNUMBER(SEARCH("*male*",EF104)),"male",""))</f>
        <v/>
      </c>
      <c r="EB104" s="108" t="str">
        <f t="shared" ref="EB104:EB127" si="857">IF(EF104="","",IF(ISERROR(MID(EF104,FIND("male,",EF104)+6,(FIND(")",EF104)-(FIND("male,",EF104)+6))))=TRUE,"missing/error",MID(EF104,FIND("male,",EF104)+6,(FIND(")",EF104)-(FIND("male,",EF104)+6)))))</f>
        <v/>
      </c>
      <c r="EC104" s="109" t="str">
        <f t="shared" ref="EC104:EC127" si="858">IF(DY104="","",(MID(DY104,(SEARCH("^^",SUBSTITUTE(DY104," ","^^",LEN(DY104)-LEN(SUBSTITUTE(DY104," ","")))))+1,99)&amp;"_"&amp;LEFT(DY104,FIND(" ",DY104)-1)&amp;"_"&amp;DZ104))</f>
        <v/>
      </c>
      <c r="EE104" s="4"/>
      <c r="EG104" s="102" t="str">
        <f t="shared" ref="EG104:EG127" si="859">IF(EK104="","",EG$3)</f>
        <v/>
      </c>
      <c r="EH104" s="103" t="str">
        <f t="shared" ref="EH104:EH127" si="860">IF(EK104="","",EG$1)</f>
        <v/>
      </c>
      <c r="EI104" s="104" t="str">
        <f t="shared" ref="EI104:EI127" si="861">IF(EK104="","",EG$2)</f>
        <v/>
      </c>
      <c r="EJ104" s="104" t="str">
        <f t="shared" ref="EJ104:EJ127" si="862">IF(EK104="","",EG$3)</f>
        <v/>
      </c>
      <c r="EK104" s="105" t="str">
        <f t="shared" ref="EK104:EK127" si="863">IF(ER104="","",IF(ISNUMBER(SEARCH(":",ER104)),MID(ER104,FIND(":",ER104)+2,FIND("(",ER104)-FIND(":",ER104)-3),LEFT(ER104,FIND("(",ER104)-2)))</f>
        <v/>
      </c>
      <c r="EL104" s="106" t="str">
        <f t="shared" ref="EL104:EL127" si="864">IF(ER104="","",MID(ER104,FIND("(",ER104)+1,4))</f>
        <v/>
      </c>
      <c r="EM104" s="107" t="str">
        <f t="shared" ref="EM104:EM127" si="865">IF(ISNUMBER(SEARCH("*female*",ER104)),"female",IF(ISNUMBER(SEARCH("*male*",ER104)),"male",""))</f>
        <v/>
      </c>
      <c r="EN104" s="108" t="str">
        <f t="shared" ref="EN104:EN127" si="866">IF(ER104="","",IF(ISERROR(MID(ER104,FIND("male,",ER104)+6,(FIND(")",ER104)-(FIND("male,",ER104)+6))))=TRUE,"missing/error",MID(ER104,FIND("male,",ER104)+6,(FIND(")",ER104)-(FIND("male,",ER104)+6)))))</f>
        <v/>
      </c>
      <c r="EO104" s="109" t="str">
        <f t="shared" ref="EO104:EO127" si="867">IF(EK104="","",(MID(EK104,(SEARCH("^^",SUBSTITUTE(EK104," ","^^",LEN(EK104)-LEN(SUBSTITUTE(EK104," ","")))))+1,99)&amp;"_"&amp;LEFT(EK104,FIND(" ",EK104)-1)&amp;"_"&amp;EL104))</f>
        <v/>
      </c>
      <c r="EQ104" s="4"/>
      <c r="ES104" s="102" t="str">
        <f t="shared" ref="ES104:ES127" si="868">IF(EW104="","",ES$3)</f>
        <v/>
      </c>
      <c r="ET104" s="103" t="str">
        <f t="shared" ref="ET104:ET127" si="869">IF(EW104="","",ES$1)</f>
        <v/>
      </c>
      <c r="EU104" s="104" t="str">
        <f t="shared" ref="EU104:EU127" si="870">IF(EW104="","",ES$2)</f>
        <v/>
      </c>
      <c r="EV104" s="104" t="str">
        <f t="shared" ref="EV104:EV127" si="871">IF(EW104="","",ES$3)</f>
        <v/>
      </c>
      <c r="EW104" s="105" t="str">
        <f t="shared" ref="EW104:EW127" si="872">IF(FD104="","",IF(ISNUMBER(SEARCH(":",FD104)),MID(FD104,FIND(":",FD104)+2,FIND("(",FD104)-FIND(":",FD104)-3),LEFT(FD104,FIND("(",FD104)-2)))</f>
        <v/>
      </c>
      <c r="EX104" s="106" t="str">
        <f t="shared" ref="EX104:EX127" si="873">IF(FD104="","",MID(FD104,FIND("(",FD104)+1,4))</f>
        <v/>
      </c>
      <c r="EY104" s="107" t="str">
        <f t="shared" ref="EY104:EY127" si="874">IF(ISNUMBER(SEARCH("*female*",FD104)),"female",IF(ISNUMBER(SEARCH("*male*",FD104)),"male",""))</f>
        <v/>
      </c>
      <c r="EZ104" s="108" t="str">
        <f t="shared" ref="EZ104:EZ127" si="875">IF(FD104="","",IF(ISERROR(MID(FD104,FIND("male,",FD104)+6,(FIND(")",FD104)-(FIND("male,",FD104)+6))))=TRUE,"missing/error",MID(FD104,FIND("male,",FD104)+6,(FIND(")",FD104)-(FIND("male,",FD104)+6)))))</f>
        <v/>
      </c>
      <c r="FA104" s="109" t="str">
        <f t="shared" ref="FA104:FA127" si="876">IF(EW104="","",(MID(EW104,(SEARCH("^^",SUBSTITUTE(EW104," ","^^",LEN(EW104)-LEN(SUBSTITUTE(EW104," ","")))))+1,99)&amp;"_"&amp;LEFT(EW104,FIND(" ",EW104)-1)&amp;"_"&amp;EX104))</f>
        <v/>
      </c>
      <c r="FC104" s="4"/>
      <c r="FE104" s="102" t="str">
        <f t="shared" ref="FE104:FE127" si="877">IF(FI104="","",FE$3)</f>
        <v/>
      </c>
      <c r="FF104" s="103" t="str">
        <f t="shared" ref="FF104:FF127" si="878">IF(FI104="","",FE$1)</f>
        <v/>
      </c>
      <c r="FG104" s="104" t="str">
        <f t="shared" ref="FG104:FG127" si="879">IF(FI104="","",FE$2)</f>
        <v/>
      </c>
      <c r="FH104" s="104" t="str">
        <f t="shared" ref="FH104:FH127" si="880">IF(FI104="","",FE$3)</f>
        <v/>
      </c>
      <c r="FI104" s="105" t="str">
        <f t="shared" ref="FI104:FI127" si="881">IF(FP104="","",IF(ISNUMBER(SEARCH(":",FP104)),MID(FP104,FIND(":",FP104)+2,FIND("(",FP104)-FIND(":",FP104)-3),LEFT(FP104,FIND("(",FP104)-2)))</f>
        <v/>
      </c>
      <c r="FJ104" s="106" t="str">
        <f t="shared" ref="FJ104:FJ127" si="882">IF(FP104="","",MID(FP104,FIND("(",FP104)+1,4))</f>
        <v/>
      </c>
      <c r="FK104" s="107" t="str">
        <f t="shared" ref="FK104:FK127" si="883">IF(ISNUMBER(SEARCH("*female*",FP104)),"female",IF(ISNUMBER(SEARCH("*male*",FP104)),"male",""))</f>
        <v/>
      </c>
      <c r="FL104" s="108" t="str">
        <f t="shared" ref="FL104:FL127" si="884">IF(FP104="","",IF(ISERROR(MID(FP104,FIND("male,",FP104)+6,(FIND(")",FP104)-(FIND("male,",FP104)+6))))=TRUE,"missing/error",MID(FP104,FIND("male,",FP104)+6,(FIND(")",FP104)-(FIND("male,",FP104)+6)))))</f>
        <v/>
      </c>
      <c r="FM104" s="109" t="str">
        <f t="shared" ref="FM104:FM127" si="885">IF(FI104="","",(MID(FI104,(SEARCH("^^",SUBSTITUTE(FI104," ","^^",LEN(FI104)-LEN(SUBSTITUTE(FI104," ","")))))+1,99)&amp;"_"&amp;LEFT(FI104,FIND(" ",FI104)-1)&amp;"_"&amp;FJ104))</f>
        <v/>
      </c>
      <c r="FO104" s="4"/>
      <c r="FQ104" s="102" t="str">
        <f>IF(FU104="","",#REF!)</f>
        <v/>
      </c>
      <c r="FR104" s="103" t="str">
        <f t="shared" ref="FR104:FR127" si="886">IF(FU104="","",FQ$1)</f>
        <v/>
      </c>
      <c r="FS104" s="104" t="str">
        <f t="shared" ref="FS104:FS127" si="887">IF(FU104="","",FQ$2)</f>
        <v/>
      </c>
      <c r="FT104" s="104" t="str">
        <f t="shared" ref="FT104:FT127" si="888">IF(FU104="","",FQ$3)</f>
        <v/>
      </c>
      <c r="FU104" s="105" t="str">
        <f t="shared" ref="FU104:FU127" si="889">IF(GB104="","",IF(ISNUMBER(SEARCH(":",GB104)),MID(GB104,FIND(":",GB104)+2,FIND("(",GB104)-FIND(":",GB104)-3),LEFT(GB104,FIND("(",GB104)-2)))</f>
        <v/>
      </c>
      <c r="FV104" s="106" t="str">
        <f t="shared" ref="FV104:FV127" si="890">IF(GB104="","",MID(GB104,FIND("(",GB104)+1,4))</f>
        <v/>
      </c>
      <c r="FW104" s="107" t="str">
        <f t="shared" ref="FW104:FW127" si="891">IF(ISNUMBER(SEARCH("*female*",GB104)),"female",IF(ISNUMBER(SEARCH("*male*",GB104)),"male",""))</f>
        <v/>
      </c>
      <c r="FX104" s="108" t="str">
        <f t="shared" ref="FX104:FX127" si="892">IF(GB104="","",IF(ISERROR(MID(GB104,FIND("male,",GB104)+6,(FIND(")",GB104)-(FIND("male,",GB104)+6))))=TRUE,"missing/error",MID(GB104,FIND("male,",GB104)+6,(FIND(")",GB104)-(FIND("male,",GB104)+6)))))</f>
        <v/>
      </c>
      <c r="FY104" s="109" t="str">
        <f t="shared" ref="FY104:FY127" si="893">IF(FU104="","",(MID(FU104,(SEARCH("^^",SUBSTITUTE(FU104," ","^^",LEN(FU104)-LEN(SUBSTITUTE(FU104," ","")))))+1,99)&amp;"_"&amp;LEFT(FU104,FIND(" ",FU104)-1)&amp;"_"&amp;FV104))</f>
        <v/>
      </c>
      <c r="GA104" s="4"/>
      <c r="GC104" s="102" t="str">
        <f t="shared" ref="GC104:GC127" si="894">IF(GG104="","",GC$3)</f>
        <v/>
      </c>
      <c r="GD104" s="103" t="str">
        <f t="shared" ref="GD104:GD127" si="895">IF(GG104="","",GC$1)</f>
        <v/>
      </c>
      <c r="GE104" s="104" t="str">
        <f t="shared" ref="GE104:GE127" si="896">IF(GG104="","",GC$2)</f>
        <v/>
      </c>
      <c r="GF104" s="104" t="str">
        <f t="shared" ref="GF104:GF127" si="897">IF(GG104="","",GC$3)</f>
        <v/>
      </c>
      <c r="GG104" s="105" t="str">
        <f t="shared" ref="GG104:GG127" si="898">IF(GN104="","",IF(ISNUMBER(SEARCH(":",GN104)),MID(GN104,FIND(":",GN104)+2,FIND("(",GN104)-FIND(":",GN104)-3),LEFT(GN104,FIND("(",GN104)-2)))</f>
        <v/>
      </c>
      <c r="GH104" s="106" t="str">
        <f t="shared" ref="GH104:GH127" si="899">IF(GN104="","",MID(GN104,FIND("(",GN104)+1,4))</f>
        <v/>
      </c>
      <c r="GI104" s="107" t="str">
        <f t="shared" ref="GI104:GI127" si="900">IF(ISNUMBER(SEARCH("*female*",GN104)),"female",IF(ISNUMBER(SEARCH("*male*",GN104)),"male",""))</f>
        <v/>
      </c>
      <c r="GJ104" s="108" t="str">
        <f t="shared" ref="GJ104:GJ127" si="901">IF(GN104="","",IF(ISERROR(MID(GN104,FIND("male,",GN104)+6,(FIND(")",GN104)-(FIND("male,",GN104)+6))))=TRUE,"missing/error",MID(GN104,FIND("male,",GN104)+6,(FIND(")",GN104)-(FIND("male,",GN104)+6)))))</f>
        <v/>
      </c>
      <c r="GK104" s="109" t="str">
        <f t="shared" ref="GK104:GK127" si="902">IF(GG104="","",(MID(GG104,(SEARCH("^^",SUBSTITUTE(GG104," ","^^",LEN(GG104)-LEN(SUBSTITUTE(GG104," ","")))))+1,99)&amp;"_"&amp;LEFT(GG104,FIND(" ",GG104)-1)&amp;"_"&amp;GH104))</f>
        <v/>
      </c>
      <c r="GM104" s="4"/>
      <c r="GO104" s="102" t="str">
        <f t="shared" ref="GO104:GO127" si="903">IF(GS104="","",GO$3)</f>
        <v/>
      </c>
      <c r="GP104" s="103" t="str">
        <f t="shared" ref="GP104:GP127" si="904">IF(GS104="","",GO$1)</f>
        <v/>
      </c>
      <c r="GQ104" s="104" t="str">
        <f t="shared" ref="GQ104:GQ127" si="905">IF(GS104="","",GO$2)</f>
        <v/>
      </c>
      <c r="GR104" s="104" t="str">
        <f t="shared" ref="GR104:GR127" si="906">IF(GS104="","",GO$3)</f>
        <v/>
      </c>
      <c r="GS104" s="105" t="str">
        <f t="shared" ref="GS104:GS127" si="907">IF(GZ104="","",IF(ISNUMBER(SEARCH(":",GZ104)),MID(GZ104,FIND(":",GZ104)+2,FIND("(",GZ104)-FIND(":",GZ104)-3),LEFT(GZ104,FIND("(",GZ104)-2)))</f>
        <v/>
      </c>
      <c r="GT104" s="106" t="str">
        <f t="shared" ref="GT104:GT127" si="908">IF(GZ104="","",MID(GZ104,FIND("(",GZ104)+1,4))</f>
        <v/>
      </c>
      <c r="GU104" s="107" t="str">
        <f t="shared" ref="GU104:GU127" si="909">IF(ISNUMBER(SEARCH("*female*",GZ104)),"female",IF(ISNUMBER(SEARCH("*male*",GZ104)),"male",""))</f>
        <v/>
      </c>
      <c r="GV104" s="108" t="str">
        <f t="shared" ref="GV104:GV127" si="910">IF(GZ104="","",IF(ISERROR(MID(GZ104,FIND("male,",GZ104)+6,(FIND(")",GZ104)-(FIND("male,",GZ104)+6))))=TRUE,"missing/error",MID(GZ104,FIND("male,",GZ104)+6,(FIND(")",GZ104)-(FIND("male,",GZ104)+6)))))</f>
        <v/>
      </c>
      <c r="GW104" s="109" t="str">
        <f t="shared" ref="GW104:GW127" si="911">IF(GS104="","",(MID(GS104,(SEARCH("^^",SUBSTITUTE(GS104," ","^^",LEN(GS104)-LEN(SUBSTITUTE(GS104," ","")))))+1,99)&amp;"_"&amp;LEFT(GS104,FIND(" ",GS104)-1)&amp;"_"&amp;GT104))</f>
        <v/>
      </c>
      <c r="GY104" s="4"/>
      <c r="HA104" s="102" t="str">
        <f t="shared" ref="HA104:HA127" si="912">IF(HE104="","",HA$3)</f>
        <v/>
      </c>
      <c r="HB104" s="103" t="str">
        <f t="shared" ref="HB104:HB127" si="913">IF(HE104="","",HA$1)</f>
        <v/>
      </c>
      <c r="HC104" s="104" t="str">
        <f t="shared" ref="HC104:HC127" si="914">IF(HE104="","",HA$2)</f>
        <v/>
      </c>
      <c r="HD104" s="104" t="str">
        <f t="shared" ref="HD104:HD127" si="915">IF(HE104="","",HA$3)</f>
        <v/>
      </c>
      <c r="HE104" s="105" t="str">
        <f t="shared" ref="HE104:HE127" si="916">IF(HL104="","",IF(ISNUMBER(SEARCH(":",HL104)),MID(HL104,FIND(":",HL104)+2,FIND("(",HL104)-FIND(":",HL104)-3),LEFT(HL104,FIND("(",HL104)-2)))</f>
        <v/>
      </c>
      <c r="HF104" s="106" t="str">
        <f t="shared" ref="HF104:HF127" si="917">IF(HL104="","",MID(HL104,FIND("(",HL104)+1,4))</f>
        <v/>
      </c>
      <c r="HG104" s="107" t="str">
        <f t="shared" ref="HG104:HG127" si="918">IF(ISNUMBER(SEARCH("*female*",HL104)),"female",IF(ISNUMBER(SEARCH("*male*",HL104)),"male",""))</f>
        <v/>
      </c>
      <c r="HH104" s="108" t="str">
        <f t="shared" ref="HH104:HH127" si="919">IF(HL104="","",IF(ISERROR(MID(HL104,FIND("male,",HL104)+6,(FIND(")",HL104)-(FIND("male,",HL104)+6))))=TRUE,"missing/error",MID(HL104,FIND("male,",HL104)+6,(FIND(")",HL104)-(FIND("male,",HL104)+6)))))</f>
        <v/>
      </c>
      <c r="HI104" s="109" t="str">
        <f t="shared" ref="HI104:HI127" si="920">IF(HE104="","",(MID(HE104,(SEARCH("^^",SUBSTITUTE(HE104," ","^^",LEN(HE104)-LEN(SUBSTITUTE(HE104," ","")))))+1,99)&amp;"_"&amp;LEFT(HE104,FIND(" ",HE104)-1)&amp;"_"&amp;HF104))</f>
        <v/>
      </c>
      <c r="HK104" s="4"/>
      <c r="HM104" s="102" t="str">
        <f t="shared" ref="HM104:HM127" si="921">IF(HQ104="","",HM$3)</f>
        <v/>
      </c>
      <c r="HN104" s="103" t="str">
        <f t="shared" ref="HN104:HN127" si="922">IF(HQ104="","",HM$1)</f>
        <v/>
      </c>
      <c r="HO104" s="104" t="str">
        <f t="shared" ref="HO104:HO127" si="923">IF(HQ104="","",HM$2)</f>
        <v/>
      </c>
      <c r="HP104" s="104" t="str">
        <f t="shared" ref="HP104:HP127" si="924">IF(HQ104="","",HM$3)</f>
        <v/>
      </c>
      <c r="HQ104" s="105" t="str">
        <f t="shared" ref="HQ104:HQ127" si="925">IF(HX104="","",IF(ISNUMBER(SEARCH(":",HX104)),MID(HX104,FIND(":",HX104)+2,FIND("(",HX104)-FIND(":",HX104)-3),LEFT(HX104,FIND("(",HX104)-2)))</f>
        <v/>
      </c>
      <c r="HR104" s="106" t="str">
        <f t="shared" ref="HR104:HR127" si="926">IF(HX104="","",MID(HX104,FIND("(",HX104)+1,4))</f>
        <v/>
      </c>
      <c r="HS104" s="107" t="str">
        <f t="shared" ref="HS104:HS127" si="927">IF(ISNUMBER(SEARCH("*female*",HX104)),"female",IF(ISNUMBER(SEARCH("*male*",HX104)),"male",""))</f>
        <v/>
      </c>
      <c r="HT104" s="108" t="str">
        <f t="shared" ref="HT104:HT127" si="928">IF(HX104="","",IF(ISERROR(MID(HX104,FIND("male,",HX104)+6,(FIND(")",HX104)-(FIND("male,",HX104)+6))))=TRUE,"missing/error",MID(HX104,FIND("male,",HX104)+6,(FIND(")",HX104)-(FIND("male,",HX104)+6)))))</f>
        <v/>
      </c>
      <c r="HU104" s="109" t="str">
        <f t="shared" ref="HU104:HU127" si="929">IF(HQ104="","",(MID(HQ104,(SEARCH("^^",SUBSTITUTE(HQ104," ","^^",LEN(HQ104)-LEN(SUBSTITUTE(HQ104," ","")))))+1,99)&amp;"_"&amp;LEFT(HQ104,FIND(" ",HQ104)-1)&amp;"_"&amp;HR104))</f>
        <v/>
      </c>
      <c r="HW104" s="4"/>
      <c r="HY104" s="102" t="str">
        <f t="shared" ref="HY104:HY127" si="930">IF(IC104="","",HY$3)</f>
        <v/>
      </c>
      <c r="HZ104" s="103" t="str">
        <f t="shared" ref="HZ104:HZ127" si="931">IF(IC104="","",HY$1)</f>
        <v/>
      </c>
      <c r="IA104" s="104" t="str">
        <f t="shared" ref="IA104:IA127" si="932">IF(IC104="","",HY$2)</f>
        <v/>
      </c>
      <c r="IB104" s="104" t="str">
        <f t="shared" ref="IB104:IB127" si="933">IF(IC104="","",HY$3)</f>
        <v/>
      </c>
      <c r="IC104" s="105" t="str">
        <f t="shared" ref="IC104:IC127" si="934">IF(IJ104="","",IF(ISNUMBER(SEARCH(":",IJ104)),MID(IJ104,FIND(":",IJ104)+2,FIND("(",IJ104)-FIND(":",IJ104)-3),LEFT(IJ104,FIND("(",IJ104)-2)))</f>
        <v/>
      </c>
      <c r="ID104" s="106" t="str">
        <f t="shared" ref="ID104:ID127" si="935">IF(IJ104="","",MID(IJ104,FIND("(",IJ104)+1,4))</f>
        <v/>
      </c>
      <c r="IE104" s="107" t="str">
        <f t="shared" ref="IE104:IE127" si="936">IF(ISNUMBER(SEARCH("*female*",IJ104)),"female",IF(ISNUMBER(SEARCH("*male*",IJ104)),"male",""))</f>
        <v/>
      </c>
      <c r="IF104" s="108" t="str">
        <f t="shared" ref="IF104:IF127" si="937">IF(IJ104="","",IF(ISERROR(MID(IJ104,FIND("male,",IJ104)+6,(FIND(")",IJ104)-(FIND("male,",IJ104)+6))))=TRUE,"missing/error",MID(IJ104,FIND("male,",IJ104)+6,(FIND(")",IJ104)-(FIND("male,",IJ104)+6)))))</f>
        <v/>
      </c>
      <c r="IG104" s="109" t="str">
        <f t="shared" ref="IG104:IG127" si="938">IF(IC104="","",(MID(IC104,(SEARCH("^^",SUBSTITUTE(IC104," ","^^",LEN(IC104)-LEN(SUBSTITUTE(IC104," ","")))))+1,99)&amp;"_"&amp;LEFT(IC104,FIND(" ",IC104)-1)&amp;"_"&amp;ID104))</f>
        <v/>
      </c>
      <c r="II104" s="4"/>
      <c r="IK104" s="102" t="str">
        <f t="shared" ref="IK104:IK127" si="939">IF(IO104="","",IK$3)</f>
        <v/>
      </c>
      <c r="IL104" s="103" t="str">
        <f t="shared" ref="IL104:IL127" si="940">IF(IO104="","",IK$1)</f>
        <v/>
      </c>
      <c r="IM104" s="104" t="str">
        <f t="shared" ref="IM104:IM127" si="941">IF(IO104="","",IK$2)</f>
        <v/>
      </c>
      <c r="IN104" s="104" t="str">
        <f t="shared" ref="IN104:IN127" si="942">IF(IO104="","",IK$3)</f>
        <v/>
      </c>
      <c r="IO104" s="105" t="str">
        <f t="shared" ref="IO104:IO127" si="943">IF(IV104="","",IF(ISNUMBER(SEARCH(":",IV104)),MID(IV104,FIND(":",IV104)+2,FIND("(",IV104)-FIND(":",IV104)-3),LEFT(IV104,FIND("(",IV104)-2)))</f>
        <v/>
      </c>
      <c r="IP104" s="106" t="str">
        <f t="shared" ref="IP104:IP127" si="944">IF(IV104="","",MID(IV104,FIND("(",IV104)+1,4))</f>
        <v/>
      </c>
      <c r="IQ104" s="107" t="str">
        <f t="shared" ref="IQ104:IQ127" si="945">IF(ISNUMBER(SEARCH("*female*",IV104)),"female",IF(ISNUMBER(SEARCH("*male*",IV104)),"male",""))</f>
        <v/>
      </c>
      <c r="IR104" s="108" t="str">
        <f t="shared" ref="IR104:IR127" si="946">IF(IV104="","",IF(ISERROR(MID(IV104,FIND("male,",IV104)+6,(FIND(")",IV104)-(FIND("male,",IV104)+6))))=TRUE,"missing/error",MID(IV104,FIND("male,",IV104)+6,(FIND(")",IV104)-(FIND("male,",IV104)+6)))))</f>
        <v/>
      </c>
      <c r="IS104" s="109" t="str">
        <f t="shared" ref="IS104:IS127" si="947">IF(IO104="","",(MID(IO104,(SEARCH("^^",SUBSTITUTE(IO104," ","^^",LEN(IO104)-LEN(SUBSTITUTE(IO104," ","")))))+1,99)&amp;"_"&amp;LEFT(IO104,FIND(" ",IO104)-1)&amp;"_"&amp;IP104))</f>
        <v/>
      </c>
      <c r="IU104" s="4"/>
      <c r="IW104" s="102" t="str">
        <f t="shared" ref="IW104:IW127" si="948">IF(JA104="","",IW$3)</f>
        <v/>
      </c>
      <c r="IX104" s="103" t="str">
        <f t="shared" ref="IX104:IX127" si="949">IF(JA104="","",IW$1)</f>
        <v/>
      </c>
      <c r="IY104" s="104" t="str">
        <f t="shared" ref="IY104:IY127" si="950">IF(JA104="","",IW$2)</f>
        <v/>
      </c>
      <c r="IZ104" s="104" t="str">
        <f t="shared" ref="IZ104:IZ127" si="951">IF(JA104="","",IW$3)</f>
        <v/>
      </c>
      <c r="JA104" s="105" t="str">
        <f t="shared" ref="JA104:JA127" si="952">IF(JH104="","",IF(ISNUMBER(SEARCH(":",JH104)),MID(JH104,FIND(":",JH104)+2,FIND("(",JH104)-FIND(":",JH104)-3),LEFT(JH104,FIND("(",JH104)-2)))</f>
        <v/>
      </c>
      <c r="JB104" s="106" t="str">
        <f t="shared" ref="JB104:JB127" si="953">IF(JH104="","",MID(JH104,FIND("(",JH104)+1,4))</f>
        <v/>
      </c>
      <c r="JC104" s="107" t="str">
        <f t="shared" ref="JC104:JC127" si="954">IF(ISNUMBER(SEARCH("*female*",JH104)),"female",IF(ISNUMBER(SEARCH("*male*",JH104)),"male",""))</f>
        <v/>
      </c>
      <c r="JD104" s="108" t="str">
        <f t="shared" ref="JD104:JD127" si="955">IF(JH104="","",IF(ISERROR(MID(JH104,FIND("male,",JH104)+6,(FIND(")",JH104)-(FIND("male,",JH104)+6))))=TRUE,"missing/error",MID(JH104,FIND("male,",JH104)+6,(FIND(")",JH104)-(FIND("male,",JH104)+6)))))</f>
        <v/>
      </c>
      <c r="JE104" s="109" t="str">
        <f t="shared" ref="JE104:JE127" si="956">IF(JA104="","",(MID(JA104,(SEARCH("^^",SUBSTITUTE(JA104," ","^^",LEN(JA104)-LEN(SUBSTITUTE(JA104," ","")))))+1,99)&amp;"_"&amp;LEFT(JA104,FIND(" ",JA104)-1)&amp;"_"&amp;JB104))</f>
        <v/>
      </c>
      <c r="JG104" s="4"/>
      <c r="JI104" s="102" t="str">
        <f t="shared" ref="JI104:JI127" si="957">IF(JM104="","",JI$3)</f>
        <v/>
      </c>
      <c r="JJ104" s="103" t="str">
        <f t="shared" ref="JJ104:JJ127" si="958">IF(JM104="","",JI$1)</f>
        <v/>
      </c>
      <c r="JK104" s="104" t="str">
        <f t="shared" ref="JK104:JK127" si="959">IF(JM104="","",JI$2)</f>
        <v/>
      </c>
      <c r="JL104" s="104" t="str">
        <f t="shared" ref="JL104:JL127" si="960">IF(JM104="","",JI$3)</f>
        <v/>
      </c>
      <c r="JM104" s="105" t="str">
        <f t="shared" ref="JM104:JM127" si="961">IF(JT104="","",IF(ISNUMBER(SEARCH(":",JT104)),MID(JT104,FIND(":",JT104)+2,FIND("(",JT104)-FIND(":",JT104)-3),LEFT(JT104,FIND("(",JT104)-2)))</f>
        <v/>
      </c>
      <c r="JN104" s="106" t="str">
        <f t="shared" ref="JN104:JN127" si="962">IF(JT104="","",MID(JT104,FIND("(",JT104)+1,4))</f>
        <v/>
      </c>
      <c r="JO104" s="107" t="str">
        <f t="shared" ref="JO104:JO127" si="963">IF(ISNUMBER(SEARCH("*female*",JT104)),"female",IF(ISNUMBER(SEARCH("*male*",JT104)),"male",""))</f>
        <v/>
      </c>
      <c r="JP104" s="108" t="str">
        <f t="shared" ref="JP104:JP127" si="964">IF(JT104="","",IF(ISERROR(MID(JT104,FIND("male,",JT104)+6,(FIND(")",JT104)-(FIND("male,",JT104)+6))))=TRUE,"missing/error",MID(JT104,FIND("male,",JT104)+6,(FIND(")",JT104)-(FIND("male,",JT104)+6)))))</f>
        <v/>
      </c>
      <c r="JQ104" s="109" t="str">
        <f t="shared" ref="JQ104:JQ127" si="965">IF(JM104="","",(MID(JM104,(SEARCH("^^",SUBSTITUTE(JM104," ","^^",LEN(JM104)-LEN(SUBSTITUTE(JM104," ","")))))+1,99)&amp;"_"&amp;LEFT(JM104,FIND(" ",JM104)-1)&amp;"_"&amp;JN104))</f>
        <v/>
      </c>
      <c r="JS104" s="4"/>
      <c r="JU104" s="102" t="str">
        <f t="shared" ref="JU104:JU127" si="966">IF(JY104="","",JU$3)</f>
        <v/>
      </c>
      <c r="JV104" s="103" t="str">
        <f t="shared" ref="JV104:JV127" si="967">IF(JY104="","",JU$1)</f>
        <v/>
      </c>
      <c r="JW104" s="104" t="str">
        <f t="shared" ref="JW104:JW127" si="968">IF(JY104="","",JU$2)</f>
        <v/>
      </c>
      <c r="JX104" s="104" t="str">
        <f t="shared" ref="JX104:JX127" si="969">IF(JY104="","",JU$3)</f>
        <v/>
      </c>
      <c r="JY104" s="105" t="str">
        <f t="shared" ref="JY104:JY127" si="970">IF(KF104="","",IF(ISNUMBER(SEARCH(":",KF104)),MID(KF104,FIND(":",KF104)+2,FIND("(",KF104)-FIND(":",KF104)-3),LEFT(KF104,FIND("(",KF104)-2)))</f>
        <v/>
      </c>
      <c r="JZ104" s="106" t="str">
        <f t="shared" ref="JZ104:JZ127" si="971">IF(KF104="","",MID(KF104,FIND("(",KF104)+1,4))</f>
        <v/>
      </c>
      <c r="KA104" s="107" t="str">
        <f t="shared" ref="KA104:KA127" si="972">IF(ISNUMBER(SEARCH("*female*",KF104)),"female",IF(ISNUMBER(SEARCH("*male*",KF104)),"male",""))</f>
        <v/>
      </c>
      <c r="KB104" s="108" t="str">
        <f t="shared" ref="KB104:KB127" si="973">IF(KF104="","",IF(ISERROR(MID(KF104,FIND("male,",KF104)+6,(FIND(")",KF104)-(FIND("male,",KF104)+6))))=TRUE,"missing/error",MID(KF104,FIND("male,",KF104)+6,(FIND(")",KF104)-(FIND("male,",KF104)+6)))))</f>
        <v/>
      </c>
      <c r="KC104" s="109" t="str">
        <f t="shared" ref="KC104:KC127" si="974">IF(JY104="","",(MID(JY104,(SEARCH("^^",SUBSTITUTE(JY104," ","^^",LEN(JY104)-LEN(SUBSTITUTE(JY104," ","")))))+1,99)&amp;"_"&amp;LEFT(JY104,FIND(" ",JY104)-1)&amp;"_"&amp;JZ104))</f>
        <v/>
      </c>
      <c r="KE104" s="4"/>
    </row>
    <row r="105" spans="1:292" ht="13.5" customHeight="1">
      <c r="A105" s="20"/>
      <c r="E105" s="102" t="str">
        <f t="shared" si="760"/>
        <v/>
      </c>
      <c r="F105" s="103" t="str">
        <f t="shared" si="761"/>
        <v/>
      </c>
      <c r="G105" s="104" t="str">
        <f t="shared" si="762"/>
        <v/>
      </c>
      <c r="H105" s="104" t="str">
        <f t="shared" si="763"/>
        <v/>
      </c>
      <c r="I105" s="105" t="str">
        <f t="shared" si="764"/>
        <v/>
      </c>
      <c r="J105" s="106" t="str">
        <f t="shared" si="765"/>
        <v/>
      </c>
      <c r="K105" s="107" t="str">
        <f t="shared" si="766"/>
        <v/>
      </c>
      <c r="L105" s="108" t="str">
        <f t="shared" si="767"/>
        <v/>
      </c>
      <c r="M105" s="109" t="str">
        <f t="shared" si="768"/>
        <v/>
      </c>
      <c r="O105" s="4"/>
      <c r="Q105" s="102" t="str">
        <f t="shared" si="769"/>
        <v/>
      </c>
      <c r="R105" s="103" t="str">
        <f t="shared" si="770"/>
        <v/>
      </c>
      <c r="S105" s="104" t="str">
        <f t="shared" si="771"/>
        <v/>
      </c>
      <c r="T105" s="104" t="str">
        <f t="shared" si="772"/>
        <v/>
      </c>
      <c r="U105" s="105" t="str">
        <f t="shared" si="773"/>
        <v/>
      </c>
      <c r="V105" s="106" t="str">
        <f t="shared" si="774"/>
        <v/>
      </c>
      <c r="W105" s="107" t="str">
        <f t="shared" si="775"/>
        <v/>
      </c>
      <c r="X105" s="108" t="str">
        <f t="shared" si="776"/>
        <v/>
      </c>
      <c r="Y105" s="109" t="str">
        <f t="shared" si="777"/>
        <v/>
      </c>
      <c r="AA105" s="4"/>
      <c r="AC105" s="102" t="str">
        <f t="shared" si="778"/>
        <v/>
      </c>
      <c r="AD105" s="103" t="str">
        <f t="shared" si="779"/>
        <v/>
      </c>
      <c r="AE105" s="104" t="str">
        <f t="shared" si="780"/>
        <v/>
      </c>
      <c r="AF105" s="104" t="str">
        <f t="shared" si="781"/>
        <v/>
      </c>
      <c r="AG105" s="105" t="str">
        <f t="shared" si="782"/>
        <v/>
      </c>
      <c r="AH105" s="106" t="str">
        <f t="shared" si="783"/>
        <v/>
      </c>
      <c r="AI105" s="107" t="str">
        <f t="shared" si="784"/>
        <v/>
      </c>
      <c r="AJ105" s="108" t="str">
        <f t="shared" si="785"/>
        <v/>
      </c>
      <c r="AK105" s="109" t="str">
        <f t="shared" si="786"/>
        <v/>
      </c>
      <c r="AM105" s="4"/>
      <c r="AO105" s="102" t="str">
        <f t="shared" si="787"/>
        <v/>
      </c>
      <c r="AP105" s="103" t="str">
        <f t="shared" si="788"/>
        <v/>
      </c>
      <c r="AQ105" s="104" t="str">
        <f t="shared" si="789"/>
        <v/>
      </c>
      <c r="AR105" s="104" t="str">
        <f t="shared" si="790"/>
        <v/>
      </c>
      <c r="AS105" s="105" t="str">
        <f t="shared" si="791"/>
        <v/>
      </c>
      <c r="AT105" s="106" t="str">
        <f t="shared" si="792"/>
        <v/>
      </c>
      <c r="AU105" s="107" t="str">
        <f t="shared" si="793"/>
        <v/>
      </c>
      <c r="AV105" s="108" t="str">
        <f t="shared" si="794"/>
        <v/>
      </c>
      <c r="AW105" s="109" t="str">
        <f t="shared" si="795"/>
        <v/>
      </c>
      <c r="AY105" s="4"/>
      <c r="BA105" s="102" t="str">
        <f t="shared" si="796"/>
        <v/>
      </c>
      <c r="BB105" s="103" t="str">
        <f t="shared" si="797"/>
        <v/>
      </c>
      <c r="BC105" s="104" t="str">
        <f t="shared" si="798"/>
        <v/>
      </c>
      <c r="BD105" s="104" t="str">
        <f t="shared" si="799"/>
        <v/>
      </c>
      <c r="BE105" s="105" t="str">
        <f t="shared" si="800"/>
        <v/>
      </c>
      <c r="BF105" s="106" t="str">
        <f t="shared" si="801"/>
        <v/>
      </c>
      <c r="BG105" s="107" t="str">
        <f t="shared" si="802"/>
        <v/>
      </c>
      <c r="BH105" s="108" t="str">
        <f t="shared" si="803"/>
        <v/>
      </c>
      <c r="BI105" s="109" t="str">
        <f t="shared" si="804"/>
        <v/>
      </c>
      <c r="BK105" s="4"/>
      <c r="BM105" s="102" t="str">
        <f t="shared" si="805"/>
        <v/>
      </c>
      <c r="BN105" s="103" t="str">
        <f t="shared" si="806"/>
        <v/>
      </c>
      <c r="BO105" s="104" t="str">
        <f t="shared" si="807"/>
        <v/>
      </c>
      <c r="BP105" s="104" t="str">
        <f t="shared" si="808"/>
        <v/>
      </c>
      <c r="BQ105" s="105" t="str">
        <f t="shared" si="809"/>
        <v/>
      </c>
      <c r="BR105" s="106" t="str">
        <f t="shared" si="810"/>
        <v/>
      </c>
      <c r="BS105" s="107" t="str">
        <f t="shared" si="811"/>
        <v/>
      </c>
      <c r="BT105" s="108" t="str">
        <f t="shared" si="812"/>
        <v/>
      </c>
      <c r="BU105" s="109" t="str">
        <f t="shared" si="813"/>
        <v/>
      </c>
      <c r="BW105" s="4"/>
      <c r="BY105" s="102" t="str">
        <f t="shared" si="814"/>
        <v/>
      </c>
      <c r="BZ105" s="103" t="str">
        <f t="shared" si="815"/>
        <v/>
      </c>
      <c r="CA105" s="104" t="str">
        <f t="shared" si="816"/>
        <v/>
      </c>
      <c r="CB105" s="104" t="str">
        <f t="shared" si="817"/>
        <v/>
      </c>
      <c r="CC105" s="105" t="str">
        <f t="shared" si="818"/>
        <v/>
      </c>
      <c r="CD105" s="106" t="str">
        <f t="shared" si="819"/>
        <v/>
      </c>
      <c r="CE105" s="107" t="str">
        <f t="shared" si="820"/>
        <v/>
      </c>
      <c r="CF105" s="108" t="str">
        <f t="shared" si="821"/>
        <v/>
      </c>
      <c r="CG105" s="109" t="str">
        <f t="shared" si="822"/>
        <v/>
      </c>
      <c r="CI105" s="4"/>
      <c r="CK105" s="102" t="str">
        <f t="shared" si="823"/>
        <v/>
      </c>
      <c r="CL105" s="103" t="str">
        <f t="shared" si="824"/>
        <v/>
      </c>
      <c r="CM105" s="104" t="str">
        <f t="shared" si="825"/>
        <v/>
      </c>
      <c r="CN105" s="104" t="str">
        <f t="shared" si="826"/>
        <v/>
      </c>
      <c r="CO105" s="105" t="str">
        <f t="shared" si="827"/>
        <v/>
      </c>
      <c r="CP105" s="106" t="str">
        <f t="shared" si="828"/>
        <v/>
      </c>
      <c r="CQ105" s="107" t="str">
        <f t="shared" si="829"/>
        <v/>
      </c>
      <c r="CR105" s="108" t="str">
        <f t="shared" si="830"/>
        <v/>
      </c>
      <c r="CS105" s="109" t="str">
        <f t="shared" si="831"/>
        <v/>
      </c>
      <c r="CU105" s="4"/>
      <c r="CW105" s="102" t="str">
        <f t="shared" si="832"/>
        <v/>
      </c>
      <c r="CX105" s="103" t="str">
        <f t="shared" si="833"/>
        <v/>
      </c>
      <c r="CY105" s="104" t="str">
        <f t="shared" si="834"/>
        <v/>
      </c>
      <c r="CZ105" s="104" t="str">
        <f t="shared" si="835"/>
        <v/>
      </c>
      <c r="DA105" s="105" t="str">
        <f t="shared" si="836"/>
        <v/>
      </c>
      <c r="DB105" s="106" t="str">
        <f t="shared" si="837"/>
        <v/>
      </c>
      <c r="DC105" s="107" t="str">
        <f t="shared" si="838"/>
        <v/>
      </c>
      <c r="DD105" s="108" t="str">
        <f t="shared" si="839"/>
        <v/>
      </c>
      <c r="DE105" s="109" t="str">
        <f t="shared" si="840"/>
        <v/>
      </c>
      <c r="DG105" s="4"/>
      <c r="DI105" s="102" t="str">
        <f t="shared" si="841"/>
        <v/>
      </c>
      <c r="DJ105" s="103" t="str">
        <f t="shared" si="842"/>
        <v/>
      </c>
      <c r="DK105" s="104" t="str">
        <f t="shared" si="843"/>
        <v/>
      </c>
      <c r="DL105" s="104" t="str">
        <f t="shared" si="844"/>
        <v/>
      </c>
      <c r="DM105" s="105" t="str">
        <f t="shared" si="845"/>
        <v/>
      </c>
      <c r="DN105" s="106" t="str">
        <f t="shared" si="846"/>
        <v/>
      </c>
      <c r="DO105" s="107" t="str">
        <f t="shared" si="847"/>
        <v/>
      </c>
      <c r="DP105" s="108" t="str">
        <f t="shared" si="848"/>
        <v/>
      </c>
      <c r="DQ105" s="109" t="str">
        <f t="shared" si="849"/>
        <v/>
      </c>
      <c r="DS105" s="4"/>
      <c r="DU105" s="102" t="str">
        <f t="shared" si="850"/>
        <v/>
      </c>
      <c r="DV105" s="103" t="str">
        <f t="shared" si="851"/>
        <v/>
      </c>
      <c r="DW105" s="104" t="str">
        <f t="shared" si="852"/>
        <v/>
      </c>
      <c r="DX105" s="104" t="str">
        <f t="shared" si="853"/>
        <v/>
      </c>
      <c r="DY105" s="105" t="str">
        <f t="shared" si="854"/>
        <v/>
      </c>
      <c r="DZ105" s="106" t="str">
        <f t="shared" si="855"/>
        <v/>
      </c>
      <c r="EA105" s="107" t="str">
        <f t="shared" si="856"/>
        <v/>
      </c>
      <c r="EB105" s="108" t="str">
        <f t="shared" si="857"/>
        <v/>
      </c>
      <c r="EC105" s="109" t="str">
        <f t="shared" si="858"/>
        <v/>
      </c>
      <c r="EE105" s="4"/>
      <c r="EG105" s="102" t="str">
        <f t="shared" si="859"/>
        <v/>
      </c>
      <c r="EH105" s="103" t="str">
        <f t="shared" si="860"/>
        <v/>
      </c>
      <c r="EI105" s="104" t="str">
        <f t="shared" si="861"/>
        <v/>
      </c>
      <c r="EJ105" s="104" t="str">
        <f t="shared" si="862"/>
        <v/>
      </c>
      <c r="EK105" s="105" t="str">
        <f t="shared" si="863"/>
        <v/>
      </c>
      <c r="EL105" s="106" t="str">
        <f t="shared" si="864"/>
        <v/>
      </c>
      <c r="EM105" s="107" t="str">
        <f t="shared" si="865"/>
        <v/>
      </c>
      <c r="EN105" s="108" t="str">
        <f t="shared" si="866"/>
        <v/>
      </c>
      <c r="EO105" s="109" t="str">
        <f t="shared" si="867"/>
        <v/>
      </c>
      <c r="EQ105" s="4"/>
      <c r="ES105" s="102" t="str">
        <f t="shared" si="868"/>
        <v/>
      </c>
      <c r="ET105" s="103" t="str">
        <f t="shared" si="869"/>
        <v/>
      </c>
      <c r="EU105" s="104" t="str">
        <f t="shared" si="870"/>
        <v/>
      </c>
      <c r="EV105" s="104" t="str">
        <f t="shared" si="871"/>
        <v/>
      </c>
      <c r="EW105" s="105" t="str">
        <f t="shared" si="872"/>
        <v/>
      </c>
      <c r="EX105" s="106" t="str">
        <f t="shared" si="873"/>
        <v/>
      </c>
      <c r="EY105" s="107" t="str">
        <f t="shared" si="874"/>
        <v/>
      </c>
      <c r="EZ105" s="108" t="str">
        <f t="shared" si="875"/>
        <v/>
      </c>
      <c r="FA105" s="109" t="str">
        <f t="shared" si="876"/>
        <v/>
      </c>
      <c r="FC105" s="4"/>
      <c r="FE105" s="102" t="str">
        <f t="shared" si="877"/>
        <v/>
      </c>
      <c r="FF105" s="103" t="str">
        <f t="shared" si="878"/>
        <v/>
      </c>
      <c r="FG105" s="104" t="str">
        <f t="shared" si="879"/>
        <v/>
      </c>
      <c r="FH105" s="104" t="str">
        <f t="shared" si="880"/>
        <v/>
      </c>
      <c r="FI105" s="105" t="str">
        <f t="shared" si="881"/>
        <v/>
      </c>
      <c r="FJ105" s="106" t="str">
        <f t="shared" si="882"/>
        <v/>
      </c>
      <c r="FK105" s="107" t="str">
        <f t="shared" si="883"/>
        <v/>
      </c>
      <c r="FL105" s="108" t="str">
        <f t="shared" si="884"/>
        <v/>
      </c>
      <c r="FM105" s="109" t="str">
        <f t="shared" si="885"/>
        <v/>
      </c>
      <c r="FO105" s="4"/>
      <c r="FQ105" s="102" t="str">
        <f>IF(FU105="","",#REF!)</f>
        <v/>
      </c>
      <c r="FR105" s="103" t="str">
        <f t="shared" si="886"/>
        <v/>
      </c>
      <c r="FS105" s="104" t="str">
        <f t="shared" si="887"/>
        <v/>
      </c>
      <c r="FT105" s="104" t="str">
        <f t="shared" si="888"/>
        <v/>
      </c>
      <c r="FU105" s="105" t="str">
        <f t="shared" si="889"/>
        <v/>
      </c>
      <c r="FV105" s="106" t="str">
        <f t="shared" si="890"/>
        <v/>
      </c>
      <c r="FW105" s="107" t="str">
        <f t="shared" si="891"/>
        <v/>
      </c>
      <c r="FX105" s="108" t="str">
        <f t="shared" si="892"/>
        <v/>
      </c>
      <c r="FY105" s="109" t="str">
        <f t="shared" si="893"/>
        <v/>
      </c>
      <c r="GA105" s="4"/>
      <c r="GC105" s="102" t="str">
        <f t="shared" si="894"/>
        <v/>
      </c>
      <c r="GD105" s="103" t="str">
        <f t="shared" si="895"/>
        <v/>
      </c>
      <c r="GE105" s="104" t="str">
        <f t="shared" si="896"/>
        <v/>
      </c>
      <c r="GF105" s="104" t="str">
        <f t="shared" si="897"/>
        <v/>
      </c>
      <c r="GG105" s="105" t="str">
        <f t="shared" si="898"/>
        <v/>
      </c>
      <c r="GH105" s="106" t="str">
        <f t="shared" si="899"/>
        <v/>
      </c>
      <c r="GI105" s="107" t="str">
        <f t="shared" si="900"/>
        <v/>
      </c>
      <c r="GJ105" s="108" t="str">
        <f t="shared" si="901"/>
        <v/>
      </c>
      <c r="GK105" s="109" t="str">
        <f t="shared" si="902"/>
        <v/>
      </c>
      <c r="GM105" s="4"/>
      <c r="GO105" s="102" t="str">
        <f t="shared" si="903"/>
        <v/>
      </c>
      <c r="GP105" s="103" t="str">
        <f t="shared" si="904"/>
        <v/>
      </c>
      <c r="GQ105" s="104" t="str">
        <f t="shared" si="905"/>
        <v/>
      </c>
      <c r="GR105" s="104" t="str">
        <f t="shared" si="906"/>
        <v/>
      </c>
      <c r="GS105" s="105" t="str">
        <f t="shared" si="907"/>
        <v/>
      </c>
      <c r="GT105" s="106" t="str">
        <f t="shared" si="908"/>
        <v/>
      </c>
      <c r="GU105" s="107" t="str">
        <f t="shared" si="909"/>
        <v/>
      </c>
      <c r="GV105" s="108" t="str">
        <f t="shared" si="910"/>
        <v/>
      </c>
      <c r="GW105" s="109" t="str">
        <f t="shared" si="911"/>
        <v/>
      </c>
      <c r="GY105" s="4"/>
      <c r="HA105" s="102" t="str">
        <f t="shared" si="912"/>
        <v/>
      </c>
      <c r="HB105" s="103" t="str">
        <f t="shared" si="913"/>
        <v/>
      </c>
      <c r="HC105" s="104" t="str">
        <f t="shared" si="914"/>
        <v/>
      </c>
      <c r="HD105" s="104" t="str">
        <f t="shared" si="915"/>
        <v/>
      </c>
      <c r="HE105" s="105" t="str">
        <f t="shared" si="916"/>
        <v/>
      </c>
      <c r="HF105" s="106" t="str">
        <f t="shared" si="917"/>
        <v/>
      </c>
      <c r="HG105" s="107" t="str">
        <f t="shared" si="918"/>
        <v/>
      </c>
      <c r="HH105" s="108" t="str">
        <f t="shared" si="919"/>
        <v/>
      </c>
      <c r="HI105" s="109" t="str">
        <f t="shared" si="920"/>
        <v/>
      </c>
      <c r="HK105" s="4"/>
      <c r="HM105" s="102" t="str">
        <f t="shared" si="921"/>
        <v/>
      </c>
      <c r="HN105" s="103" t="str">
        <f t="shared" si="922"/>
        <v/>
      </c>
      <c r="HO105" s="104" t="str">
        <f t="shared" si="923"/>
        <v/>
      </c>
      <c r="HP105" s="104" t="str">
        <f t="shared" si="924"/>
        <v/>
      </c>
      <c r="HQ105" s="105" t="str">
        <f t="shared" si="925"/>
        <v/>
      </c>
      <c r="HR105" s="106" t="str">
        <f t="shared" si="926"/>
        <v/>
      </c>
      <c r="HS105" s="107" t="str">
        <f t="shared" si="927"/>
        <v/>
      </c>
      <c r="HT105" s="108" t="str">
        <f t="shared" si="928"/>
        <v/>
      </c>
      <c r="HU105" s="109" t="str">
        <f t="shared" si="929"/>
        <v/>
      </c>
      <c r="HW105" s="4"/>
      <c r="HY105" s="102" t="str">
        <f t="shared" si="930"/>
        <v/>
      </c>
      <c r="HZ105" s="103" t="str">
        <f t="shared" si="931"/>
        <v/>
      </c>
      <c r="IA105" s="104" t="str">
        <f t="shared" si="932"/>
        <v/>
      </c>
      <c r="IB105" s="104" t="str">
        <f t="shared" si="933"/>
        <v/>
      </c>
      <c r="IC105" s="105" t="str">
        <f t="shared" si="934"/>
        <v/>
      </c>
      <c r="ID105" s="106" t="str">
        <f t="shared" si="935"/>
        <v/>
      </c>
      <c r="IE105" s="107" t="str">
        <f t="shared" si="936"/>
        <v/>
      </c>
      <c r="IF105" s="108" t="str">
        <f t="shared" si="937"/>
        <v/>
      </c>
      <c r="IG105" s="109" t="str">
        <f t="shared" si="938"/>
        <v/>
      </c>
      <c r="II105" s="4"/>
      <c r="IK105" s="102" t="str">
        <f t="shared" si="939"/>
        <v/>
      </c>
      <c r="IL105" s="103" t="str">
        <f t="shared" si="940"/>
        <v/>
      </c>
      <c r="IM105" s="104" t="str">
        <f t="shared" si="941"/>
        <v/>
      </c>
      <c r="IN105" s="104" t="str">
        <f t="shared" si="942"/>
        <v/>
      </c>
      <c r="IO105" s="105" t="str">
        <f t="shared" si="943"/>
        <v/>
      </c>
      <c r="IP105" s="106" t="str">
        <f t="shared" si="944"/>
        <v/>
      </c>
      <c r="IQ105" s="107" t="str">
        <f t="shared" si="945"/>
        <v/>
      </c>
      <c r="IR105" s="108" t="str">
        <f t="shared" si="946"/>
        <v/>
      </c>
      <c r="IS105" s="109" t="str">
        <f t="shared" si="947"/>
        <v/>
      </c>
      <c r="IU105" s="4"/>
      <c r="IW105" s="102" t="str">
        <f t="shared" si="948"/>
        <v/>
      </c>
      <c r="IX105" s="103" t="str">
        <f t="shared" si="949"/>
        <v/>
      </c>
      <c r="IY105" s="104" t="str">
        <f t="shared" si="950"/>
        <v/>
      </c>
      <c r="IZ105" s="104" t="str">
        <f t="shared" si="951"/>
        <v/>
      </c>
      <c r="JA105" s="105" t="str">
        <f t="shared" si="952"/>
        <v/>
      </c>
      <c r="JB105" s="106" t="str">
        <f t="shared" si="953"/>
        <v/>
      </c>
      <c r="JC105" s="107" t="str">
        <f t="shared" si="954"/>
        <v/>
      </c>
      <c r="JD105" s="108" t="str">
        <f t="shared" si="955"/>
        <v/>
      </c>
      <c r="JE105" s="109" t="str">
        <f t="shared" si="956"/>
        <v/>
      </c>
      <c r="JG105" s="4"/>
      <c r="JI105" s="102" t="str">
        <f t="shared" si="957"/>
        <v/>
      </c>
      <c r="JJ105" s="103" t="str">
        <f t="shared" si="958"/>
        <v/>
      </c>
      <c r="JK105" s="104" t="str">
        <f t="shared" si="959"/>
        <v/>
      </c>
      <c r="JL105" s="104" t="str">
        <f t="shared" si="960"/>
        <v/>
      </c>
      <c r="JM105" s="105" t="str">
        <f t="shared" si="961"/>
        <v/>
      </c>
      <c r="JN105" s="106" t="str">
        <f t="shared" si="962"/>
        <v/>
      </c>
      <c r="JO105" s="107" t="str">
        <f t="shared" si="963"/>
        <v/>
      </c>
      <c r="JP105" s="108" t="str">
        <f t="shared" si="964"/>
        <v/>
      </c>
      <c r="JQ105" s="109" t="str">
        <f t="shared" si="965"/>
        <v/>
      </c>
      <c r="JS105" s="4"/>
      <c r="JU105" s="102" t="str">
        <f t="shared" si="966"/>
        <v/>
      </c>
      <c r="JV105" s="103" t="str">
        <f t="shared" si="967"/>
        <v/>
      </c>
      <c r="JW105" s="104" t="str">
        <f t="shared" si="968"/>
        <v/>
      </c>
      <c r="JX105" s="104" t="str">
        <f t="shared" si="969"/>
        <v/>
      </c>
      <c r="JY105" s="105" t="str">
        <f t="shared" si="970"/>
        <v/>
      </c>
      <c r="JZ105" s="106" t="str">
        <f t="shared" si="971"/>
        <v/>
      </c>
      <c r="KA105" s="107" t="str">
        <f t="shared" si="972"/>
        <v/>
      </c>
      <c r="KB105" s="108" t="str">
        <f t="shared" si="973"/>
        <v/>
      </c>
      <c r="KC105" s="109" t="str">
        <f t="shared" si="974"/>
        <v/>
      </c>
      <c r="KE105" s="4"/>
    </row>
    <row r="106" spans="1:292" ht="13.5" customHeight="1">
      <c r="A106" s="20"/>
      <c r="E106" s="102" t="str">
        <f t="shared" si="760"/>
        <v/>
      </c>
      <c r="F106" s="103" t="str">
        <f t="shared" si="761"/>
        <v/>
      </c>
      <c r="G106" s="104" t="str">
        <f t="shared" si="762"/>
        <v/>
      </c>
      <c r="H106" s="104" t="str">
        <f t="shared" si="763"/>
        <v/>
      </c>
      <c r="I106" s="105" t="str">
        <f t="shared" si="764"/>
        <v/>
      </c>
      <c r="J106" s="106" t="str">
        <f t="shared" si="765"/>
        <v/>
      </c>
      <c r="K106" s="107" t="str">
        <f t="shared" si="766"/>
        <v/>
      </c>
      <c r="L106" s="108" t="str">
        <f t="shared" si="767"/>
        <v/>
      </c>
      <c r="M106" s="109" t="str">
        <f t="shared" si="768"/>
        <v/>
      </c>
      <c r="O106" s="4"/>
      <c r="Q106" s="102" t="str">
        <f t="shared" si="769"/>
        <v/>
      </c>
      <c r="R106" s="103" t="str">
        <f t="shared" si="770"/>
        <v/>
      </c>
      <c r="S106" s="104" t="str">
        <f t="shared" si="771"/>
        <v/>
      </c>
      <c r="T106" s="104" t="str">
        <f t="shared" si="772"/>
        <v/>
      </c>
      <c r="U106" s="105" t="str">
        <f t="shared" si="773"/>
        <v/>
      </c>
      <c r="V106" s="106" t="str">
        <f t="shared" si="774"/>
        <v/>
      </c>
      <c r="W106" s="107" t="str">
        <f t="shared" si="775"/>
        <v/>
      </c>
      <c r="X106" s="108" t="str">
        <f t="shared" si="776"/>
        <v/>
      </c>
      <c r="Y106" s="109" t="str">
        <f t="shared" si="777"/>
        <v/>
      </c>
      <c r="AA106" s="4"/>
      <c r="AC106" s="102" t="str">
        <f t="shared" si="778"/>
        <v/>
      </c>
      <c r="AD106" s="103" t="str">
        <f t="shared" si="779"/>
        <v/>
      </c>
      <c r="AE106" s="104" t="str">
        <f t="shared" si="780"/>
        <v/>
      </c>
      <c r="AF106" s="104" t="str">
        <f t="shared" si="781"/>
        <v/>
      </c>
      <c r="AG106" s="105" t="str">
        <f t="shared" si="782"/>
        <v/>
      </c>
      <c r="AH106" s="106" t="str">
        <f t="shared" si="783"/>
        <v/>
      </c>
      <c r="AI106" s="107" t="str">
        <f t="shared" si="784"/>
        <v/>
      </c>
      <c r="AJ106" s="108" t="str">
        <f t="shared" si="785"/>
        <v/>
      </c>
      <c r="AK106" s="109" t="str">
        <f t="shared" si="786"/>
        <v/>
      </c>
      <c r="AM106" s="4"/>
      <c r="AO106" s="102" t="str">
        <f t="shared" si="787"/>
        <v/>
      </c>
      <c r="AP106" s="103" t="str">
        <f t="shared" si="788"/>
        <v/>
      </c>
      <c r="AQ106" s="104" t="str">
        <f t="shared" si="789"/>
        <v/>
      </c>
      <c r="AR106" s="104" t="str">
        <f t="shared" si="790"/>
        <v/>
      </c>
      <c r="AS106" s="105" t="str">
        <f t="shared" si="791"/>
        <v/>
      </c>
      <c r="AT106" s="106" t="str">
        <f t="shared" si="792"/>
        <v/>
      </c>
      <c r="AU106" s="107" t="str">
        <f t="shared" si="793"/>
        <v/>
      </c>
      <c r="AV106" s="108" t="str">
        <f t="shared" si="794"/>
        <v/>
      </c>
      <c r="AW106" s="109" t="str">
        <f t="shared" si="795"/>
        <v/>
      </c>
      <c r="AY106" s="4"/>
      <c r="BA106" s="102" t="str">
        <f t="shared" si="796"/>
        <v/>
      </c>
      <c r="BB106" s="103" t="str">
        <f t="shared" si="797"/>
        <v/>
      </c>
      <c r="BC106" s="104" t="str">
        <f t="shared" si="798"/>
        <v/>
      </c>
      <c r="BD106" s="104" t="str">
        <f t="shared" si="799"/>
        <v/>
      </c>
      <c r="BE106" s="105" t="str">
        <f t="shared" si="800"/>
        <v/>
      </c>
      <c r="BF106" s="106" t="str">
        <f t="shared" si="801"/>
        <v/>
      </c>
      <c r="BG106" s="107" t="str">
        <f t="shared" si="802"/>
        <v/>
      </c>
      <c r="BH106" s="108" t="str">
        <f t="shared" si="803"/>
        <v/>
      </c>
      <c r="BI106" s="109" t="str">
        <f t="shared" si="804"/>
        <v/>
      </c>
      <c r="BK106" s="4"/>
      <c r="BM106" s="102" t="str">
        <f t="shared" si="805"/>
        <v/>
      </c>
      <c r="BN106" s="103" t="str">
        <f t="shared" si="806"/>
        <v/>
      </c>
      <c r="BO106" s="104" t="str">
        <f t="shared" si="807"/>
        <v/>
      </c>
      <c r="BP106" s="104" t="str">
        <f t="shared" si="808"/>
        <v/>
      </c>
      <c r="BQ106" s="105" t="str">
        <f t="shared" si="809"/>
        <v/>
      </c>
      <c r="BR106" s="106" t="str">
        <f t="shared" si="810"/>
        <v/>
      </c>
      <c r="BS106" s="107" t="str">
        <f t="shared" si="811"/>
        <v/>
      </c>
      <c r="BT106" s="108" t="str">
        <f t="shared" si="812"/>
        <v/>
      </c>
      <c r="BU106" s="109" t="str">
        <f t="shared" si="813"/>
        <v/>
      </c>
      <c r="BW106" s="4"/>
      <c r="BY106" s="102" t="str">
        <f t="shared" si="814"/>
        <v/>
      </c>
      <c r="BZ106" s="103" t="str">
        <f t="shared" si="815"/>
        <v/>
      </c>
      <c r="CA106" s="104" t="str">
        <f t="shared" si="816"/>
        <v/>
      </c>
      <c r="CB106" s="104" t="str">
        <f t="shared" si="817"/>
        <v/>
      </c>
      <c r="CC106" s="105" t="str">
        <f t="shared" si="818"/>
        <v/>
      </c>
      <c r="CD106" s="106" t="str">
        <f t="shared" si="819"/>
        <v/>
      </c>
      <c r="CE106" s="107" t="str">
        <f t="shared" si="820"/>
        <v/>
      </c>
      <c r="CF106" s="108" t="str">
        <f t="shared" si="821"/>
        <v/>
      </c>
      <c r="CG106" s="109" t="str">
        <f t="shared" si="822"/>
        <v/>
      </c>
      <c r="CI106" s="4"/>
      <c r="CK106" s="102" t="str">
        <f t="shared" si="823"/>
        <v/>
      </c>
      <c r="CL106" s="103" t="str">
        <f t="shared" si="824"/>
        <v/>
      </c>
      <c r="CM106" s="104" t="str">
        <f t="shared" si="825"/>
        <v/>
      </c>
      <c r="CN106" s="104" t="str">
        <f t="shared" si="826"/>
        <v/>
      </c>
      <c r="CO106" s="105" t="str">
        <f t="shared" si="827"/>
        <v/>
      </c>
      <c r="CP106" s="106" t="str">
        <f t="shared" si="828"/>
        <v/>
      </c>
      <c r="CQ106" s="107" t="str">
        <f t="shared" si="829"/>
        <v/>
      </c>
      <c r="CR106" s="108" t="str">
        <f t="shared" si="830"/>
        <v/>
      </c>
      <c r="CS106" s="109" t="str">
        <f t="shared" si="831"/>
        <v/>
      </c>
      <c r="CU106" s="4"/>
      <c r="CW106" s="102" t="str">
        <f t="shared" si="832"/>
        <v/>
      </c>
      <c r="CX106" s="103" t="str">
        <f t="shared" si="833"/>
        <v/>
      </c>
      <c r="CY106" s="104" t="str">
        <f t="shared" si="834"/>
        <v/>
      </c>
      <c r="CZ106" s="104" t="str">
        <f t="shared" si="835"/>
        <v/>
      </c>
      <c r="DA106" s="105" t="str">
        <f t="shared" si="836"/>
        <v/>
      </c>
      <c r="DB106" s="106" t="str">
        <f t="shared" si="837"/>
        <v/>
      </c>
      <c r="DC106" s="107" t="str">
        <f t="shared" si="838"/>
        <v/>
      </c>
      <c r="DD106" s="108" t="str">
        <f t="shared" si="839"/>
        <v/>
      </c>
      <c r="DE106" s="109" t="str">
        <f t="shared" si="840"/>
        <v/>
      </c>
      <c r="DG106" s="4"/>
      <c r="DI106" s="102" t="str">
        <f t="shared" si="841"/>
        <v/>
      </c>
      <c r="DJ106" s="103" t="str">
        <f t="shared" si="842"/>
        <v/>
      </c>
      <c r="DK106" s="104" t="str">
        <f t="shared" si="843"/>
        <v/>
      </c>
      <c r="DL106" s="104" t="str">
        <f t="shared" si="844"/>
        <v/>
      </c>
      <c r="DM106" s="105" t="str">
        <f t="shared" si="845"/>
        <v/>
      </c>
      <c r="DN106" s="106" t="str">
        <f t="shared" si="846"/>
        <v/>
      </c>
      <c r="DO106" s="107" t="str">
        <f t="shared" si="847"/>
        <v/>
      </c>
      <c r="DP106" s="108" t="str">
        <f t="shared" si="848"/>
        <v/>
      </c>
      <c r="DQ106" s="109" t="str">
        <f t="shared" si="849"/>
        <v/>
      </c>
      <c r="DS106" s="4"/>
      <c r="DU106" s="102" t="str">
        <f t="shared" si="850"/>
        <v/>
      </c>
      <c r="DV106" s="103" t="str">
        <f t="shared" si="851"/>
        <v/>
      </c>
      <c r="DW106" s="104" t="str">
        <f t="shared" si="852"/>
        <v/>
      </c>
      <c r="DX106" s="104" t="str">
        <f t="shared" si="853"/>
        <v/>
      </c>
      <c r="DY106" s="105" t="str">
        <f t="shared" si="854"/>
        <v/>
      </c>
      <c r="DZ106" s="106" t="str">
        <f t="shared" si="855"/>
        <v/>
      </c>
      <c r="EA106" s="107" t="str">
        <f t="shared" si="856"/>
        <v/>
      </c>
      <c r="EB106" s="108" t="str">
        <f t="shared" si="857"/>
        <v/>
      </c>
      <c r="EC106" s="109" t="str">
        <f t="shared" si="858"/>
        <v/>
      </c>
      <c r="EE106" s="4"/>
      <c r="EG106" s="102" t="str">
        <f t="shared" si="859"/>
        <v/>
      </c>
      <c r="EH106" s="103" t="str">
        <f t="shared" si="860"/>
        <v/>
      </c>
      <c r="EI106" s="104" t="str">
        <f t="shared" si="861"/>
        <v/>
      </c>
      <c r="EJ106" s="104" t="str">
        <f t="shared" si="862"/>
        <v/>
      </c>
      <c r="EK106" s="105" t="str">
        <f t="shared" si="863"/>
        <v/>
      </c>
      <c r="EL106" s="106" t="str">
        <f t="shared" si="864"/>
        <v/>
      </c>
      <c r="EM106" s="107" t="str">
        <f t="shared" si="865"/>
        <v/>
      </c>
      <c r="EN106" s="108" t="str">
        <f t="shared" si="866"/>
        <v/>
      </c>
      <c r="EO106" s="109" t="str">
        <f t="shared" si="867"/>
        <v/>
      </c>
      <c r="EQ106" s="4"/>
      <c r="ES106" s="102" t="str">
        <f t="shared" si="868"/>
        <v/>
      </c>
      <c r="ET106" s="103" t="str">
        <f t="shared" si="869"/>
        <v/>
      </c>
      <c r="EU106" s="104" t="str">
        <f t="shared" si="870"/>
        <v/>
      </c>
      <c r="EV106" s="104" t="str">
        <f t="shared" si="871"/>
        <v/>
      </c>
      <c r="EW106" s="105" t="str">
        <f t="shared" si="872"/>
        <v/>
      </c>
      <c r="EX106" s="106" t="str">
        <f t="shared" si="873"/>
        <v/>
      </c>
      <c r="EY106" s="107" t="str">
        <f t="shared" si="874"/>
        <v/>
      </c>
      <c r="EZ106" s="108" t="str">
        <f t="shared" si="875"/>
        <v/>
      </c>
      <c r="FA106" s="109" t="str">
        <f t="shared" si="876"/>
        <v/>
      </c>
      <c r="FC106" s="4"/>
      <c r="FE106" s="102" t="str">
        <f t="shared" si="877"/>
        <v/>
      </c>
      <c r="FF106" s="103" t="str">
        <f t="shared" si="878"/>
        <v/>
      </c>
      <c r="FG106" s="104" t="str">
        <f t="shared" si="879"/>
        <v/>
      </c>
      <c r="FH106" s="104" t="str">
        <f t="shared" si="880"/>
        <v/>
      </c>
      <c r="FI106" s="105" t="str">
        <f t="shared" si="881"/>
        <v/>
      </c>
      <c r="FJ106" s="106" t="str">
        <f t="shared" si="882"/>
        <v/>
      </c>
      <c r="FK106" s="107" t="str">
        <f t="shared" si="883"/>
        <v/>
      </c>
      <c r="FL106" s="108" t="str">
        <f t="shared" si="884"/>
        <v/>
      </c>
      <c r="FM106" s="109" t="str">
        <f t="shared" si="885"/>
        <v/>
      </c>
      <c r="FO106" s="4"/>
      <c r="FQ106" s="102" t="str">
        <f>IF(FU106="","",#REF!)</f>
        <v/>
      </c>
      <c r="FR106" s="103" t="str">
        <f t="shared" si="886"/>
        <v/>
      </c>
      <c r="FS106" s="104" t="str">
        <f t="shared" si="887"/>
        <v/>
      </c>
      <c r="FT106" s="104" t="str">
        <f t="shared" si="888"/>
        <v/>
      </c>
      <c r="FU106" s="105" t="str">
        <f t="shared" si="889"/>
        <v/>
      </c>
      <c r="FV106" s="106" t="str">
        <f t="shared" si="890"/>
        <v/>
      </c>
      <c r="FW106" s="107" t="str">
        <f t="shared" si="891"/>
        <v/>
      </c>
      <c r="FX106" s="108" t="str">
        <f t="shared" si="892"/>
        <v/>
      </c>
      <c r="FY106" s="109" t="str">
        <f t="shared" si="893"/>
        <v/>
      </c>
      <c r="GA106" s="4"/>
      <c r="GC106" s="102" t="str">
        <f t="shared" si="894"/>
        <v/>
      </c>
      <c r="GD106" s="103" t="str">
        <f t="shared" si="895"/>
        <v/>
      </c>
      <c r="GE106" s="104" t="str">
        <f t="shared" si="896"/>
        <v/>
      </c>
      <c r="GF106" s="104" t="str">
        <f t="shared" si="897"/>
        <v/>
      </c>
      <c r="GG106" s="105" t="str">
        <f t="shared" si="898"/>
        <v/>
      </c>
      <c r="GH106" s="106" t="str">
        <f t="shared" si="899"/>
        <v/>
      </c>
      <c r="GI106" s="107" t="str">
        <f t="shared" si="900"/>
        <v/>
      </c>
      <c r="GJ106" s="108" t="str">
        <f t="shared" si="901"/>
        <v/>
      </c>
      <c r="GK106" s="109" t="str">
        <f t="shared" si="902"/>
        <v/>
      </c>
      <c r="GM106" s="4"/>
      <c r="GO106" s="102" t="str">
        <f t="shared" si="903"/>
        <v/>
      </c>
      <c r="GP106" s="103" t="str">
        <f t="shared" si="904"/>
        <v/>
      </c>
      <c r="GQ106" s="104" t="str">
        <f t="shared" si="905"/>
        <v/>
      </c>
      <c r="GR106" s="104" t="str">
        <f t="shared" si="906"/>
        <v/>
      </c>
      <c r="GS106" s="105" t="str">
        <f t="shared" si="907"/>
        <v/>
      </c>
      <c r="GT106" s="106" t="str">
        <f t="shared" si="908"/>
        <v/>
      </c>
      <c r="GU106" s="107" t="str">
        <f t="shared" si="909"/>
        <v/>
      </c>
      <c r="GV106" s="108" t="str">
        <f t="shared" si="910"/>
        <v/>
      </c>
      <c r="GW106" s="109" t="str">
        <f t="shared" si="911"/>
        <v/>
      </c>
      <c r="GY106" s="4"/>
      <c r="HA106" s="102" t="str">
        <f t="shared" si="912"/>
        <v/>
      </c>
      <c r="HB106" s="103" t="str">
        <f t="shared" si="913"/>
        <v/>
      </c>
      <c r="HC106" s="104" t="str">
        <f t="shared" si="914"/>
        <v/>
      </c>
      <c r="HD106" s="104" t="str">
        <f t="shared" si="915"/>
        <v/>
      </c>
      <c r="HE106" s="105" t="str">
        <f t="shared" si="916"/>
        <v/>
      </c>
      <c r="HF106" s="106" t="str">
        <f t="shared" si="917"/>
        <v/>
      </c>
      <c r="HG106" s="107" t="str">
        <f t="shared" si="918"/>
        <v/>
      </c>
      <c r="HH106" s="108" t="str">
        <f t="shared" si="919"/>
        <v/>
      </c>
      <c r="HI106" s="109" t="str">
        <f t="shared" si="920"/>
        <v/>
      </c>
      <c r="HK106" s="4"/>
      <c r="HM106" s="102" t="str">
        <f t="shared" si="921"/>
        <v/>
      </c>
      <c r="HN106" s="103" t="str">
        <f t="shared" si="922"/>
        <v/>
      </c>
      <c r="HO106" s="104" t="str">
        <f t="shared" si="923"/>
        <v/>
      </c>
      <c r="HP106" s="104" t="str">
        <f t="shared" si="924"/>
        <v/>
      </c>
      <c r="HQ106" s="105" t="str">
        <f t="shared" si="925"/>
        <v/>
      </c>
      <c r="HR106" s="106" t="str">
        <f t="shared" si="926"/>
        <v/>
      </c>
      <c r="HS106" s="107" t="str">
        <f t="shared" si="927"/>
        <v/>
      </c>
      <c r="HT106" s="108" t="str">
        <f t="shared" si="928"/>
        <v/>
      </c>
      <c r="HU106" s="109" t="str">
        <f t="shared" si="929"/>
        <v/>
      </c>
      <c r="HW106" s="4"/>
      <c r="HY106" s="102" t="str">
        <f t="shared" si="930"/>
        <v/>
      </c>
      <c r="HZ106" s="103" t="str">
        <f t="shared" si="931"/>
        <v/>
      </c>
      <c r="IA106" s="104" t="str">
        <f t="shared" si="932"/>
        <v/>
      </c>
      <c r="IB106" s="104" t="str">
        <f t="shared" si="933"/>
        <v/>
      </c>
      <c r="IC106" s="105" t="str">
        <f t="shared" si="934"/>
        <v/>
      </c>
      <c r="ID106" s="106" t="str">
        <f t="shared" si="935"/>
        <v/>
      </c>
      <c r="IE106" s="107" t="str">
        <f t="shared" si="936"/>
        <v/>
      </c>
      <c r="IF106" s="108" t="str">
        <f t="shared" si="937"/>
        <v/>
      </c>
      <c r="IG106" s="109" t="str">
        <f t="shared" si="938"/>
        <v/>
      </c>
      <c r="II106" s="4"/>
      <c r="IK106" s="102" t="str">
        <f t="shared" si="939"/>
        <v/>
      </c>
      <c r="IL106" s="103" t="str">
        <f t="shared" si="940"/>
        <v/>
      </c>
      <c r="IM106" s="104" t="str">
        <f t="shared" si="941"/>
        <v/>
      </c>
      <c r="IN106" s="104" t="str">
        <f t="shared" si="942"/>
        <v/>
      </c>
      <c r="IO106" s="105" t="str">
        <f t="shared" si="943"/>
        <v/>
      </c>
      <c r="IP106" s="106" t="str">
        <f t="shared" si="944"/>
        <v/>
      </c>
      <c r="IQ106" s="107" t="str">
        <f t="shared" si="945"/>
        <v/>
      </c>
      <c r="IR106" s="108" t="str">
        <f t="shared" si="946"/>
        <v/>
      </c>
      <c r="IS106" s="109" t="str">
        <f t="shared" si="947"/>
        <v/>
      </c>
      <c r="IU106" s="4"/>
      <c r="IW106" s="102" t="str">
        <f t="shared" si="948"/>
        <v/>
      </c>
      <c r="IX106" s="103" t="str">
        <f t="shared" si="949"/>
        <v/>
      </c>
      <c r="IY106" s="104" t="str">
        <f t="shared" si="950"/>
        <v/>
      </c>
      <c r="IZ106" s="104" t="str">
        <f t="shared" si="951"/>
        <v/>
      </c>
      <c r="JA106" s="105" t="str">
        <f t="shared" si="952"/>
        <v/>
      </c>
      <c r="JB106" s="106" t="str">
        <f t="shared" si="953"/>
        <v/>
      </c>
      <c r="JC106" s="107" t="str">
        <f t="shared" si="954"/>
        <v/>
      </c>
      <c r="JD106" s="108" t="str">
        <f t="shared" si="955"/>
        <v/>
      </c>
      <c r="JE106" s="109" t="str">
        <f t="shared" si="956"/>
        <v/>
      </c>
      <c r="JG106" s="4"/>
      <c r="JI106" s="102" t="str">
        <f t="shared" si="957"/>
        <v/>
      </c>
      <c r="JJ106" s="103" t="str">
        <f t="shared" si="958"/>
        <v/>
      </c>
      <c r="JK106" s="104" t="str">
        <f t="shared" si="959"/>
        <v/>
      </c>
      <c r="JL106" s="104" t="str">
        <f t="shared" si="960"/>
        <v/>
      </c>
      <c r="JM106" s="105" t="str">
        <f t="shared" si="961"/>
        <v/>
      </c>
      <c r="JN106" s="106" t="str">
        <f t="shared" si="962"/>
        <v/>
      </c>
      <c r="JO106" s="107" t="str">
        <f t="shared" si="963"/>
        <v/>
      </c>
      <c r="JP106" s="108" t="str">
        <f t="shared" si="964"/>
        <v/>
      </c>
      <c r="JQ106" s="109" t="str">
        <f t="shared" si="965"/>
        <v/>
      </c>
      <c r="JS106" s="4"/>
      <c r="JU106" s="102" t="str">
        <f t="shared" si="966"/>
        <v/>
      </c>
      <c r="JV106" s="103" t="str">
        <f t="shared" si="967"/>
        <v/>
      </c>
      <c r="JW106" s="104" t="str">
        <f t="shared" si="968"/>
        <v/>
      </c>
      <c r="JX106" s="104" t="str">
        <f t="shared" si="969"/>
        <v/>
      </c>
      <c r="JY106" s="105" t="str">
        <f t="shared" si="970"/>
        <v/>
      </c>
      <c r="JZ106" s="106" t="str">
        <f t="shared" si="971"/>
        <v/>
      </c>
      <c r="KA106" s="107" t="str">
        <f t="shared" si="972"/>
        <v/>
      </c>
      <c r="KB106" s="108" t="str">
        <f t="shared" si="973"/>
        <v/>
      </c>
      <c r="KC106" s="109" t="str">
        <f t="shared" si="974"/>
        <v/>
      </c>
      <c r="KE106" s="4"/>
    </row>
    <row r="107" spans="1:292" ht="13.5" customHeight="1">
      <c r="A107" s="20"/>
      <c r="E107" s="102" t="str">
        <f t="shared" si="760"/>
        <v/>
      </c>
      <c r="F107" s="103" t="str">
        <f t="shared" si="761"/>
        <v/>
      </c>
      <c r="G107" s="104" t="str">
        <f t="shared" si="762"/>
        <v/>
      </c>
      <c r="H107" s="104" t="str">
        <f t="shared" si="763"/>
        <v/>
      </c>
      <c r="I107" s="105" t="str">
        <f t="shared" si="764"/>
        <v/>
      </c>
      <c r="J107" s="106" t="str">
        <f t="shared" si="765"/>
        <v/>
      </c>
      <c r="K107" s="107" t="str">
        <f t="shared" si="766"/>
        <v/>
      </c>
      <c r="L107" s="108" t="str">
        <f t="shared" si="767"/>
        <v/>
      </c>
      <c r="M107" s="109" t="str">
        <f t="shared" si="768"/>
        <v/>
      </c>
      <c r="O107" s="4"/>
      <c r="Q107" s="102" t="str">
        <f t="shared" si="769"/>
        <v/>
      </c>
      <c r="R107" s="103" t="str">
        <f t="shared" si="770"/>
        <v/>
      </c>
      <c r="S107" s="104" t="str">
        <f t="shared" si="771"/>
        <v/>
      </c>
      <c r="T107" s="104" t="str">
        <f t="shared" si="772"/>
        <v/>
      </c>
      <c r="U107" s="105" t="str">
        <f t="shared" si="773"/>
        <v/>
      </c>
      <c r="V107" s="106" t="str">
        <f t="shared" si="774"/>
        <v/>
      </c>
      <c r="W107" s="107" t="str">
        <f t="shared" si="775"/>
        <v/>
      </c>
      <c r="X107" s="108" t="str">
        <f t="shared" si="776"/>
        <v/>
      </c>
      <c r="Y107" s="109" t="str">
        <f t="shared" si="777"/>
        <v/>
      </c>
      <c r="AA107" s="4"/>
      <c r="AC107" s="102" t="str">
        <f t="shared" si="778"/>
        <v/>
      </c>
      <c r="AD107" s="103" t="str">
        <f t="shared" si="779"/>
        <v/>
      </c>
      <c r="AE107" s="104" t="str">
        <f t="shared" si="780"/>
        <v/>
      </c>
      <c r="AF107" s="104" t="str">
        <f t="shared" si="781"/>
        <v/>
      </c>
      <c r="AG107" s="105" t="str">
        <f t="shared" si="782"/>
        <v/>
      </c>
      <c r="AH107" s="106" t="str">
        <f t="shared" si="783"/>
        <v/>
      </c>
      <c r="AI107" s="107" t="str">
        <f t="shared" si="784"/>
        <v/>
      </c>
      <c r="AJ107" s="108" t="str">
        <f t="shared" si="785"/>
        <v/>
      </c>
      <c r="AK107" s="109" t="str">
        <f t="shared" si="786"/>
        <v/>
      </c>
      <c r="AM107" s="4"/>
      <c r="AO107" s="102" t="str">
        <f t="shared" si="787"/>
        <v/>
      </c>
      <c r="AP107" s="103" t="str">
        <f t="shared" si="788"/>
        <v/>
      </c>
      <c r="AQ107" s="104" t="str">
        <f t="shared" si="789"/>
        <v/>
      </c>
      <c r="AR107" s="104" t="str">
        <f t="shared" si="790"/>
        <v/>
      </c>
      <c r="AS107" s="105" t="str">
        <f t="shared" si="791"/>
        <v/>
      </c>
      <c r="AT107" s="106" t="str">
        <f t="shared" si="792"/>
        <v/>
      </c>
      <c r="AU107" s="107" t="str">
        <f t="shared" si="793"/>
        <v/>
      </c>
      <c r="AV107" s="108" t="str">
        <f t="shared" si="794"/>
        <v/>
      </c>
      <c r="AW107" s="109" t="str">
        <f t="shared" si="795"/>
        <v/>
      </c>
      <c r="AY107" s="4"/>
      <c r="BA107" s="102" t="str">
        <f t="shared" si="796"/>
        <v/>
      </c>
      <c r="BB107" s="103" t="str">
        <f t="shared" si="797"/>
        <v/>
      </c>
      <c r="BC107" s="104" t="str">
        <f t="shared" si="798"/>
        <v/>
      </c>
      <c r="BD107" s="104" t="str">
        <f t="shared" si="799"/>
        <v/>
      </c>
      <c r="BE107" s="105" t="str">
        <f t="shared" si="800"/>
        <v/>
      </c>
      <c r="BF107" s="106" t="str">
        <f t="shared" si="801"/>
        <v/>
      </c>
      <c r="BG107" s="107" t="str">
        <f t="shared" si="802"/>
        <v/>
      </c>
      <c r="BH107" s="108" t="str">
        <f t="shared" si="803"/>
        <v/>
      </c>
      <c r="BI107" s="109" t="str">
        <f t="shared" si="804"/>
        <v/>
      </c>
      <c r="BK107" s="4"/>
      <c r="BM107" s="102" t="str">
        <f t="shared" si="805"/>
        <v/>
      </c>
      <c r="BN107" s="103" t="str">
        <f t="shared" si="806"/>
        <v/>
      </c>
      <c r="BO107" s="104" t="str">
        <f t="shared" si="807"/>
        <v/>
      </c>
      <c r="BP107" s="104" t="str">
        <f t="shared" si="808"/>
        <v/>
      </c>
      <c r="BQ107" s="105" t="str">
        <f t="shared" si="809"/>
        <v/>
      </c>
      <c r="BR107" s="106" t="str">
        <f t="shared" si="810"/>
        <v/>
      </c>
      <c r="BS107" s="107" t="str">
        <f t="shared" si="811"/>
        <v/>
      </c>
      <c r="BT107" s="108" t="str">
        <f t="shared" si="812"/>
        <v/>
      </c>
      <c r="BU107" s="109" t="str">
        <f t="shared" si="813"/>
        <v/>
      </c>
      <c r="BW107" s="4"/>
      <c r="BY107" s="102" t="str">
        <f t="shared" si="814"/>
        <v/>
      </c>
      <c r="BZ107" s="103" t="str">
        <f t="shared" si="815"/>
        <v/>
      </c>
      <c r="CA107" s="104" t="str">
        <f t="shared" si="816"/>
        <v/>
      </c>
      <c r="CB107" s="104" t="str">
        <f t="shared" si="817"/>
        <v/>
      </c>
      <c r="CC107" s="105" t="str">
        <f t="shared" si="818"/>
        <v/>
      </c>
      <c r="CD107" s="106" t="str">
        <f t="shared" si="819"/>
        <v/>
      </c>
      <c r="CE107" s="107" t="str">
        <f t="shared" si="820"/>
        <v/>
      </c>
      <c r="CF107" s="108" t="str">
        <f t="shared" si="821"/>
        <v/>
      </c>
      <c r="CG107" s="109" t="str">
        <f t="shared" si="822"/>
        <v/>
      </c>
      <c r="CI107" s="4"/>
      <c r="CK107" s="102" t="str">
        <f t="shared" si="823"/>
        <v/>
      </c>
      <c r="CL107" s="103" t="str">
        <f t="shared" si="824"/>
        <v/>
      </c>
      <c r="CM107" s="104" t="str">
        <f t="shared" si="825"/>
        <v/>
      </c>
      <c r="CN107" s="104" t="str">
        <f t="shared" si="826"/>
        <v/>
      </c>
      <c r="CO107" s="105" t="str">
        <f t="shared" si="827"/>
        <v/>
      </c>
      <c r="CP107" s="106" t="str">
        <f t="shared" si="828"/>
        <v/>
      </c>
      <c r="CQ107" s="107" t="str">
        <f t="shared" si="829"/>
        <v/>
      </c>
      <c r="CR107" s="108" t="str">
        <f t="shared" si="830"/>
        <v/>
      </c>
      <c r="CS107" s="109" t="str">
        <f t="shared" si="831"/>
        <v/>
      </c>
      <c r="CU107" s="4"/>
      <c r="CW107" s="102" t="str">
        <f t="shared" si="832"/>
        <v/>
      </c>
      <c r="CX107" s="103" t="str">
        <f t="shared" si="833"/>
        <v/>
      </c>
      <c r="CY107" s="104" t="str">
        <f t="shared" si="834"/>
        <v/>
      </c>
      <c r="CZ107" s="104" t="str">
        <f t="shared" si="835"/>
        <v/>
      </c>
      <c r="DA107" s="105" t="str">
        <f t="shared" si="836"/>
        <v/>
      </c>
      <c r="DB107" s="106" t="str">
        <f t="shared" si="837"/>
        <v/>
      </c>
      <c r="DC107" s="107" t="str">
        <f t="shared" si="838"/>
        <v/>
      </c>
      <c r="DD107" s="108" t="str">
        <f t="shared" si="839"/>
        <v/>
      </c>
      <c r="DE107" s="109" t="str">
        <f t="shared" si="840"/>
        <v/>
      </c>
      <c r="DG107" s="4"/>
      <c r="DI107" s="102" t="str">
        <f t="shared" si="841"/>
        <v/>
      </c>
      <c r="DJ107" s="103" t="str">
        <f t="shared" si="842"/>
        <v/>
      </c>
      <c r="DK107" s="104" t="str">
        <f t="shared" si="843"/>
        <v/>
      </c>
      <c r="DL107" s="104" t="str">
        <f t="shared" si="844"/>
        <v/>
      </c>
      <c r="DM107" s="105" t="str">
        <f t="shared" si="845"/>
        <v/>
      </c>
      <c r="DN107" s="106" t="str">
        <f t="shared" si="846"/>
        <v/>
      </c>
      <c r="DO107" s="107" t="str">
        <f t="shared" si="847"/>
        <v/>
      </c>
      <c r="DP107" s="108" t="str">
        <f t="shared" si="848"/>
        <v/>
      </c>
      <c r="DQ107" s="109" t="str">
        <f t="shared" si="849"/>
        <v/>
      </c>
      <c r="DS107" s="4"/>
      <c r="DU107" s="102" t="str">
        <f t="shared" si="850"/>
        <v/>
      </c>
      <c r="DV107" s="103" t="str">
        <f t="shared" si="851"/>
        <v/>
      </c>
      <c r="DW107" s="104" t="str">
        <f t="shared" si="852"/>
        <v/>
      </c>
      <c r="DX107" s="104" t="str">
        <f t="shared" si="853"/>
        <v/>
      </c>
      <c r="DY107" s="105" t="str">
        <f t="shared" si="854"/>
        <v/>
      </c>
      <c r="DZ107" s="106" t="str">
        <f t="shared" si="855"/>
        <v/>
      </c>
      <c r="EA107" s="107" t="str">
        <f t="shared" si="856"/>
        <v/>
      </c>
      <c r="EB107" s="108" t="str">
        <f t="shared" si="857"/>
        <v/>
      </c>
      <c r="EC107" s="109" t="str">
        <f t="shared" si="858"/>
        <v/>
      </c>
      <c r="EE107" s="4"/>
      <c r="EG107" s="102" t="str">
        <f t="shared" si="859"/>
        <v/>
      </c>
      <c r="EH107" s="103" t="str">
        <f t="shared" si="860"/>
        <v/>
      </c>
      <c r="EI107" s="104" t="str">
        <f t="shared" si="861"/>
        <v/>
      </c>
      <c r="EJ107" s="104" t="str">
        <f t="shared" si="862"/>
        <v/>
      </c>
      <c r="EK107" s="105" t="str">
        <f t="shared" si="863"/>
        <v/>
      </c>
      <c r="EL107" s="106" t="str">
        <f t="shared" si="864"/>
        <v/>
      </c>
      <c r="EM107" s="107" t="str">
        <f t="shared" si="865"/>
        <v/>
      </c>
      <c r="EN107" s="108" t="str">
        <f t="shared" si="866"/>
        <v/>
      </c>
      <c r="EO107" s="109" t="str">
        <f t="shared" si="867"/>
        <v/>
      </c>
      <c r="EQ107" s="4"/>
      <c r="ES107" s="102" t="str">
        <f t="shared" si="868"/>
        <v/>
      </c>
      <c r="ET107" s="103" t="str">
        <f t="shared" si="869"/>
        <v/>
      </c>
      <c r="EU107" s="104" t="str">
        <f t="shared" si="870"/>
        <v/>
      </c>
      <c r="EV107" s="104" t="str">
        <f t="shared" si="871"/>
        <v/>
      </c>
      <c r="EW107" s="105" t="str">
        <f t="shared" si="872"/>
        <v/>
      </c>
      <c r="EX107" s="106" t="str">
        <f t="shared" si="873"/>
        <v/>
      </c>
      <c r="EY107" s="107" t="str">
        <f t="shared" si="874"/>
        <v/>
      </c>
      <c r="EZ107" s="108" t="str">
        <f t="shared" si="875"/>
        <v/>
      </c>
      <c r="FA107" s="109" t="str">
        <f t="shared" si="876"/>
        <v/>
      </c>
      <c r="FC107" s="4"/>
      <c r="FE107" s="102" t="str">
        <f t="shared" si="877"/>
        <v/>
      </c>
      <c r="FF107" s="103" t="str">
        <f t="shared" si="878"/>
        <v/>
      </c>
      <c r="FG107" s="104" t="str">
        <f t="shared" si="879"/>
        <v/>
      </c>
      <c r="FH107" s="104" t="str">
        <f t="shared" si="880"/>
        <v/>
      </c>
      <c r="FI107" s="105" t="str">
        <f t="shared" si="881"/>
        <v/>
      </c>
      <c r="FJ107" s="106" t="str">
        <f t="shared" si="882"/>
        <v/>
      </c>
      <c r="FK107" s="107" t="str">
        <f t="shared" si="883"/>
        <v/>
      </c>
      <c r="FL107" s="108" t="str">
        <f t="shared" si="884"/>
        <v/>
      </c>
      <c r="FM107" s="109" t="str">
        <f t="shared" si="885"/>
        <v/>
      </c>
      <c r="FO107" s="4"/>
      <c r="FQ107" s="102" t="str">
        <f>IF(FU107="","",#REF!)</f>
        <v/>
      </c>
      <c r="FR107" s="103" t="str">
        <f t="shared" si="886"/>
        <v/>
      </c>
      <c r="FS107" s="104" t="str">
        <f t="shared" si="887"/>
        <v/>
      </c>
      <c r="FT107" s="104" t="str">
        <f t="shared" si="888"/>
        <v/>
      </c>
      <c r="FU107" s="105" t="str">
        <f t="shared" si="889"/>
        <v/>
      </c>
      <c r="FV107" s="106" t="str">
        <f t="shared" si="890"/>
        <v/>
      </c>
      <c r="FW107" s="107" t="str">
        <f t="shared" si="891"/>
        <v/>
      </c>
      <c r="FX107" s="108" t="str">
        <f t="shared" si="892"/>
        <v/>
      </c>
      <c r="FY107" s="109" t="str">
        <f t="shared" si="893"/>
        <v/>
      </c>
      <c r="GA107" s="4"/>
      <c r="GC107" s="102" t="str">
        <f t="shared" si="894"/>
        <v/>
      </c>
      <c r="GD107" s="103" t="str">
        <f t="shared" si="895"/>
        <v/>
      </c>
      <c r="GE107" s="104" t="str">
        <f t="shared" si="896"/>
        <v/>
      </c>
      <c r="GF107" s="104" t="str">
        <f t="shared" si="897"/>
        <v/>
      </c>
      <c r="GG107" s="105" t="str">
        <f t="shared" si="898"/>
        <v/>
      </c>
      <c r="GH107" s="106" t="str">
        <f t="shared" si="899"/>
        <v/>
      </c>
      <c r="GI107" s="107" t="str">
        <f t="shared" si="900"/>
        <v/>
      </c>
      <c r="GJ107" s="108" t="str">
        <f t="shared" si="901"/>
        <v/>
      </c>
      <c r="GK107" s="109" t="str">
        <f t="shared" si="902"/>
        <v/>
      </c>
      <c r="GM107" s="4"/>
      <c r="GO107" s="102" t="str">
        <f t="shared" si="903"/>
        <v/>
      </c>
      <c r="GP107" s="103" t="str">
        <f t="shared" si="904"/>
        <v/>
      </c>
      <c r="GQ107" s="104" t="str">
        <f t="shared" si="905"/>
        <v/>
      </c>
      <c r="GR107" s="104" t="str">
        <f t="shared" si="906"/>
        <v/>
      </c>
      <c r="GS107" s="105" t="str">
        <f t="shared" si="907"/>
        <v/>
      </c>
      <c r="GT107" s="106" t="str">
        <f t="shared" si="908"/>
        <v/>
      </c>
      <c r="GU107" s="107" t="str">
        <f t="shared" si="909"/>
        <v/>
      </c>
      <c r="GV107" s="108" t="str">
        <f t="shared" si="910"/>
        <v/>
      </c>
      <c r="GW107" s="109" t="str">
        <f t="shared" si="911"/>
        <v/>
      </c>
      <c r="GY107" s="4"/>
      <c r="HA107" s="102" t="str">
        <f t="shared" si="912"/>
        <v/>
      </c>
      <c r="HB107" s="103" t="str">
        <f t="shared" si="913"/>
        <v/>
      </c>
      <c r="HC107" s="104" t="str">
        <f t="shared" si="914"/>
        <v/>
      </c>
      <c r="HD107" s="104" t="str">
        <f t="shared" si="915"/>
        <v/>
      </c>
      <c r="HE107" s="105" t="str">
        <f t="shared" si="916"/>
        <v/>
      </c>
      <c r="HF107" s="106" t="str">
        <f t="shared" si="917"/>
        <v/>
      </c>
      <c r="HG107" s="107" t="str">
        <f t="shared" si="918"/>
        <v/>
      </c>
      <c r="HH107" s="108" t="str">
        <f t="shared" si="919"/>
        <v/>
      </c>
      <c r="HI107" s="109" t="str">
        <f t="shared" si="920"/>
        <v/>
      </c>
      <c r="HK107" s="4"/>
      <c r="HM107" s="102" t="str">
        <f t="shared" si="921"/>
        <v/>
      </c>
      <c r="HN107" s="103" t="str">
        <f t="shared" si="922"/>
        <v/>
      </c>
      <c r="HO107" s="104" t="str">
        <f t="shared" si="923"/>
        <v/>
      </c>
      <c r="HP107" s="104" t="str">
        <f t="shared" si="924"/>
        <v/>
      </c>
      <c r="HQ107" s="105" t="str">
        <f t="shared" si="925"/>
        <v/>
      </c>
      <c r="HR107" s="106" t="str">
        <f t="shared" si="926"/>
        <v/>
      </c>
      <c r="HS107" s="107" t="str">
        <f t="shared" si="927"/>
        <v/>
      </c>
      <c r="HT107" s="108" t="str">
        <f t="shared" si="928"/>
        <v/>
      </c>
      <c r="HU107" s="109" t="str">
        <f t="shared" si="929"/>
        <v/>
      </c>
      <c r="HW107" s="4"/>
      <c r="HY107" s="102" t="str">
        <f t="shared" si="930"/>
        <v/>
      </c>
      <c r="HZ107" s="103" t="str">
        <f t="shared" si="931"/>
        <v/>
      </c>
      <c r="IA107" s="104" t="str">
        <f t="shared" si="932"/>
        <v/>
      </c>
      <c r="IB107" s="104" t="str">
        <f t="shared" si="933"/>
        <v/>
      </c>
      <c r="IC107" s="105" t="str">
        <f t="shared" si="934"/>
        <v/>
      </c>
      <c r="ID107" s="106" t="str">
        <f t="shared" si="935"/>
        <v/>
      </c>
      <c r="IE107" s="107" t="str">
        <f t="shared" si="936"/>
        <v/>
      </c>
      <c r="IF107" s="108" t="str">
        <f t="shared" si="937"/>
        <v/>
      </c>
      <c r="IG107" s="109" t="str">
        <f t="shared" si="938"/>
        <v/>
      </c>
      <c r="II107" s="4"/>
      <c r="IK107" s="102" t="str">
        <f t="shared" si="939"/>
        <v/>
      </c>
      <c r="IL107" s="103" t="str">
        <f t="shared" si="940"/>
        <v/>
      </c>
      <c r="IM107" s="104" t="str">
        <f t="shared" si="941"/>
        <v/>
      </c>
      <c r="IN107" s="104" t="str">
        <f t="shared" si="942"/>
        <v/>
      </c>
      <c r="IO107" s="105" t="str">
        <f t="shared" si="943"/>
        <v/>
      </c>
      <c r="IP107" s="106" t="str">
        <f t="shared" si="944"/>
        <v/>
      </c>
      <c r="IQ107" s="107" t="str">
        <f t="shared" si="945"/>
        <v/>
      </c>
      <c r="IR107" s="108" t="str">
        <f t="shared" si="946"/>
        <v/>
      </c>
      <c r="IS107" s="109" t="str">
        <f t="shared" si="947"/>
        <v/>
      </c>
      <c r="IU107" s="4"/>
      <c r="IW107" s="102" t="str">
        <f t="shared" si="948"/>
        <v/>
      </c>
      <c r="IX107" s="103" t="str">
        <f t="shared" si="949"/>
        <v/>
      </c>
      <c r="IY107" s="104" t="str">
        <f t="shared" si="950"/>
        <v/>
      </c>
      <c r="IZ107" s="104" t="str">
        <f t="shared" si="951"/>
        <v/>
      </c>
      <c r="JA107" s="105" t="str">
        <f t="shared" si="952"/>
        <v/>
      </c>
      <c r="JB107" s="106" t="str">
        <f t="shared" si="953"/>
        <v/>
      </c>
      <c r="JC107" s="107" t="str">
        <f t="shared" si="954"/>
        <v/>
      </c>
      <c r="JD107" s="108" t="str">
        <f t="shared" si="955"/>
        <v/>
      </c>
      <c r="JE107" s="109" t="str">
        <f t="shared" si="956"/>
        <v/>
      </c>
      <c r="JG107" s="4"/>
      <c r="JI107" s="102" t="str">
        <f t="shared" si="957"/>
        <v/>
      </c>
      <c r="JJ107" s="103" t="str">
        <f t="shared" si="958"/>
        <v/>
      </c>
      <c r="JK107" s="104" t="str">
        <f t="shared" si="959"/>
        <v/>
      </c>
      <c r="JL107" s="104" t="str">
        <f t="shared" si="960"/>
        <v/>
      </c>
      <c r="JM107" s="105" t="str">
        <f t="shared" si="961"/>
        <v/>
      </c>
      <c r="JN107" s="106" t="str">
        <f t="shared" si="962"/>
        <v/>
      </c>
      <c r="JO107" s="107" t="str">
        <f t="shared" si="963"/>
        <v/>
      </c>
      <c r="JP107" s="108" t="str">
        <f t="shared" si="964"/>
        <v/>
      </c>
      <c r="JQ107" s="109" t="str">
        <f t="shared" si="965"/>
        <v/>
      </c>
      <c r="JS107" s="4"/>
      <c r="JU107" s="102" t="str">
        <f t="shared" si="966"/>
        <v/>
      </c>
      <c r="JV107" s="103" t="str">
        <f t="shared" si="967"/>
        <v/>
      </c>
      <c r="JW107" s="104" t="str">
        <f t="shared" si="968"/>
        <v/>
      </c>
      <c r="JX107" s="104" t="str">
        <f t="shared" si="969"/>
        <v/>
      </c>
      <c r="JY107" s="105" t="str">
        <f t="shared" si="970"/>
        <v/>
      </c>
      <c r="JZ107" s="106" t="str">
        <f t="shared" si="971"/>
        <v/>
      </c>
      <c r="KA107" s="107" t="str">
        <f t="shared" si="972"/>
        <v/>
      </c>
      <c r="KB107" s="108" t="str">
        <f t="shared" si="973"/>
        <v/>
      </c>
      <c r="KC107" s="109" t="str">
        <f t="shared" si="974"/>
        <v/>
      </c>
      <c r="KE107" s="4"/>
    </row>
    <row r="108" spans="1:292" ht="13.5" customHeight="1">
      <c r="A108" s="20"/>
      <c r="E108" s="102" t="str">
        <f t="shared" si="760"/>
        <v/>
      </c>
      <c r="F108" s="103" t="str">
        <f t="shared" si="761"/>
        <v/>
      </c>
      <c r="G108" s="104" t="str">
        <f t="shared" si="762"/>
        <v/>
      </c>
      <c r="H108" s="104" t="str">
        <f t="shared" si="763"/>
        <v/>
      </c>
      <c r="I108" s="105" t="str">
        <f t="shared" si="764"/>
        <v/>
      </c>
      <c r="J108" s="106" t="str">
        <f t="shared" si="765"/>
        <v/>
      </c>
      <c r="K108" s="107" t="str">
        <f t="shared" si="766"/>
        <v/>
      </c>
      <c r="L108" s="108" t="str">
        <f t="shared" si="767"/>
        <v/>
      </c>
      <c r="M108" s="109" t="str">
        <f t="shared" si="768"/>
        <v/>
      </c>
      <c r="O108" s="4"/>
      <c r="Q108" s="102" t="str">
        <f t="shared" si="769"/>
        <v/>
      </c>
      <c r="R108" s="103" t="str">
        <f t="shared" si="770"/>
        <v/>
      </c>
      <c r="S108" s="104" t="str">
        <f t="shared" si="771"/>
        <v/>
      </c>
      <c r="T108" s="104" t="str">
        <f t="shared" si="772"/>
        <v/>
      </c>
      <c r="U108" s="105" t="str">
        <f t="shared" si="773"/>
        <v/>
      </c>
      <c r="V108" s="106" t="str">
        <f t="shared" si="774"/>
        <v/>
      </c>
      <c r="W108" s="107" t="str">
        <f t="shared" si="775"/>
        <v/>
      </c>
      <c r="X108" s="108" t="str">
        <f t="shared" si="776"/>
        <v/>
      </c>
      <c r="Y108" s="109" t="str">
        <f t="shared" si="777"/>
        <v/>
      </c>
      <c r="AA108" s="4"/>
      <c r="AC108" s="102" t="str">
        <f t="shared" si="778"/>
        <v/>
      </c>
      <c r="AD108" s="103" t="str">
        <f t="shared" si="779"/>
        <v/>
      </c>
      <c r="AE108" s="104" t="str">
        <f t="shared" si="780"/>
        <v/>
      </c>
      <c r="AF108" s="104" t="str">
        <f t="shared" si="781"/>
        <v/>
      </c>
      <c r="AG108" s="105" t="str">
        <f t="shared" si="782"/>
        <v/>
      </c>
      <c r="AH108" s="106" t="str">
        <f t="shared" si="783"/>
        <v/>
      </c>
      <c r="AI108" s="107" t="str">
        <f t="shared" si="784"/>
        <v/>
      </c>
      <c r="AJ108" s="108" t="str">
        <f t="shared" si="785"/>
        <v/>
      </c>
      <c r="AK108" s="109" t="str">
        <f t="shared" si="786"/>
        <v/>
      </c>
      <c r="AM108" s="4"/>
      <c r="AO108" s="102" t="str">
        <f t="shared" si="787"/>
        <v/>
      </c>
      <c r="AP108" s="103" t="str">
        <f t="shared" si="788"/>
        <v/>
      </c>
      <c r="AQ108" s="104" t="str">
        <f t="shared" si="789"/>
        <v/>
      </c>
      <c r="AR108" s="104" t="str">
        <f t="shared" si="790"/>
        <v/>
      </c>
      <c r="AS108" s="105" t="str">
        <f t="shared" si="791"/>
        <v/>
      </c>
      <c r="AT108" s="106" t="str">
        <f t="shared" si="792"/>
        <v/>
      </c>
      <c r="AU108" s="107" t="str">
        <f t="shared" si="793"/>
        <v/>
      </c>
      <c r="AV108" s="108" t="str">
        <f t="shared" si="794"/>
        <v/>
      </c>
      <c r="AW108" s="109" t="str">
        <f t="shared" si="795"/>
        <v/>
      </c>
      <c r="AY108" s="4"/>
      <c r="BA108" s="102" t="str">
        <f t="shared" si="796"/>
        <v/>
      </c>
      <c r="BB108" s="103" t="str">
        <f t="shared" si="797"/>
        <v/>
      </c>
      <c r="BC108" s="104" t="str">
        <f t="shared" si="798"/>
        <v/>
      </c>
      <c r="BD108" s="104" t="str">
        <f t="shared" si="799"/>
        <v/>
      </c>
      <c r="BE108" s="105" t="str">
        <f t="shared" si="800"/>
        <v/>
      </c>
      <c r="BF108" s="106" t="str">
        <f t="shared" si="801"/>
        <v/>
      </c>
      <c r="BG108" s="107" t="str">
        <f t="shared" si="802"/>
        <v/>
      </c>
      <c r="BH108" s="108" t="str">
        <f t="shared" si="803"/>
        <v/>
      </c>
      <c r="BI108" s="109" t="str">
        <f t="shared" si="804"/>
        <v/>
      </c>
      <c r="BK108" s="4"/>
      <c r="BM108" s="102" t="str">
        <f t="shared" si="805"/>
        <v/>
      </c>
      <c r="BN108" s="103" t="str">
        <f t="shared" si="806"/>
        <v/>
      </c>
      <c r="BO108" s="104" t="str">
        <f t="shared" si="807"/>
        <v/>
      </c>
      <c r="BP108" s="104" t="str">
        <f t="shared" si="808"/>
        <v/>
      </c>
      <c r="BQ108" s="105" t="str">
        <f t="shared" si="809"/>
        <v/>
      </c>
      <c r="BR108" s="106" t="str">
        <f t="shared" si="810"/>
        <v/>
      </c>
      <c r="BS108" s="107" t="str">
        <f t="shared" si="811"/>
        <v/>
      </c>
      <c r="BT108" s="108" t="str">
        <f t="shared" si="812"/>
        <v/>
      </c>
      <c r="BU108" s="109" t="str">
        <f t="shared" si="813"/>
        <v/>
      </c>
      <c r="BW108" s="4"/>
      <c r="BY108" s="102" t="str">
        <f t="shared" si="814"/>
        <v/>
      </c>
      <c r="BZ108" s="103" t="str">
        <f t="shared" si="815"/>
        <v/>
      </c>
      <c r="CA108" s="104" t="str">
        <f t="shared" si="816"/>
        <v/>
      </c>
      <c r="CB108" s="104" t="str">
        <f t="shared" si="817"/>
        <v/>
      </c>
      <c r="CC108" s="105" t="str">
        <f t="shared" si="818"/>
        <v/>
      </c>
      <c r="CD108" s="106" t="str">
        <f t="shared" si="819"/>
        <v/>
      </c>
      <c r="CE108" s="107" t="str">
        <f t="shared" si="820"/>
        <v/>
      </c>
      <c r="CF108" s="108" t="str">
        <f t="shared" si="821"/>
        <v/>
      </c>
      <c r="CG108" s="109" t="str">
        <f t="shared" si="822"/>
        <v/>
      </c>
      <c r="CI108" s="4"/>
      <c r="CK108" s="102" t="str">
        <f t="shared" si="823"/>
        <v/>
      </c>
      <c r="CL108" s="103" t="str">
        <f t="shared" si="824"/>
        <v/>
      </c>
      <c r="CM108" s="104" t="str">
        <f t="shared" si="825"/>
        <v/>
      </c>
      <c r="CN108" s="104" t="str">
        <f t="shared" si="826"/>
        <v/>
      </c>
      <c r="CO108" s="105" t="str">
        <f t="shared" si="827"/>
        <v/>
      </c>
      <c r="CP108" s="106" t="str">
        <f t="shared" si="828"/>
        <v/>
      </c>
      <c r="CQ108" s="107" t="str">
        <f t="shared" si="829"/>
        <v/>
      </c>
      <c r="CR108" s="108" t="str">
        <f t="shared" si="830"/>
        <v/>
      </c>
      <c r="CS108" s="109" t="str">
        <f t="shared" si="831"/>
        <v/>
      </c>
      <c r="CU108" s="4"/>
      <c r="CW108" s="102" t="str">
        <f t="shared" si="832"/>
        <v/>
      </c>
      <c r="CX108" s="103" t="str">
        <f t="shared" si="833"/>
        <v/>
      </c>
      <c r="CY108" s="104" t="str">
        <f t="shared" si="834"/>
        <v/>
      </c>
      <c r="CZ108" s="104" t="str">
        <f t="shared" si="835"/>
        <v/>
      </c>
      <c r="DA108" s="105" t="str">
        <f t="shared" si="836"/>
        <v/>
      </c>
      <c r="DB108" s="106" t="str">
        <f t="shared" si="837"/>
        <v/>
      </c>
      <c r="DC108" s="107" t="str">
        <f t="shared" si="838"/>
        <v/>
      </c>
      <c r="DD108" s="108" t="str">
        <f t="shared" si="839"/>
        <v/>
      </c>
      <c r="DE108" s="109" t="str">
        <f t="shared" si="840"/>
        <v/>
      </c>
      <c r="DG108" s="4"/>
      <c r="DI108" s="102" t="str">
        <f t="shared" si="841"/>
        <v/>
      </c>
      <c r="DJ108" s="103" t="str">
        <f t="shared" si="842"/>
        <v/>
      </c>
      <c r="DK108" s="104" t="str">
        <f t="shared" si="843"/>
        <v/>
      </c>
      <c r="DL108" s="104" t="str">
        <f t="shared" si="844"/>
        <v/>
      </c>
      <c r="DM108" s="105" t="str">
        <f t="shared" si="845"/>
        <v/>
      </c>
      <c r="DN108" s="106" t="str">
        <f t="shared" si="846"/>
        <v/>
      </c>
      <c r="DO108" s="107" t="str">
        <f t="shared" si="847"/>
        <v/>
      </c>
      <c r="DP108" s="108" t="str">
        <f t="shared" si="848"/>
        <v/>
      </c>
      <c r="DQ108" s="109" t="str">
        <f t="shared" si="849"/>
        <v/>
      </c>
      <c r="DS108" s="4"/>
      <c r="DU108" s="102" t="str">
        <f t="shared" si="850"/>
        <v/>
      </c>
      <c r="DV108" s="103" t="str">
        <f t="shared" si="851"/>
        <v/>
      </c>
      <c r="DW108" s="104" t="str">
        <f t="shared" si="852"/>
        <v/>
      </c>
      <c r="DX108" s="104" t="str">
        <f t="shared" si="853"/>
        <v/>
      </c>
      <c r="DY108" s="105" t="str">
        <f t="shared" si="854"/>
        <v/>
      </c>
      <c r="DZ108" s="106" t="str">
        <f t="shared" si="855"/>
        <v/>
      </c>
      <c r="EA108" s="107" t="str">
        <f t="shared" si="856"/>
        <v/>
      </c>
      <c r="EB108" s="108" t="str">
        <f t="shared" si="857"/>
        <v/>
      </c>
      <c r="EC108" s="109" t="str">
        <f t="shared" si="858"/>
        <v/>
      </c>
      <c r="EE108" s="4"/>
      <c r="EG108" s="102" t="str">
        <f t="shared" si="859"/>
        <v/>
      </c>
      <c r="EH108" s="103" t="str">
        <f t="shared" si="860"/>
        <v/>
      </c>
      <c r="EI108" s="104" t="str">
        <f t="shared" si="861"/>
        <v/>
      </c>
      <c r="EJ108" s="104" t="str">
        <f t="shared" si="862"/>
        <v/>
      </c>
      <c r="EK108" s="105" t="str">
        <f t="shared" si="863"/>
        <v/>
      </c>
      <c r="EL108" s="106" t="str">
        <f t="shared" si="864"/>
        <v/>
      </c>
      <c r="EM108" s="107" t="str">
        <f t="shared" si="865"/>
        <v/>
      </c>
      <c r="EN108" s="108" t="str">
        <f t="shared" si="866"/>
        <v/>
      </c>
      <c r="EO108" s="109" t="str">
        <f t="shared" si="867"/>
        <v/>
      </c>
      <c r="EQ108" s="4"/>
      <c r="ES108" s="102" t="str">
        <f t="shared" si="868"/>
        <v/>
      </c>
      <c r="ET108" s="103" t="str">
        <f t="shared" si="869"/>
        <v/>
      </c>
      <c r="EU108" s="104" t="str">
        <f t="shared" si="870"/>
        <v/>
      </c>
      <c r="EV108" s="104" t="str">
        <f t="shared" si="871"/>
        <v/>
      </c>
      <c r="EW108" s="105" t="str">
        <f t="shared" si="872"/>
        <v/>
      </c>
      <c r="EX108" s="106" t="str">
        <f t="shared" si="873"/>
        <v/>
      </c>
      <c r="EY108" s="107" t="str">
        <f t="shared" si="874"/>
        <v/>
      </c>
      <c r="EZ108" s="108" t="str">
        <f t="shared" si="875"/>
        <v/>
      </c>
      <c r="FA108" s="109" t="str">
        <f t="shared" si="876"/>
        <v/>
      </c>
      <c r="FC108" s="4"/>
      <c r="FE108" s="102" t="str">
        <f t="shared" si="877"/>
        <v/>
      </c>
      <c r="FF108" s="103" t="str">
        <f t="shared" si="878"/>
        <v/>
      </c>
      <c r="FG108" s="104" t="str">
        <f t="shared" si="879"/>
        <v/>
      </c>
      <c r="FH108" s="104" t="str">
        <f t="shared" si="880"/>
        <v/>
      </c>
      <c r="FI108" s="105" t="str">
        <f t="shared" si="881"/>
        <v/>
      </c>
      <c r="FJ108" s="106" t="str">
        <f t="shared" si="882"/>
        <v/>
      </c>
      <c r="FK108" s="107" t="str">
        <f t="shared" si="883"/>
        <v/>
      </c>
      <c r="FL108" s="108" t="str">
        <f t="shared" si="884"/>
        <v/>
      </c>
      <c r="FM108" s="109" t="str">
        <f t="shared" si="885"/>
        <v/>
      </c>
      <c r="FO108" s="4"/>
      <c r="FQ108" s="102" t="str">
        <f>IF(FU108="","",#REF!)</f>
        <v/>
      </c>
      <c r="FR108" s="103" t="str">
        <f t="shared" si="886"/>
        <v/>
      </c>
      <c r="FS108" s="104" t="str">
        <f t="shared" si="887"/>
        <v/>
      </c>
      <c r="FT108" s="104" t="str">
        <f t="shared" si="888"/>
        <v/>
      </c>
      <c r="FU108" s="105" t="str">
        <f t="shared" si="889"/>
        <v/>
      </c>
      <c r="FV108" s="106" t="str">
        <f t="shared" si="890"/>
        <v/>
      </c>
      <c r="FW108" s="107" t="str">
        <f t="shared" si="891"/>
        <v/>
      </c>
      <c r="FX108" s="108" t="str">
        <f t="shared" si="892"/>
        <v/>
      </c>
      <c r="FY108" s="109" t="str">
        <f t="shared" si="893"/>
        <v/>
      </c>
      <c r="GA108" s="4"/>
      <c r="GC108" s="102" t="str">
        <f t="shared" si="894"/>
        <v/>
      </c>
      <c r="GD108" s="103" t="str">
        <f t="shared" si="895"/>
        <v/>
      </c>
      <c r="GE108" s="104" t="str">
        <f t="shared" si="896"/>
        <v/>
      </c>
      <c r="GF108" s="104" t="str">
        <f t="shared" si="897"/>
        <v/>
      </c>
      <c r="GG108" s="105" t="str">
        <f t="shared" si="898"/>
        <v/>
      </c>
      <c r="GH108" s="106" t="str">
        <f t="shared" si="899"/>
        <v/>
      </c>
      <c r="GI108" s="107" t="str">
        <f t="shared" si="900"/>
        <v/>
      </c>
      <c r="GJ108" s="108" t="str">
        <f t="shared" si="901"/>
        <v/>
      </c>
      <c r="GK108" s="109" t="str">
        <f t="shared" si="902"/>
        <v/>
      </c>
      <c r="GM108" s="4"/>
      <c r="GO108" s="102" t="str">
        <f t="shared" si="903"/>
        <v/>
      </c>
      <c r="GP108" s="103" t="str">
        <f t="shared" si="904"/>
        <v/>
      </c>
      <c r="GQ108" s="104" t="str">
        <f t="shared" si="905"/>
        <v/>
      </c>
      <c r="GR108" s="104" t="str">
        <f t="shared" si="906"/>
        <v/>
      </c>
      <c r="GS108" s="105" t="str">
        <f t="shared" si="907"/>
        <v/>
      </c>
      <c r="GT108" s="106" t="str">
        <f t="shared" si="908"/>
        <v/>
      </c>
      <c r="GU108" s="107" t="str">
        <f t="shared" si="909"/>
        <v/>
      </c>
      <c r="GV108" s="108" t="str">
        <f t="shared" si="910"/>
        <v/>
      </c>
      <c r="GW108" s="109" t="str">
        <f t="shared" si="911"/>
        <v/>
      </c>
      <c r="GY108" s="4"/>
      <c r="HA108" s="102" t="str">
        <f t="shared" si="912"/>
        <v/>
      </c>
      <c r="HB108" s="103" t="str">
        <f t="shared" si="913"/>
        <v/>
      </c>
      <c r="HC108" s="104" t="str">
        <f t="shared" si="914"/>
        <v/>
      </c>
      <c r="HD108" s="104" t="str">
        <f t="shared" si="915"/>
        <v/>
      </c>
      <c r="HE108" s="105" t="str">
        <f t="shared" si="916"/>
        <v/>
      </c>
      <c r="HF108" s="106" t="str">
        <f t="shared" si="917"/>
        <v/>
      </c>
      <c r="HG108" s="107" t="str">
        <f t="shared" si="918"/>
        <v/>
      </c>
      <c r="HH108" s="108" t="str">
        <f t="shared" si="919"/>
        <v/>
      </c>
      <c r="HI108" s="109" t="str">
        <f t="shared" si="920"/>
        <v/>
      </c>
      <c r="HK108" s="4"/>
      <c r="HM108" s="102" t="str">
        <f t="shared" si="921"/>
        <v/>
      </c>
      <c r="HN108" s="103" t="str">
        <f t="shared" si="922"/>
        <v/>
      </c>
      <c r="HO108" s="104" t="str">
        <f t="shared" si="923"/>
        <v/>
      </c>
      <c r="HP108" s="104" t="str">
        <f t="shared" si="924"/>
        <v/>
      </c>
      <c r="HQ108" s="105" t="str">
        <f t="shared" si="925"/>
        <v/>
      </c>
      <c r="HR108" s="106" t="str">
        <f t="shared" si="926"/>
        <v/>
      </c>
      <c r="HS108" s="107" t="str">
        <f t="shared" si="927"/>
        <v/>
      </c>
      <c r="HT108" s="108" t="str">
        <f t="shared" si="928"/>
        <v/>
      </c>
      <c r="HU108" s="109" t="str">
        <f t="shared" si="929"/>
        <v/>
      </c>
      <c r="HW108" s="4"/>
      <c r="HY108" s="102" t="str">
        <f t="shared" si="930"/>
        <v/>
      </c>
      <c r="HZ108" s="103" t="str">
        <f t="shared" si="931"/>
        <v/>
      </c>
      <c r="IA108" s="104" t="str">
        <f t="shared" si="932"/>
        <v/>
      </c>
      <c r="IB108" s="104" t="str">
        <f t="shared" si="933"/>
        <v/>
      </c>
      <c r="IC108" s="105" t="str">
        <f t="shared" si="934"/>
        <v/>
      </c>
      <c r="ID108" s="106" t="str">
        <f t="shared" si="935"/>
        <v/>
      </c>
      <c r="IE108" s="107" t="str">
        <f t="shared" si="936"/>
        <v/>
      </c>
      <c r="IF108" s="108" t="str">
        <f t="shared" si="937"/>
        <v/>
      </c>
      <c r="IG108" s="109" t="str">
        <f t="shared" si="938"/>
        <v/>
      </c>
      <c r="II108" s="4"/>
      <c r="IK108" s="102" t="str">
        <f t="shared" si="939"/>
        <v/>
      </c>
      <c r="IL108" s="103" t="str">
        <f t="shared" si="940"/>
        <v/>
      </c>
      <c r="IM108" s="104" t="str">
        <f t="shared" si="941"/>
        <v/>
      </c>
      <c r="IN108" s="104" t="str">
        <f t="shared" si="942"/>
        <v/>
      </c>
      <c r="IO108" s="105" t="str">
        <f t="shared" si="943"/>
        <v/>
      </c>
      <c r="IP108" s="106" t="str">
        <f t="shared" si="944"/>
        <v/>
      </c>
      <c r="IQ108" s="107" t="str">
        <f t="shared" si="945"/>
        <v/>
      </c>
      <c r="IR108" s="108" t="str">
        <f t="shared" si="946"/>
        <v/>
      </c>
      <c r="IS108" s="109" t="str">
        <f t="shared" si="947"/>
        <v/>
      </c>
      <c r="IU108" s="4"/>
      <c r="IW108" s="102" t="str">
        <f t="shared" si="948"/>
        <v/>
      </c>
      <c r="IX108" s="103" t="str">
        <f t="shared" si="949"/>
        <v/>
      </c>
      <c r="IY108" s="104" t="str">
        <f t="shared" si="950"/>
        <v/>
      </c>
      <c r="IZ108" s="104" t="str">
        <f t="shared" si="951"/>
        <v/>
      </c>
      <c r="JA108" s="105" t="str">
        <f t="shared" si="952"/>
        <v/>
      </c>
      <c r="JB108" s="106" t="str">
        <f t="shared" si="953"/>
        <v/>
      </c>
      <c r="JC108" s="107" t="str">
        <f t="shared" si="954"/>
        <v/>
      </c>
      <c r="JD108" s="108" t="str">
        <f t="shared" si="955"/>
        <v/>
      </c>
      <c r="JE108" s="109" t="str">
        <f t="shared" si="956"/>
        <v/>
      </c>
      <c r="JG108" s="4"/>
      <c r="JI108" s="102" t="str">
        <f t="shared" si="957"/>
        <v/>
      </c>
      <c r="JJ108" s="103" t="str">
        <f t="shared" si="958"/>
        <v/>
      </c>
      <c r="JK108" s="104" t="str">
        <f t="shared" si="959"/>
        <v/>
      </c>
      <c r="JL108" s="104" t="str">
        <f t="shared" si="960"/>
        <v/>
      </c>
      <c r="JM108" s="105" t="str">
        <f t="shared" si="961"/>
        <v/>
      </c>
      <c r="JN108" s="106" t="str">
        <f t="shared" si="962"/>
        <v/>
      </c>
      <c r="JO108" s="107" t="str">
        <f t="shared" si="963"/>
        <v/>
      </c>
      <c r="JP108" s="108" t="str">
        <f t="shared" si="964"/>
        <v/>
      </c>
      <c r="JQ108" s="109" t="str">
        <f t="shared" si="965"/>
        <v/>
      </c>
      <c r="JS108" s="4"/>
      <c r="JU108" s="102" t="str">
        <f t="shared" si="966"/>
        <v/>
      </c>
      <c r="JV108" s="103" t="str">
        <f t="shared" si="967"/>
        <v/>
      </c>
      <c r="JW108" s="104" t="str">
        <f t="shared" si="968"/>
        <v/>
      </c>
      <c r="JX108" s="104" t="str">
        <f t="shared" si="969"/>
        <v/>
      </c>
      <c r="JY108" s="105" t="str">
        <f t="shared" si="970"/>
        <v/>
      </c>
      <c r="JZ108" s="106" t="str">
        <f t="shared" si="971"/>
        <v/>
      </c>
      <c r="KA108" s="107" t="str">
        <f t="shared" si="972"/>
        <v/>
      </c>
      <c r="KB108" s="108" t="str">
        <f t="shared" si="973"/>
        <v/>
      </c>
      <c r="KC108" s="109" t="str">
        <f t="shared" si="974"/>
        <v/>
      </c>
      <c r="KE108" s="4"/>
    </row>
    <row r="109" spans="1:292" ht="13.5" customHeight="1">
      <c r="A109" s="20"/>
      <c r="E109" s="102" t="str">
        <f t="shared" si="760"/>
        <v/>
      </c>
      <c r="F109" s="103" t="str">
        <f t="shared" si="761"/>
        <v/>
      </c>
      <c r="G109" s="104" t="str">
        <f t="shared" si="762"/>
        <v/>
      </c>
      <c r="H109" s="104" t="str">
        <f t="shared" si="763"/>
        <v/>
      </c>
      <c r="I109" s="105" t="str">
        <f t="shared" si="764"/>
        <v/>
      </c>
      <c r="J109" s="106" t="str">
        <f t="shared" si="765"/>
        <v/>
      </c>
      <c r="K109" s="107" t="str">
        <f t="shared" si="766"/>
        <v/>
      </c>
      <c r="L109" s="108" t="str">
        <f t="shared" si="767"/>
        <v/>
      </c>
      <c r="M109" s="109" t="str">
        <f t="shared" si="768"/>
        <v/>
      </c>
      <c r="O109" s="4"/>
      <c r="Q109" s="102" t="str">
        <f t="shared" si="769"/>
        <v/>
      </c>
      <c r="R109" s="103" t="str">
        <f t="shared" si="770"/>
        <v/>
      </c>
      <c r="S109" s="104" t="str">
        <f t="shared" si="771"/>
        <v/>
      </c>
      <c r="T109" s="104" t="str">
        <f t="shared" si="772"/>
        <v/>
      </c>
      <c r="U109" s="105" t="str">
        <f t="shared" si="773"/>
        <v/>
      </c>
      <c r="V109" s="106" t="str">
        <f t="shared" si="774"/>
        <v/>
      </c>
      <c r="W109" s="107" t="str">
        <f t="shared" si="775"/>
        <v/>
      </c>
      <c r="X109" s="108" t="str">
        <f t="shared" si="776"/>
        <v/>
      </c>
      <c r="Y109" s="109" t="str">
        <f t="shared" si="777"/>
        <v/>
      </c>
      <c r="AA109" s="4"/>
      <c r="AC109" s="102" t="str">
        <f t="shared" si="778"/>
        <v/>
      </c>
      <c r="AD109" s="103" t="str">
        <f t="shared" si="779"/>
        <v/>
      </c>
      <c r="AE109" s="104" t="str">
        <f t="shared" si="780"/>
        <v/>
      </c>
      <c r="AF109" s="104" t="str">
        <f t="shared" si="781"/>
        <v/>
      </c>
      <c r="AG109" s="105" t="str">
        <f t="shared" si="782"/>
        <v/>
      </c>
      <c r="AH109" s="106" t="str">
        <f t="shared" si="783"/>
        <v/>
      </c>
      <c r="AI109" s="107" t="str">
        <f t="shared" si="784"/>
        <v/>
      </c>
      <c r="AJ109" s="108" t="str">
        <f t="shared" si="785"/>
        <v/>
      </c>
      <c r="AK109" s="109" t="str">
        <f t="shared" si="786"/>
        <v/>
      </c>
      <c r="AM109" s="4"/>
      <c r="AO109" s="102" t="str">
        <f t="shared" si="787"/>
        <v/>
      </c>
      <c r="AP109" s="103" t="str">
        <f t="shared" si="788"/>
        <v/>
      </c>
      <c r="AQ109" s="104" t="str">
        <f t="shared" si="789"/>
        <v/>
      </c>
      <c r="AR109" s="104" t="str">
        <f t="shared" si="790"/>
        <v/>
      </c>
      <c r="AS109" s="105" t="str">
        <f t="shared" si="791"/>
        <v/>
      </c>
      <c r="AT109" s="106" t="str">
        <f t="shared" si="792"/>
        <v/>
      </c>
      <c r="AU109" s="107" t="str">
        <f t="shared" si="793"/>
        <v/>
      </c>
      <c r="AV109" s="108" t="str">
        <f t="shared" si="794"/>
        <v/>
      </c>
      <c r="AW109" s="109" t="str">
        <f t="shared" si="795"/>
        <v/>
      </c>
      <c r="AY109" s="4"/>
      <c r="BA109" s="102" t="str">
        <f t="shared" si="796"/>
        <v/>
      </c>
      <c r="BB109" s="103" t="str">
        <f t="shared" si="797"/>
        <v/>
      </c>
      <c r="BC109" s="104" t="str">
        <f t="shared" si="798"/>
        <v/>
      </c>
      <c r="BD109" s="104" t="str">
        <f t="shared" si="799"/>
        <v/>
      </c>
      <c r="BE109" s="105" t="str">
        <f t="shared" si="800"/>
        <v/>
      </c>
      <c r="BF109" s="106" t="str">
        <f t="shared" si="801"/>
        <v/>
      </c>
      <c r="BG109" s="107" t="str">
        <f t="shared" si="802"/>
        <v/>
      </c>
      <c r="BH109" s="108" t="str">
        <f t="shared" si="803"/>
        <v/>
      </c>
      <c r="BI109" s="109" t="str">
        <f t="shared" si="804"/>
        <v/>
      </c>
      <c r="BK109" s="4"/>
      <c r="BM109" s="102" t="str">
        <f t="shared" si="805"/>
        <v/>
      </c>
      <c r="BN109" s="103" t="str">
        <f t="shared" si="806"/>
        <v/>
      </c>
      <c r="BO109" s="104" t="str">
        <f t="shared" si="807"/>
        <v/>
      </c>
      <c r="BP109" s="104" t="str">
        <f t="shared" si="808"/>
        <v/>
      </c>
      <c r="BQ109" s="105" t="str">
        <f t="shared" si="809"/>
        <v/>
      </c>
      <c r="BR109" s="106" t="str">
        <f t="shared" si="810"/>
        <v/>
      </c>
      <c r="BS109" s="107" t="str">
        <f t="shared" si="811"/>
        <v/>
      </c>
      <c r="BT109" s="108" t="str">
        <f t="shared" si="812"/>
        <v/>
      </c>
      <c r="BU109" s="109" t="str">
        <f t="shared" si="813"/>
        <v/>
      </c>
      <c r="BW109" s="4"/>
      <c r="BY109" s="102" t="str">
        <f t="shared" si="814"/>
        <v/>
      </c>
      <c r="BZ109" s="103" t="str">
        <f t="shared" si="815"/>
        <v/>
      </c>
      <c r="CA109" s="104" t="str">
        <f t="shared" si="816"/>
        <v/>
      </c>
      <c r="CB109" s="104" t="str">
        <f t="shared" si="817"/>
        <v/>
      </c>
      <c r="CC109" s="105" t="str">
        <f t="shared" si="818"/>
        <v/>
      </c>
      <c r="CD109" s="106" t="str">
        <f t="shared" si="819"/>
        <v/>
      </c>
      <c r="CE109" s="107" t="str">
        <f t="shared" si="820"/>
        <v/>
      </c>
      <c r="CF109" s="108" t="str">
        <f t="shared" si="821"/>
        <v/>
      </c>
      <c r="CG109" s="109" t="str">
        <f t="shared" si="822"/>
        <v/>
      </c>
      <c r="CI109" s="4"/>
      <c r="CK109" s="102" t="str">
        <f t="shared" si="823"/>
        <v/>
      </c>
      <c r="CL109" s="103" t="str">
        <f t="shared" si="824"/>
        <v/>
      </c>
      <c r="CM109" s="104" t="str">
        <f t="shared" si="825"/>
        <v/>
      </c>
      <c r="CN109" s="104" t="str">
        <f t="shared" si="826"/>
        <v/>
      </c>
      <c r="CO109" s="105" t="str">
        <f t="shared" si="827"/>
        <v/>
      </c>
      <c r="CP109" s="106" t="str">
        <f t="shared" si="828"/>
        <v/>
      </c>
      <c r="CQ109" s="107" t="str">
        <f t="shared" si="829"/>
        <v/>
      </c>
      <c r="CR109" s="108" t="str">
        <f t="shared" si="830"/>
        <v/>
      </c>
      <c r="CS109" s="109" t="str">
        <f t="shared" si="831"/>
        <v/>
      </c>
      <c r="CU109" s="4"/>
      <c r="CW109" s="102" t="str">
        <f t="shared" si="832"/>
        <v/>
      </c>
      <c r="CX109" s="103" t="str">
        <f t="shared" si="833"/>
        <v/>
      </c>
      <c r="CY109" s="104" t="str">
        <f t="shared" si="834"/>
        <v/>
      </c>
      <c r="CZ109" s="104" t="str">
        <f t="shared" si="835"/>
        <v/>
      </c>
      <c r="DA109" s="105" t="str">
        <f t="shared" si="836"/>
        <v/>
      </c>
      <c r="DB109" s="106" t="str">
        <f t="shared" si="837"/>
        <v/>
      </c>
      <c r="DC109" s="107" t="str">
        <f t="shared" si="838"/>
        <v/>
      </c>
      <c r="DD109" s="108" t="str">
        <f t="shared" si="839"/>
        <v/>
      </c>
      <c r="DE109" s="109" t="str">
        <f t="shared" si="840"/>
        <v/>
      </c>
      <c r="DG109" s="4"/>
      <c r="DI109" s="102" t="str">
        <f t="shared" si="841"/>
        <v/>
      </c>
      <c r="DJ109" s="103" t="str">
        <f t="shared" si="842"/>
        <v/>
      </c>
      <c r="DK109" s="104" t="str">
        <f t="shared" si="843"/>
        <v/>
      </c>
      <c r="DL109" s="104" t="str">
        <f t="shared" si="844"/>
        <v/>
      </c>
      <c r="DM109" s="105" t="str">
        <f t="shared" si="845"/>
        <v/>
      </c>
      <c r="DN109" s="106" t="str">
        <f t="shared" si="846"/>
        <v/>
      </c>
      <c r="DO109" s="107" t="str">
        <f t="shared" si="847"/>
        <v/>
      </c>
      <c r="DP109" s="108" t="str">
        <f t="shared" si="848"/>
        <v/>
      </c>
      <c r="DQ109" s="109" t="str">
        <f t="shared" si="849"/>
        <v/>
      </c>
      <c r="DS109" s="4"/>
      <c r="DU109" s="102" t="str">
        <f t="shared" si="850"/>
        <v/>
      </c>
      <c r="DV109" s="103" t="str">
        <f t="shared" si="851"/>
        <v/>
      </c>
      <c r="DW109" s="104" t="str">
        <f t="shared" si="852"/>
        <v/>
      </c>
      <c r="DX109" s="104" t="str">
        <f t="shared" si="853"/>
        <v/>
      </c>
      <c r="DY109" s="105" t="str">
        <f t="shared" si="854"/>
        <v/>
      </c>
      <c r="DZ109" s="106" t="str">
        <f t="shared" si="855"/>
        <v/>
      </c>
      <c r="EA109" s="107" t="str">
        <f t="shared" si="856"/>
        <v/>
      </c>
      <c r="EB109" s="108" t="str">
        <f t="shared" si="857"/>
        <v/>
      </c>
      <c r="EC109" s="109" t="str">
        <f t="shared" si="858"/>
        <v/>
      </c>
      <c r="EE109" s="4"/>
      <c r="EG109" s="102" t="str">
        <f t="shared" si="859"/>
        <v/>
      </c>
      <c r="EH109" s="103" t="str">
        <f t="shared" si="860"/>
        <v/>
      </c>
      <c r="EI109" s="104" t="str">
        <f t="shared" si="861"/>
        <v/>
      </c>
      <c r="EJ109" s="104" t="str">
        <f t="shared" si="862"/>
        <v/>
      </c>
      <c r="EK109" s="105" t="str">
        <f t="shared" si="863"/>
        <v/>
      </c>
      <c r="EL109" s="106" t="str">
        <f t="shared" si="864"/>
        <v/>
      </c>
      <c r="EM109" s="107" t="str">
        <f t="shared" si="865"/>
        <v/>
      </c>
      <c r="EN109" s="108" t="str">
        <f t="shared" si="866"/>
        <v/>
      </c>
      <c r="EO109" s="109" t="str">
        <f t="shared" si="867"/>
        <v/>
      </c>
      <c r="EQ109" s="4"/>
      <c r="ES109" s="102" t="str">
        <f t="shared" si="868"/>
        <v/>
      </c>
      <c r="ET109" s="103" t="str">
        <f t="shared" si="869"/>
        <v/>
      </c>
      <c r="EU109" s="104" t="str">
        <f t="shared" si="870"/>
        <v/>
      </c>
      <c r="EV109" s="104" t="str">
        <f t="shared" si="871"/>
        <v/>
      </c>
      <c r="EW109" s="105" t="str">
        <f t="shared" si="872"/>
        <v/>
      </c>
      <c r="EX109" s="106" t="str">
        <f t="shared" si="873"/>
        <v/>
      </c>
      <c r="EY109" s="107" t="str">
        <f t="shared" si="874"/>
        <v/>
      </c>
      <c r="EZ109" s="108" t="str">
        <f t="shared" si="875"/>
        <v/>
      </c>
      <c r="FA109" s="109" t="str">
        <f t="shared" si="876"/>
        <v/>
      </c>
      <c r="FC109" s="4"/>
      <c r="FE109" s="102" t="str">
        <f t="shared" si="877"/>
        <v/>
      </c>
      <c r="FF109" s="103" t="str">
        <f t="shared" si="878"/>
        <v/>
      </c>
      <c r="FG109" s="104" t="str">
        <f t="shared" si="879"/>
        <v/>
      </c>
      <c r="FH109" s="104" t="str">
        <f t="shared" si="880"/>
        <v/>
      </c>
      <c r="FI109" s="105" t="str">
        <f t="shared" si="881"/>
        <v/>
      </c>
      <c r="FJ109" s="106" t="str">
        <f t="shared" si="882"/>
        <v/>
      </c>
      <c r="FK109" s="107" t="str">
        <f t="shared" si="883"/>
        <v/>
      </c>
      <c r="FL109" s="108" t="str">
        <f t="shared" si="884"/>
        <v/>
      </c>
      <c r="FM109" s="109" t="str">
        <f t="shared" si="885"/>
        <v/>
      </c>
      <c r="FO109" s="4"/>
      <c r="FQ109" s="102" t="str">
        <f>IF(FU109="","",#REF!)</f>
        <v/>
      </c>
      <c r="FR109" s="103" t="str">
        <f t="shared" si="886"/>
        <v/>
      </c>
      <c r="FS109" s="104" t="str">
        <f t="shared" si="887"/>
        <v/>
      </c>
      <c r="FT109" s="104" t="str">
        <f t="shared" si="888"/>
        <v/>
      </c>
      <c r="FU109" s="105" t="str">
        <f t="shared" si="889"/>
        <v/>
      </c>
      <c r="FV109" s="106" t="str">
        <f t="shared" si="890"/>
        <v/>
      </c>
      <c r="FW109" s="107" t="str">
        <f t="shared" si="891"/>
        <v/>
      </c>
      <c r="FX109" s="108" t="str">
        <f t="shared" si="892"/>
        <v/>
      </c>
      <c r="FY109" s="109" t="str">
        <f t="shared" si="893"/>
        <v/>
      </c>
      <c r="GA109" s="4"/>
      <c r="GC109" s="102" t="str">
        <f t="shared" si="894"/>
        <v/>
      </c>
      <c r="GD109" s="103" t="str">
        <f t="shared" si="895"/>
        <v/>
      </c>
      <c r="GE109" s="104" t="str">
        <f t="shared" si="896"/>
        <v/>
      </c>
      <c r="GF109" s="104" t="str">
        <f t="shared" si="897"/>
        <v/>
      </c>
      <c r="GG109" s="105" t="str">
        <f t="shared" si="898"/>
        <v/>
      </c>
      <c r="GH109" s="106" t="str">
        <f t="shared" si="899"/>
        <v/>
      </c>
      <c r="GI109" s="107" t="str">
        <f t="shared" si="900"/>
        <v/>
      </c>
      <c r="GJ109" s="108" t="str">
        <f t="shared" si="901"/>
        <v/>
      </c>
      <c r="GK109" s="109" t="str">
        <f t="shared" si="902"/>
        <v/>
      </c>
      <c r="GM109" s="4"/>
      <c r="GO109" s="102" t="str">
        <f t="shared" si="903"/>
        <v/>
      </c>
      <c r="GP109" s="103" t="str">
        <f t="shared" si="904"/>
        <v/>
      </c>
      <c r="GQ109" s="104" t="str">
        <f t="shared" si="905"/>
        <v/>
      </c>
      <c r="GR109" s="104" t="str">
        <f t="shared" si="906"/>
        <v/>
      </c>
      <c r="GS109" s="105" t="str">
        <f t="shared" si="907"/>
        <v/>
      </c>
      <c r="GT109" s="106" t="str">
        <f t="shared" si="908"/>
        <v/>
      </c>
      <c r="GU109" s="107" t="str">
        <f t="shared" si="909"/>
        <v/>
      </c>
      <c r="GV109" s="108" t="str">
        <f t="shared" si="910"/>
        <v/>
      </c>
      <c r="GW109" s="109" t="str">
        <f t="shared" si="911"/>
        <v/>
      </c>
      <c r="GY109" s="4"/>
      <c r="HA109" s="102" t="str">
        <f t="shared" si="912"/>
        <v/>
      </c>
      <c r="HB109" s="103" t="str">
        <f t="shared" si="913"/>
        <v/>
      </c>
      <c r="HC109" s="104" t="str">
        <f t="shared" si="914"/>
        <v/>
      </c>
      <c r="HD109" s="104" t="str">
        <f t="shared" si="915"/>
        <v/>
      </c>
      <c r="HE109" s="105" t="str">
        <f t="shared" si="916"/>
        <v/>
      </c>
      <c r="HF109" s="106" t="str">
        <f t="shared" si="917"/>
        <v/>
      </c>
      <c r="HG109" s="107" t="str">
        <f t="shared" si="918"/>
        <v/>
      </c>
      <c r="HH109" s="108" t="str">
        <f t="shared" si="919"/>
        <v/>
      </c>
      <c r="HI109" s="109" t="str">
        <f t="shared" si="920"/>
        <v/>
      </c>
      <c r="HK109" s="4"/>
      <c r="HM109" s="102" t="str">
        <f t="shared" si="921"/>
        <v/>
      </c>
      <c r="HN109" s="103" t="str">
        <f t="shared" si="922"/>
        <v/>
      </c>
      <c r="HO109" s="104" t="str">
        <f t="shared" si="923"/>
        <v/>
      </c>
      <c r="HP109" s="104" t="str">
        <f t="shared" si="924"/>
        <v/>
      </c>
      <c r="HQ109" s="105" t="str">
        <f t="shared" si="925"/>
        <v/>
      </c>
      <c r="HR109" s="106" t="str">
        <f t="shared" si="926"/>
        <v/>
      </c>
      <c r="HS109" s="107" t="str">
        <f t="shared" si="927"/>
        <v/>
      </c>
      <c r="HT109" s="108" t="str">
        <f t="shared" si="928"/>
        <v/>
      </c>
      <c r="HU109" s="109" t="str">
        <f t="shared" si="929"/>
        <v/>
      </c>
      <c r="HW109" s="4"/>
      <c r="HY109" s="102" t="str">
        <f t="shared" si="930"/>
        <v/>
      </c>
      <c r="HZ109" s="103" t="str">
        <f t="shared" si="931"/>
        <v/>
      </c>
      <c r="IA109" s="104" t="str">
        <f t="shared" si="932"/>
        <v/>
      </c>
      <c r="IB109" s="104" t="str">
        <f t="shared" si="933"/>
        <v/>
      </c>
      <c r="IC109" s="105" t="str">
        <f t="shared" si="934"/>
        <v/>
      </c>
      <c r="ID109" s="106" t="str">
        <f t="shared" si="935"/>
        <v/>
      </c>
      <c r="IE109" s="107" t="str">
        <f t="shared" si="936"/>
        <v/>
      </c>
      <c r="IF109" s="108" t="str">
        <f t="shared" si="937"/>
        <v/>
      </c>
      <c r="IG109" s="109" t="str">
        <f t="shared" si="938"/>
        <v/>
      </c>
      <c r="II109" s="4"/>
      <c r="IK109" s="102" t="str">
        <f t="shared" si="939"/>
        <v/>
      </c>
      <c r="IL109" s="103" t="str">
        <f t="shared" si="940"/>
        <v/>
      </c>
      <c r="IM109" s="104" t="str">
        <f t="shared" si="941"/>
        <v/>
      </c>
      <c r="IN109" s="104" t="str">
        <f t="shared" si="942"/>
        <v/>
      </c>
      <c r="IO109" s="105" t="str">
        <f t="shared" si="943"/>
        <v/>
      </c>
      <c r="IP109" s="106" t="str">
        <f t="shared" si="944"/>
        <v/>
      </c>
      <c r="IQ109" s="107" t="str">
        <f t="shared" si="945"/>
        <v/>
      </c>
      <c r="IR109" s="108" t="str">
        <f t="shared" si="946"/>
        <v/>
      </c>
      <c r="IS109" s="109" t="str">
        <f t="shared" si="947"/>
        <v/>
      </c>
      <c r="IU109" s="4"/>
      <c r="IW109" s="102" t="str">
        <f t="shared" si="948"/>
        <v/>
      </c>
      <c r="IX109" s="103" t="str">
        <f t="shared" si="949"/>
        <v/>
      </c>
      <c r="IY109" s="104" t="str">
        <f t="shared" si="950"/>
        <v/>
      </c>
      <c r="IZ109" s="104" t="str">
        <f t="shared" si="951"/>
        <v/>
      </c>
      <c r="JA109" s="105" t="str">
        <f t="shared" si="952"/>
        <v/>
      </c>
      <c r="JB109" s="106" t="str">
        <f t="shared" si="953"/>
        <v/>
      </c>
      <c r="JC109" s="107" t="str">
        <f t="shared" si="954"/>
        <v/>
      </c>
      <c r="JD109" s="108" t="str">
        <f t="shared" si="955"/>
        <v/>
      </c>
      <c r="JE109" s="109" t="str">
        <f t="shared" si="956"/>
        <v/>
      </c>
      <c r="JG109" s="4"/>
      <c r="JI109" s="102" t="str">
        <f t="shared" si="957"/>
        <v/>
      </c>
      <c r="JJ109" s="103" t="str">
        <f t="shared" si="958"/>
        <v/>
      </c>
      <c r="JK109" s="104" t="str">
        <f t="shared" si="959"/>
        <v/>
      </c>
      <c r="JL109" s="104" t="str">
        <f t="shared" si="960"/>
        <v/>
      </c>
      <c r="JM109" s="105" t="str">
        <f t="shared" si="961"/>
        <v/>
      </c>
      <c r="JN109" s="106" t="str">
        <f t="shared" si="962"/>
        <v/>
      </c>
      <c r="JO109" s="107" t="str">
        <f t="shared" si="963"/>
        <v/>
      </c>
      <c r="JP109" s="108" t="str">
        <f t="shared" si="964"/>
        <v/>
      </c>
      <c r="JQ109" s="109" t="str">
        <f t="shared" si="965"/>
        <v/>
      </c>
      <c r="JS109" s="4"/>
      <c r="JU109" s="102" t="str">
        <f t="shared" si="966"/>
        <v/>
      </c>
      <c r="JV109" s="103" t="str">
        <f t="shared" si="967"/>
        <v/>
      </c>
      <c r="JW109" s="104" t="str">
        <f t="shared" si="968"/>
        <v/>
      </c>
      <c r="JX109" s="104" t="str">
        <f t="shared" si="969"/>
        <v/>
      </c>
      <c r="JY109" s="105" t="str">
        <f t="shared" si="970"/>
        <v/>
      </c>
      <c r="JZ109" s="106" t="str">
        <f t="shared" si="971"/>
        <v/>
      </c>
      <c r="KA109" s="107" t="str">
        <f t="shared" si="972"/>
        <v/>
      </c>
      <c r="KB109" s="108" t="str">
        <f t="shared" si="973"/>
        <v/>
      </c>
      <c r="KC109" s="109" t="str">
        <f t="shared" si="974"/>
        <v/>
      </c>
      <c r="KE109" s="4"/>
    </row>
    <row r="110" spans="1:292" ht="13.5" customHeight="1">
      <c r="A110" s="20"/>
      <c r="E110" s="102" t="str">
        <f t="shared" si="760"/>
        <v/>
      </c>
      <c r="F110" s="103" t="str">
        <f t="shared" si="761"/>
        <v/>
      </c>
      <c r="G110" s="104" t="str">
        <f t="shared" si="762"/>
        <v/>
      </c>
      <c r="H110" s="104" t="str">
        <f t="shared" si="763"/>
        <v/>
      </c>
      <c r="I110" s="105" t="str">
        <f t="shared" si="764"/>
        <v/>
      </c>
      <c r="J110" s="106" t="str">
        <f t="shared" si="765"/>
        <v/>
      </c>
      <c r="K110" s="107" t="str">
        <f t="shared" si="766"/>
        <v/>
      </c>
      <c r="L110" s="108" t="str">
        <f t="shared" si="767"/>
        <v/>
      </c>
      <c r="M110" s="109" t="str">
        <f t="shared" si="768"/>
        <v/>
      </c>
      <c r="O110" s="4"/>
      <c r="Q110" s="102" t="str">
        <f t="shared" si="769"/>
        <v/>
      </c>
      <c r="R110" s="103" t="str">
        <f t="shared" si="770"/>
        <v/>
      </c>
      <c r="S110" s="104" t="str">
        <f t="shared" si="771"/>
        <v/>
      </c>
      <c r="T110" s="104" t="str">
        <f t="shared" si="772"/>
        <v/>
      </c>
      <c r="U110" s="105" t="str">
        <f t="shared" si="773"/>
        <v/>
      </c>
      <c r="V110" s="106" t="str">
        <f t="shared" si="774"/>
        <v/>
      </c>
      <c r="W110" s="107" t="str">
        <f t="shared" si="775"/>
        <v/>
      </c>
      <c r="X110" s="108" t="str">
        <f t="shared" si="776"/>
        <v/>
      </c>
      <c r="Y110" s="109" t="str">
        <f t="shared" si="777"/>
        <v/>
      </c>
      <c r="AA110" s="4"/>
      <c r="AC110" s="102" t="str">
        <f t="shared" si="778"/>
        <v/>
      </c>
      <c r="AD110" s="103" t="str">
        <f t="shared" si="779"/>
        <v/>
      </c>
      <c r="AE110" s="104" t="str">
        <f t="shared" si="780"/>
        <v/>
      </c>
      <c r="AF110" s="104" t="str">
        <f t="shared" si="781"/>
        <v/>
      </c>
      <c r="AG110" s="105" t="str">
        <f t="shared" si="782"/>
        <v/>
      </c>
      <c r="AH110" s="106" t="str">
        <f t="shared" si="783"/>
        <v/>
      </c>
      <c r="AI110" s="107" t="str">
        <f t="shared" si="784"/>
        <v/>
      </c>
      <c r="AJ110" s="108" t="str">
        <f t="shared" si="785"/>
        <v/>
      </c>
      <c r="AK110" s="109" t="str">
        <f t="shared" si="786"/>
        <v/>
      </c>
      <c r="AM110" s="4"/>
      <c r="AO110" s="102" t="str">
        <f t="shared" si="787"/>
        <v/>
      </c>
      <c r="AP110" s="103" t="str">
        <f t="shared" si="788"/>
        <v/>
      </c>
      <c r="AQ110" s="104" t="str">
        <f t="shared" si="789"/>
        <v/>
      </c>
      <c r="AR110" s="104" t="str">
        <f t="shared" si="790"/>
        <v/>
      </c>
      <c r="AS110" s="105" t="str">
        <f t="shared" si="791"/>
        <v/>
      </c>
      <c r="AT110" s="106" t="str">
        <f t="shared" si="792"/>
        <v/>
      </c>
      <c r="AU110" s="107" t="str">
        <f t="shared" si="793"/>
        <v/>
      </c>
      <c r="AV110" s="108" t="str">
        <f t="shared" si="794"/>
        <v/>
      </c>
      <c r="AW110" s="109" t="str">
        <f t="shared" si="795"/>
        <v/>
      </c>
      <c r="AY110" s="4"/>
      <c r="BA110" s="102" t="str">
        <f t="shared" si="796"/>
        <v/>
      </c>
      <c r="BB110" s="103" t="str">
        <f t="shared" si="797"/>
        <v/>
      </c>
      <c r="BC110" s="104" t="str">
        <f t="shared" si="798"/>
        <v/>
      </c>
      <c r="BD110" s="104" t="str">
        <f t="shared" si="799"/>
        <v/>
      </c>
      <c r="BE110" s="105" t="str">
        <f t="shared" si="800"/>
        <v/>
      </c>
      <c r="BF110" s="106" t="str">
        <f t="shared" si="801"/>
        <v/>
      </c>
      <c r="BG110" s="107" t="str">
        <f t="shared" si="802"/>
        <v/>
      </c>
      <c r="BH110" s="108" t="str">
        <f t="shared" si="803"/>
        <v/>
      </c>
      <c r="BI110" s="109" t="str">
        <f t="shared" si="804"/>
        <v/>
      </c>
      <c r="BK110" s="4"/>
      <c r="BM110" s="102" t="str">
        <f t="shared" si="805"/>
        <v/>
      </c>
      <c r="BN110" s="103" t="str">
        <f t="shared" si="806"/>
        <v/>
      </c>
      <c r="BO110" s="104" t="str">
        <f t="shared" si="807"/>
        <v/>
      </c>
      <c r="BP110" s="104" t="str">
        <f t="shared" si="808"/>
        <v/>
      </c>
      <c r="BQ110" s="105" t="str">
        <f t="shared" si="809"/>
        <v/>
      </c>
      <c r="BR110" s="106" t="str">
        <f t="shared" si="810"/>
        <v/>
      </c>
      <c r="BS110" s="107" t="str">
        <f t="shared" si="811"/>
        <v/>
      </c>
      <c r="BT110" s="108" t="str">
        <f t="shared" si="812"/>
        <v/>
      </c>
      <c r="BU110" s="109" t="str">
        <f t="shared" si="813"/>
        <v/>
      </c>
      <c r="BW110" s="4"/>
      <c r="BY110" s="102" t="str">
        <f t="shared" si="814"/>
        <v/>
      </c>
      <c r="BZ110" s="103" t="str">
        <f t="shared" si="815"/>
        <v/>
      </c>
      <c r="CA110" s="104" t="str">
        <f t="shared" si="816"/>
        <v/>
      </c>
      <c r="CB110" s="104" t="str">
        <f t="shared" si="817"/>
        <v/>
      </c>
      <c r="CC110" s="105" t="str">
        <f t="shared" si="818"/>
        <v/>
      </c>
      <c r="CD110" s="106" t="str">
        <f t="shared" si="819"/>
        <v/>
      </c>
      <c r="CE110" s="107" t="str">
        <f t="shared" si="820"/>
        <v/>
      </c>
      <c r="CF110" s="108" t="str">
        <f t="shared" si="821"/>
        <v/>
      </c>
      <c r="CG110" s="109" t="str">
        <f t="shared" si="822"/>
        <v/>
      </c>
      <c r="CI110" s="4"/>
      <c r="CK110" s="102" t="str">
        <f t="shared" si="823"/>
        <v/>
      </c>
      <c r="CL110" s="103" t="str">
        <f t="shared" si="824"/>
        <v/>
      </c>
      <c r="CM110" s="104" t="str">
        <f t="shared" si="825"/>
        <v/>
      </c>
      <c r="CN110" s="104" t="str">
        <f t="shared" si="826"/>
        <v/>
      </c>
      <c r="CO110" s="105" t="str">
        <f t="shared" si="827"/>
        <v/>
      </c>
      <c r="CP110" s="106" t="str">
        <f t="shared" si="828"/>
        <v/>
      </c>
      <c r="CQ110" s="107" t="str">
        <f t="shared" si="829"/>
        <v/>
      </c>
      <c r="CR110" s="108" t="str">
        <f t="shared" si="830"/>
        <v/>
      </c>
      <c r="CS110" s="109" t="str">
        <f t="shared" si="831"/>
        <v/>
      </c>
      <c r="CU110" s="4"/>
      <c r="CW110" s="102" t="str">
        <f t="shared" si="832"/>
        <v/>
      </c>
      <c r="CX110" s="103" t="str">
        <f t="shared" si="833"/>
        <v/>
      </c>
      <c r="CY110" s="104" t="str">
        <f t="shared" si="834"/>
        <v/>
      </c>
      <c r="CZ110" s="104" t="str">
        <f t="shared" si="835"/>
        <v/>
      </c>
      <c r="DA110" s="105" t="str">
        <f t="shared" si="836"/>
        <v/>
      </c>
      <c r="DB110" s="106" t="str">
        <f t="shared" si="837"/>
        <v/>
      </c>
      <c r="DC110" s="107" t="str">
        <f t="shared" si="838"/>
        <v/>
      </c>
      <c r="DD110" s="108" t="str">
        <f t="shared" si="839"/>
        <v/>
      </c>
      <c r="DE110" s="109" t="str">
        <f t="shared" si="840"/>
        <v/>
      </c>
      <c r="DG110" s="4"/>
      <c r="DI110" s="102" t="str">
        <f t="shared" si="841"/>
        <v/>
      </c>
      <c r="DJ110" s="103" t="str">
        <f t="shared" si="842"/>
        <v/>
      </c>
      <c r="DK110" s="104" t="str">
        <f t="shared" si="843"/>
        <v/>
      </c>
      <c r="DL110" s="104" t="str">
        <f t="shared" si="844"/>
        <v/>
      </c>
      <c r="DM110" s="105" t="str">
        <f t="shared" si="845"/>
        <v/>
      </c>
      <c r="DN110" s="106" t="str">
        <f t="shared" si="846"/>
        <v/>
      </c>
      <c r="DO110" s="107" t="str">
        <f t="shared" si="847"/>
        <v/>
      </c>
      <c r="DP110" s="108" t="str">
        <f t="shared" si="848"/>
        <v/>
      </c>
      <c r="DQ110" s="109" t="str">
        <f t="shared" si="849"/>
        <v/>
      </c>
      <c r="DS110" s="4"/>
      <c r="DU110" s="102" t="str">
        <f t="shared" si="850"/>
        <v/>
      </c>
      <c r="DV110" s="103" t="str">
        <f t="shared" si="851"/>
        <v/>
      </c>
      <c r="DW110" s="104" t="str">
        <f t="shared" si="852"/>
        <v/>
      </c>
      <c r="DX110" s="104" t="str">
        <f t="shared" si="853"/>
        <v/>
      </c>
      <c r="DY110" s="105" t="str">
        <f t="shared" si="854"/>
        <v/>
      </c>
      <c r="DZ110" s="106" t="str">
        <f t="shared" si="855"/>
        <v/>
      </c>
      <c r="EA110" s="107" t="str">
        <f t="shared" si="856"/>
        <v/>
      </c>
      <c r="EB110" s="108" t="str">
        <f t="shared" si="857"/>
        <v/>
      </c>
      <c r="EC110" s="109" t="str">
        <f t="shared" si="858"/>
        <v/>
      </c>
      <c r="EE110" s="4"/>
      <c r="EG110" s="102" t="str">
        <f t="shared" si="859"/>
        <v/>
      </c>
      <c r="EH110" s="103" t="str">
        <f t="shared" si="860"/>
        <v/>
      </c>
      <c r="EI110" s="104" t="str">
        <f t="shared" si="861"/>
        <v/>
      </c>
      <c r="EJ110" s="104" t="str">
        <f t="shared" si="862"/>
        <v/>
      </c>
      <c r="EK110" s="105" t="str">
        <f t="shared" si="863"/>
        <v/>
      </c>
      <c r="EL110" s="106" t="str">
        <f t="shared" si="864"/>
        <v/>
      </c>
      <c r="EM110" s="107" t="str">
        <f t="shared" si="865"/>
        <v/>
      </c>
      <c r="EN110" s="108" t="str">
        <f t="shared" si="866"/>
        <v/>
      </c>
      <c r="EO110" s="109" t="str">
        <f t="shared" si="867"/>
        <v/>
      </c>
      <c r="EQ110" s="4"/>
      <c r="ES110" s="102" t="str">
        <f t="shared" si="868"/>
        <v/>
      </c>
      <c r="ET110" s="103" t="str">
        <f t="shared" si="869"/>
        <v/>
      </c>
      <c r="EU110" s="104" t="str">
        <f t="shared" si="870"/>
        <v/>
      </c>
      <c r="EV110" s="104" t="str">
        <f t="shared" si="871"/>
        <v/>
      </c>
      <c r="EW110" s="105" t="str">
        <f t="shared" si="872"/>
        <v/>
      </c>
      <c r="EX110" s="106" t="str">
        <f t="shared" si="873"/>
        <v/>
      </c>
      <c r="EY110" s="107" t="str">
        <f t="shared" si="874"/>
        <v/>
      </c>
      <c r="EZ110" s="108" t="str">
        <f t="shared" si="875"/>
        <v/>
      </c>
      <c r="FA110" s="109" t="str">
        <f t="shared" si="876"/>
        <v/>
      </c>
      <c r="FC110" s="4"/>
      <c r="FE110" s="102" t="str">
        <f t="shared" si="877"/>
        <v/>
      </c>
      <c r="FF110" s="103" t="str">
        <f t="shared" si="878"/>
        <v/>
      </c>
      <c r="FG110" s="104" t="str">
        <f t="shared" si="879"/>
        <v/>
      </c>
      <c r="FH110" s="104" t="str">
        <f t="shared" si="880"/>
        <v/>
      </c>
      <c r="FI110" s="105" t="str">
        <f t="shared" si="881"/>
        <v/>
      </c>
      <c r="FJ110" s="106" t="str">
        <f t="shared" si="882"/>
        <v/>
      </c>
      <c r="FK110" s="107" t="str">
        <f t="shared" si="883"/>
        <v/>
      </c>
      <c r="FL110" s="108" t="str">
        <f t="shared" si="884"/>
        <v/>
      </c>
      <c r="FM110" s="109" t="str">
        <f t="shared" si="885"/>
        <v/>
      </c>
      <c r="FO110" s="4"/>
      <c r="FQ110" s="102" t="str">
        <f>IF(FU110="","",#REF!)</f>
        <v/>
      </c>
      <c r="FR110" s="103" t="str">
        <f t="shared" si="886"/>
        <v/>
      </c>
      <c r="FS110" s="104" t="str">
        <f t="shared" si="887"/>
        <v/>
      </c>
      <c r="FT110" s="104" t="str">
        <f t="shared" si="888"/>
        <v/>
      </c>
      <c r="FU110" s="105" t="str">
        <f t="shared" si="889"/>
        <v/>
      </c>
      <c r="FV110" s="106" t="str">
        <f t="shared" si="890"/>
        <v/>
      </c>
      <c r="FW110" s="107" t="str">
        <f t="shared" si="891"/>
        <v/>
      </c>
      <c r="FX110" s="108" t="str">
        <f t="shared" si="892"/>
        <v/>
      </c>
      <c r="FY110" s="109" t="str">
        <f t="shared" si="893"/>
        <v/>
      </c>
      <c r="GA110" s="4"/>
      <c r="GC110" s="102" t="str">
        <f t="shared" si="894"/>
        <v/>
      </c>
      <c r="GD110" s="103" t="str">
        <f t="shared" si="895"/>
        <v/>
      </c>
      <c r="GE110" s="104" t="str">
        <f t="shared" si="896"/>
        <v/>
      </c>
      <c r="GF110" s="104" t="str">
        <f t="shared" si="897"/>
        <v/>
      </c>
      <c r="GG110" s="105" t="str">
        <f t="shared" si="898"/>
        <v/>
      </c>
      <c r="GH110" s="106" t="str">
        <f t="shared" si="899"/>
        <v/>
      </c>
      <c r="GI110" s="107" t="str">
        <f t="shared" si="900"/>
        <v/>
      </c>
      <c r="GJ110" s="108" t="str">
        <f t="shared" si="901"/>
        <v/>
      </c>
      <c r="GK110" s="109" t="str">
        <f t="shared" si="902"/>
        <v/>
      </c>
      <c r="GM110" s="4"/>
      <c r="GO110" s="102" t="str">
        <f t="shared" si="903"/>
        <v/>
      </c>
      <c r="GP110" s="103" t="str">
        <f t="shared" si="904"/>
        <v/>
      </c>
      <c r="GQ110" s="104" t="str">
        <f t="shared" si="905"/>
        <v/>
      </c>
      <c r="GR110" s="104" t="str">
        <f t="shared" si="906"/>
        <v/>
      </c>
      <c r="GS110" s="105" t="str">
        <f t="shared" si="907"/>
        <v/>
      </c>
      <c r="GT110" s="106" t="str">
        <f t="shared" si="908"/>
        <v/>
      </c>
      <c r="GU110" s="107" t="str">
        <f t="shared" si="909"/>
        <v/>
      </c>
      <c r="GV110" s="108" t="str">
        <f t="shared" si="910"/>
        <v/>
      </c>
      <c r="GW110" s="109" t="str">
        <f t="shared" si="911"/>
        <v/>
      </c>
      <c r="GY110" s="4"/>
      <c r="HA110" s="102" t="str">
        <f t="shared" si="912"/>
        <v/>
      </c>
      <c r="HB110" s="103" t="str">
        <f t="shared" si="913"/>
        <v/>
      </c>
      <c r="HC110" s="104" t="str">
        <f t="shared" si="914"/>
        <v/>
      </c>
      <c r="HD110" s="104" t="str">
        <f t="shared" si="915"/>
        <v/>
      </c>
      <c r="HE110" s="105" t="str">
        <f t="shared" si="916"/>
        <v/>
      </c>
      <c r="HF110" s="106" t="str">
        <f t="shared" si="917"/>
        <v/>
      </c>
      <c r="HG110" s="107" t="str">
        <f t="shared" si="918"/>
        <v/>
      </c>
      <c r="HH110" s="108" t="str">
        <f t="shared" si="919"/>
        <v/>
      </c>
      <c r="HI110" s="109" t="str">
        <f t="shared" si="920"/>
        <v/>
      </c>
      <c r="HK110" s="4"/>
      <c r="HM110" s="102" t="str">
        <f t="shared" si="921"/>
        <v/>
      </c>
      <c r="HN110" s="103" t="str">
        <f t="shared" si="922"/>
        <v/>
      </c>
      <c r="HO110" s="104" t="str">
        <f t="shared" si="923"/>
        <v/>
      </c>
      <c r="HP110" s="104" t="str">
        <f t="shared" si="924"/>
        <v/>
      </c>
      <c r="HQ110" s="105" t="str">
        <f t="shared" si="925"/>
        <v/>
      </c>
      <c r="HR110" s="106" t="str">
        <f t="shared" si="926"/>
        <v/>
      </c>
      <c r="HS110" s="107" t="str">
        <f t="shared" si="927"/>
        <v/>
      </c>
      <c r="HT110" s="108" t="str">
        <f t="shared" si="928"/>
        <v/>
      </c>
      <c r="HU110" s="109" t="str">
        <f t="shared" si="929"/>
        <v/>
      </c>
      <c r="HW110" s="4"/>
      <c r="HY110" s="102" t="str">
        <f t="shared" si="930"/>
        <v/>
      </c>
      <c r="HZ110" s="103" t="str">
        <f t="shared" si="931"/>
        <v/>
      </c>
      <c r="IA110" s="104" t="str">
        <f t="shared" si="932"/>
        <v/>
      </c>
      <c r="IB110" s="104" t="str">
        <f t="shared" si="933"/>
        <v/>
      </c>
      <c r="IC110" s="105" t="str">
        <f t="shared" si="934"/>
        <v/>
      </c>
      <c r="ID110" s="106" t="str">
        <f t="shared" si="935"/>
        <v/>
      </c>
      <c r="IE110" s="107" t="str">
        <f t="shared" si="936"/>
        <v/>
      </c>
      <c r="IF110" s="108" t="str">
        <f t="shared" si="937"/>
        <v/>
      </c>
      <c r="IG110" s="109" t="str">
        <f t="shared" si="938"/>
        <v/>
      </c>
      <c r="II110" s="4"/>
      <c r="IK110" s="102" t="str">
        <f t="shared" si="939"/>
        <v/>
      </c>
      <c r="IL110" s="103" t="str">
        <f t="shared" si="940"/>
        <v/>
      </c>
      <c r="IM110" s="104" t="str">
        <f t="shared" si="941"/>
        <v/>
      </c>
      <c r="IN110" s="104" t="str">
        <f t="shared" si="942"/>
        <v/>
      </c>
      <c r="IO110" s="105" t="str">
        <f t="shared" si="943"/>
        <v/>
      </c>
      <c r="IP110" s="106" t="str">
        <f t="shared" si="944"/>
        <v/>
      </c>
      <c r="IQ110" s="107" t="str">
        <f t="shared" si="945"/>
        <v/>
      </c>
      <c r="IR110" s="108" t="str">
        <f t="shared" si="946"/>
        <v/>
      </c>
      <c r="IS110" s="109" t="str">
        <f t="shared" si="947"/>
        <v/>
      </c>
      <c r="IU110" s="4"/>
      <c r="IW110" s="102" t="str">
        <f t="shared" si="948"/>
        <v/>
      </c>
      <c r="IX110" s="103" t="str">
        <f t="shared" si="949"/>
        <v/>
      </c>
      <c r="IY110" s="104" t="str">
        <f t="shared" si="950"/>
        <v/>
      </c>
      <c r="IZ110" s="104" t="str">
        <f t="shared" si="951"/>
        <v/>
      </c>
      <c r="JA110" s="105" t="str">
        <f t="shared" si="952"/>
        <v/>
      </c>
      <c r="JB110" s="106" t="str">
        <f t="shared" si="953"/>
        <v/>
      </c>
      <c r="JC110" s="107" t="str">
        <f t="shared" si="954"/>
        <v/>
      </c>
      <c r="JD110" s="108" t="str">
        <f t="shared" si="955"/>
        <v/>
      </c>
      <c r="JE110" s="109" t="str">
        <f t="shared" si="956"/>
        <v/>
      </c>
      <c r="JG110" s="4"/>
      <c r="JI110" s="102" t="str">
        <f t="shared" si="957"/>
        <v/>
      </c>
      <c r="JJ110" s="103" t="str">
        <f t="shared" si="958"/>
        <v/>
      </c>
      <c r="JK110" s="104" t="str">
        <f t="shared" si="959"/>
        <v/>
      </c>
      <c r="JL110" s="104" t="str">
        <f t="shared" si="960"/>
        <v/>
      </c>
      <c r="JM110" s="105" t="str">
        <f t="shared" si="961"/>
        <v/>
      </c>
      <c r="JN110" s="106" t="str">
        <f t="shared" si="962"/>
        <v/>
      </c>
      <c r="JO110" s="107" t="str">
        <f t="shared" si="963"/>
        <v/>
      </c>
      <c r="JP110" s="108" t="str">
        <f t="shared" si="964"/>
        <v/>
      </c>
      <c r="JQ110" s="109" t="str">
        <f t="shared" si="965"/>
        <v/>
      </c>
      <c r="JS110" s="4"/>
      <c r="JU110" s="102" t="str">
        <f t="shared" si="966"/>
        <v/>
      </c>
      <c r="JV110" s="103" t="str">
        <f t="shared" si="967"/>
        <v/>
      </c>
      <c r="JW110" s="104" t="str">
        <f t="shared" si="968"/>
        <v/>
      </c>
      <c r="JX110" s="104" t="str">
        <f t="shared" si="969"/>
        <v/>
      </c>
      <c r="JY110" s="105" t="str">
        <f t="shared" si="970"/>
        <v/>
      </c>
      <c r="JZ110" s="106" t="str">
        <f t="shared" si="971"/>
        <v/>
      </c>
      <c r="KA110" s="107" t="str">
        <f t="shared" si="972"/>
        <v/>
      </c>
      <c r="KB110" s="108" t="str">
        <f t="shared" si="973"/>
        <v/>
      </c>
      <c r="KC110" s="109" t="str">
        <f t="shared" si="974"/>
        <v/>
      </c>
      <c r="KE110" s="4"/>
    </row>
    <row r="111" spans="1:292" ht="13.5" customHeight="1">
      <c r="A111" s="20"/>
      <c r="E111" s="102" t="str">
        <f t="shared" si="760"/>
        <v/>
      </c>
      <c r="F111" s="103" t="str">
        <f t="shared" si="761"/>
        <v/>
      </c>
      <c r="G111" s="104" t="str">
        <f t="shared" si="762"/>
        <v/>
      </c>
      <c r="H111" s="104" t="str">
        <f t="shared" si="763"/>
        <v/>
      </c>
      <c r="I111" s="105" t="str">
        <f t="shared" si="764"/>
        <v/>
      </c>
      <c r="J111" s="106" t="str">
        <f t="shared" si="765"/>
        <v/>
      </c>
      <c r="K111" s="107" t="str">
        <f t="shared" si="766"/>
        <v/>
      </c>
      <c r="L111" s="108" t="str">
        <f t="shared" si="767"/>
        <v/>
      </c>
      <c r="M111" s="109" t="str">
        <f t="shared" si="768"/>
        <v/>
      </c>
      <c r="O111" s="4"/>
      <c r="Q111" s="102" t="str">
        <f t="shared" si="769"/>
        <v/>
      </c>
      <c r="R111" s="103" t="str">
        <f t="shared" si="770"/>
        <v/>
      </c>
      <c r="S111" s="104" t="str">
        <f t="shared" si="771"/>
        <v/>
      </c>
      <c r="T111" s="104" t="str">
        <f t="shared" si="772"/>
        <v/>
      </c>
      <c r="U111" s="105" t="str">
        <f t="shared" si="773"/>
        <v/>
      </c>
      <c r="V111" s="106" t="str">
        <f t="shared" si="774"/>
        <v/>
      </c>
      <c r="W111" s="107" t="str">
        <f t="shared" si="775"/>
        <v/>
      </c>
      <c r="X111" s="108" t="str">
        <f t="shared" si="776"/>
        <v/>
      </c>
      <c r="Y111" s="109" t="str">
        <f t="shared" si="777"/>
        <v/>
      </c>
      <c r="AA111" s="4"/>
      <c r="AC111" s="102" t="str">
        <f t="shared" si="778"/>
        <v/>
      </c>
      <c r="AD111" s="103" t="str">
        <f t="shared" si="779"/>
        <v/>
      </c>
      <c r="AE111" s="104" t="str">
        <f t="shared" si="780"/>
        <v/>
      </c>
      <c r="AF111" s="104" t="str">
        <f t="shared" si="781"/>
        <v/>
      </c>
      <c r="AG111" s="105" t="str">
        <f t="shared" si="782"/>
        <v/>
      </c>
      <c r="AH111" s="106" t="str">
        <f t="shared" si="783"/>
        <v/>
      </c>
      <c r="AI111" s="107" t="str">
        <f t="shared" si="784"/>
        <v/>
      </c>
      <c r="AJ111" s="108" t="str">
        <f t="shared" si="785"/>
        <v/>
      </c>
      <c r="AK111" s="109" t="str">
        <f t="shared" si="786"/>
        <v/>
      </c>
      <c r="AM111" s="4"/>
      <c r="AO111" s="102" t="str">
        <f t="shared" si="787"/>
        <v/>
      </c>
      <c r="AP111" s="103" t="str">
        <f t="shared" si="788"/>
        <v/>
      </c>
      <c r="AQ111" s="104" t="str">
        <f t="shared" si="789"/>
        <v/>
      </c>
      <c r="AR111" s="104" t="str">
        <f t="shared" si="790"/>
        <v/>
      </c>
      <c r="AS111" s="105" t="str">
        <f t="shared" si="791"/>
        <v/>
      </c>
      <c r="AT111" s="106" t="str">
        <f t="shared" si="792"/>
        <v/>
      </c>
      <c r="AU111" s="107" t="str">
        <f t="shared" si="793"/>
        <v/>
      </c>
      <c r="AV111" s="108" t="str">
        <f t="shared" si="794"/>
        <v/>
      </c>
      <c r="AW111" s="109" t="str">
        <f t="shared" si="795"/>
        <v/>
      </c>
      <c r="AY111" s="4"/>
      <c r="BA111" s="102" t="str">
        <f t="shared" si="796"/>
        <v/>
      </c>
      <c r="BB111" s="103" t="str">
        <f t="shared" si="797"/>
        <v/>
      </c>
      <c r="BC111" s="104" t="str">
        <f t="shared" si="798"/>
        <v/>
      </c>
      <c r="BD111" s="104" t="str">
        <f t="shared" si="799"/>
        <v/>
      </c>
      <c r="BE111" s="105" t="str">
        <f t="shared" si="800"/>
        <v/>
      </c>
      <c r="BF111" s="106" t="str">
        <f t="shared" si="801"/>
        <v/>
      </c>
      <c r="BG111" s="107" t="str">
        <f t="shared" si="802"/>
        <v/>
      </c>
      <c r="BH111" s="108" t="str">
        <f t="shared" si="803"/>
        <v/>
      </c>
      <c r="BI111" s="109" t="str">
        <f t="shared" si="804"/>
        <v/>
      </c>
      <c r="BK111" s="4"/>
      <c r="BM111" s="102" t="str">
        <f t="shared" si="805"/>
        <v/>
      </c>
      <c r="BN111" s="103" t="str">
        <f t="shared" si="806"/>
        <v/>
      </c>
      <c r="BO111" s="104" t="str">
        <f t="shared" si="807"/>
        <v/>
      </c>
      <c r="BP111" s="104" t="str">
        <f t="shared" si="808"/>
        <v/>
      </c>
      <c r="BQ111" s="105" t="str">
        <f t="shared" si="809"/>
        <v/>
      </c>
      <c r="BR111" s="106" t="str">
        <f t="shared" si="810"/>
        <v/>
      </c>
      <c r="BS111" s="107" t="str">
        <f t="shared" si="811"/>
        <v/>
      </c>
      <c r="BT111" s="108" t="str">
        <f t="shared" si="812"/>
        <v/>
      </c>
      <c r="BU111" s="109" t="str">
        <f t="shared" si="813"/>
        <v/>
      </c>
      <c r="BW111" s="4"/>
      <c r="BY111" s="102" t="str">
        <f t="shared" si="814"/>
        <v/>
      </c>
      <c r="BZ111" s="103" t="str">
        <f t="shared" si="815"/>
        <v/>
      </c>
      <c r="CA111" s="104" t="str">
        <f t="shared" si="816"/>
        <v/>
      </c>
      <c r="CB111" s="104" t="str">
        <f t="shared" si="817"/>
        <v/>
      </c>
      <c r="CC111" s="105" t="str">
        <f t="shared" si="818"/>
        <v/>
      </c>
      <c r="CD111" s="106" t="str">
        <f t="shared" si="819"/>
        <v/>
      </c>
      <c r="CE111" s="107" t="str">
        <f t="shared" si="820"/>
        <v/>
      </c>
      <c r="CF111" s="108" t="str">
        <f t="shared" si="821"/>
        <v/>
      </c>
      <c r="CG111" s="109" t="str">
        <f t="shared" si="822"/>
        <v/>
      </c>
      <c r="CI111" s="4"/>
      <c r="CK111" s="102" t="str">
        <f t="shared" si="823"/>
        <v/>
      </c>
      <c r="CL111" s="103" t="str">
        <f t="shared" si="824"/>
        <v/>
      </c>
      <c r="CM111" s="104" t="str">
        <f t="shared" si="825"/>
        <v/>
      </c>
      <c r="CN111" s="104" t="str">
        <f t="shared" si="826"/>
        <v/>
      </c>
      <c r="CO111" s="105" t="str">
        <f t="shared" si="827"/>
        <v/>
      </c>
      <c r="CP111" s="106" t="str">
        <f t="shared" si="828"/>
        <v/>
      </c>
      <c r="CQ111" s="107" t="str">
        <f t="shared" si="829"/>
        <v/>
      </c>
      <c r="CR111" s="108" t="str">
        <f t="shared" si="830"/>
        <v/>
      </c>
      <c r="CS111" s="109" t="str">
        <f t="shared" si="831"/>
        <v/>
      </c>
      <c r="CU111" s="4"/>
      <c r="CW111" s="102" t="str">
        <f t="shared" si="832"/>
        <v/>
      </c>
      <c r="CX111" s="103" t="str">
        <f t="shared" si="833"/>
        <v/>
      </c>
      <c r="CY111" s="104" t="str">
        <f t="shared" si="834"/>
        <v/>
      </c>
      <c r="CZ111" s="104" t="str">
        <f t="shared" si="835"/>
        <v/>
      </c>
      <c r="DA111" s="105" t="str">
        <f t="shared" si="836"/>
        <v/>
      </c>
      <c r="DB111" s="106" t="str">
        <f t="shared" si="837"/>
        <v/>
      </c>
      <c r="DC111" s="107" t="str">
        <f t="shared" si="838"/>
        <v/>
      </c>
      <c r="DD111" s="108" t="str">
        <f t="shared" si="839"/>
        <v/>
      </c>
      <c r="DE111" s="109" t="str">
        <f t="shared" si="840"/>
        <v/>
      </c>
      <c r="DG111" s="4"/>
      <c r="DI111" s="102" t="str">
        <f t="shared" si="841"/>
        <v/>
      </c>
      <c r="DJ111" s="103" t="str">
        <f t="shared" si="842"/>
        <v/>
      </c>
      <c r="DK111" s="104" t="str">
        <f t="shared" si="843"/>
        <v/>
      </c>
      <c r="DL111" s="104" t="str">
        <f t="shared" si="844"/>
        <v/>
      </c>
      <c r="DM111" s="105" t="str">
        <f t="shared" si="845"/>
        <v/>
      </c>
      <c r="DN111" s="106" t="str">
        <f t="shared" si="846"/>
        <v/>
      </c>
      <c r="DO111" s="107" t="str">
        <f t="shared" si="847"/>
        <v/>
      </c>
      <c r="DP111" s="108" t="str">
        <f t="shared" si="848"/>
        <v/>
      </c>
      <c r="DQ111" s="109" t="str">
        <f t="shared" si="849"/>
        <v/>
      </c>
      <c r="DS111" s="4"/>
      <c r="DU111" s="102" t="str">
        <f t="shared" si="850"/>
        <v/>
      </c>
      <c r="DV111" s="103" t="str">
        <f t="shared" si="851"/>
        <v/>
      </c>
      <c r="DW111" s="104" t="str">
        <f t="shared" si="852"/>
        <v/>
      </c>
      <c r="DX111" s="104" t="str">
        <f t="shared" si="853"/>
        <v/>
      </c>
      <c r="DY111" s="105" t="str">
        <f t="shared" si="854"/>
        <v/>
      </c>
      <c r="DZ111" s="106" t="str">
        <f t="shared" si="855"/>
        <v/>
      </c>
      <c r="EA111" s="107" t="str">
        <f t="shared" si="856"/>
        <v/>
      </c>
      <c r="EB111" s="108" t="str">
        <f t="shared" si="857"/>
        <v/>
      </c>
      <c r="EC111" s="109" t="str">
        <f t="shared" si="858"/>
        <v/>
      </c>
      <c r="EE111" s="4"/>
      <c r="EG111" s="102" t="str">
        <f t="shared" si="859"/>
        <v/>
      </c>
      <c r="EH111" s="103" t="str">
        <f t="shared" si="860"/>
        <v/>
      </c>
      <c r="EI111" s="104" t="str">
        <f t="shared" si="861"/>
        <v/>
      </c>
      <c r="EJ111" s="104" t="str">
        <f t="shared" si="862"/>
        <v/>
      </c>
      <c r="EK111" s="105" t="str">
        <f t="shared" si="863"/>
        <v/>
      </c>
      <c r="EL111" s="106" t="str">
        <f t="shared" si="864"/>
        <v/>
      </c>
      <c r="EM111" s="107" t="str">
        <f t="shared" si="865"/>
        <v/>
      </c>
      <c r="EN111" s="108" t="str">
        <f t="shared" si="866"/>
        <v/>
      </c>
      <c r="EO111" s="109" t="str">
        <f t="shared" si="867"/>
        <v/>
      </c>
      <c r="EQ111" s="4"/>
      <c r="ES111" s="102" t="str">
        <f t="shared" si="868"/>
        <v/>
      </c>
      <c r="ET111" s="103" t="str">
        <f t="shared" si="869"/>
        <v/>
      </c>
      <c r="EU111" s="104" t="str">
        <f t="shared" si="870"/>
        <v/>
      </c>
      <c r="EV111" s="104" t="str">
        <f t="shared" si="871"/>
        <v/>
      </c>
      <c r="EW111" s="105" t="str">
        <f t="shared" si="872"/>
        <v/>
      </c>
      <c r="EX111" s="106" t="str">
        <f t="shared" si="873"/>
        <v/>
      </c>
      <c r="EY111" s="107" t="str">
        <f t="shared" si="874"/>
        <v/>
      </c>
      <c r="EZ111" s="108" t="str">
        <f t="shared" si="875"/>
        <v/>
      </c>
      <c r="FA111" s="109" t="str">
        <f t="shared" si="876"/>
        <v/>
      </c>
      <c r="FC111" s="4"/>
      <c r="FE111" s="102" t="str">
        <f t="shared" si="877"/>
        <v/>
      </c>
      <c r="FF111" s="103" t="str">
        <f t="shared" si="878"/>
        <v/>
      </c>
      <c r="FG111" s="104" t="str">
        <f t="shared" si="879"/>
        <v/>
      </c>
      <c r="FH111" s="104" t="str">
        <f t="shared" si="880"/>
        <v/>
      </c>
      <c r="FI111" s="105" t="str">
        <f t="shared" si="881"/>
        <v/>
      </c>
      <c r="FJ111" s="106" t="str">
        <f t="shared" si="882"/>
        <v/>
      </c>
      <c r="FK111" s="107" t="str">
        <f t="shared" si="883"/>
        <v/>
      </c>
      <c r="FL111" s="108" t="str">
        <f t="shared" si="884"/>
        <v/>
      </c>
      <c r="FM111" s="109" t="str">
        <f t="shared" si="885"/>
        <v/>
      </c>
      <c r="FO111" s="4"/>
      <c r="FQ111" s="102" t="str">
        <f>IF(FU111="","",#REF!)</f>
        <v/>
      </c>
      <c r="FR111" s="103" t="str">
        <f t="shared" si="886"/>
        <v/>
      </c>
      <c r="FS111" s="104" t="str">
        <f t="shared" si="887"/>
        <v/>
      </c>
      <c r="FT111" s="104" t="str">
        <f t="shared" si="888"/>
        <v/>
      </c>
      <c r="FU111" s="105" t="str">
        <f t="shared" si="889"/>
        <v/>
      </c>
      <c r="FV111" s="106" t="str">
        <f t="shared" si="890"/>
        <v/>
      </c>
      <c r="FW111" s="107" t="str">
        <f t="shared" si="891"/>
        <v/>
      </c>
      <c r="FX111" s="108" t="str">
        <f t="shared" si="892"/>
        <v/>
      </c>
      <c r="FY111" s="109" t="str">
        <f t="shared" si="893"/>
        <v/>
      </c>
      <c r="GA111" s="4"/>
      <c r="GC111" s="102" t="str">
        <f t="shared" si="894"/>
        <v/>
      </c>
      <c r="GD111" s="103" t="str">
        <f t="shared" si="895"/>
        <v/>
      </c>
      <c r="GE111" s="104" t="str">
        <f t="shared" si="896"/>
        <v/>
      </c>
      <c r="GF111" s="104" t="str">
        <f t="shared" si="897"/>
        <v/>
      </c>
      <c r="GG111" s="105" t="str">
        <f t="shared" si="898"/>
        <v/>
      </c>
      <c r="GH111" s="106" t="str">
        <f t="shared" si="899"/>
        <v/>
      </c>
      <c r="GI111" s="107" t="str">
        <f t="shared" si="900"/>
        <v/>
      </c>
      <c r="GJ111" s="108" t="str">
        <f t="shared" si="901"/>
        <v/>
      </c>
      <c r="GK111" s="109" t="str">
        <f t="shared" si="902"/>
        <v/>
      </c>
      <c r="GM111" s="4"/>
      <c r="GO111" s="102" t="str">
        <f t="shared" si="903"/>
        <v/>
      </c>
      <c r="GP111" s="103" t="str">
        <f t="shared" si="904"/>
        <v/>
      </c>
      <c r="GQ111" s="104" t="str">
        <f t="shared" si="905"/>
        <v/>
      </c>
      <c r="GR111" s="104" t="str">
        <f t="shared" si="906"/>
        <v/>
      </c>
      <c r="GS111" s="105" t="str">
        <f t="shared" si="907"/>
        <v/>
      </c>
      <c r="GT111" s="106" t="str">
        <f t="shared" si="908"/>
        <v/>
      </c>
      <c r="GU111" s="107" t="str">
        <f t="shared" si="909"/>
        <v/>
      </c>
      <c r="GV111" s="108" t="str">
        <f t="shared" si="910"/>
        <v/>
      </c>
      <c r="GW111" s="109" t="str">
        <f t="shared" si="911"/>
        <v/>
      </c>
      <c r="GY111" s="4"/>
      <c r="HA111" s="102" t="str">
        <f t="shared" si="912"/>
        <v/>
      </c>
      <c r="HB111" s="103" t="str">
        <f t="shared" si="913"/>
        <v/>
      </c>
      <c r="HC111" s="104" t="str">
        <f t="shared" si="914"/>
        <v/>
      </c>
      <c r="HD111" s="104" t="str">
        <f t="shared" si="915"/>
        <v/>
      </c>
      <c r="HE111" s="105" t="str">
        <f t="shared" si="916"/>
        <v/>
      </c>
      <c r="HF111" s="106" t="str">
        <f t="shared" si="917"/>
        <v/>
      </c>
      <c r="HG111" s="107" t="str">
        <f t="shared" si="918"/>
        <v/>
      </c>
      <c r="HH111" s="108" t="str">
        <f t="shared" si="919"/>
        <v/>
      </c>
      <c r="HI111" s="109" t="str">
        <f t="shared" si="920"/>
        <v/>
      </c>
      <c r="HK111" s="4"/>
      <c r="HM111" s="102" t="str">
        <f t="shared" si="921"/>
        <v/>
      </c>
      <c r="HN111" s="103" t="str">
        <f t="shared" si="922"/>
        <v/>
      </c>
      <c r="HO111" s="104" t="str">
        <f t="shared" si="923"/>
        <v/>
      </c>
      <c r="HP111" s="104" t="str">
        <f t="shared" si="924"/>
        <v/>
      </c>
      <c r="HQ111" s="105" t="str">
        <f t="shared" si="925"/>
        <v/>
      </c>
      <c r="HR111" s="106" t="str">
        <f t="shared" si="926"/>
        <v/>
      </c>
      <c r="HS111" s="107" t="str">
        <f t="shared" si="927"/>
        <v/>
      </c>
      <c r="HT111" s="108" t="str">
        <f t="shared" si="928"/>
        <v/>
      </c>
      <c r="HU111" s="109" t="str">
        <f t="shared" si="929"/>
        <v/>
      </c>
      <c r="HW111" s="4"/>
      <c r="HY111" s="102" t="str">
        <f t="shared" si="930"/>
        <v/>
      </c>
      <c r="HZ111" s="103" t="str">
        <f t="shared" si="931"/>
        <v/>
      </c>
      <c r="IA111" s="104" t="str">
        <f t="shared" si="932"/>
        <v/>
      </c>
      <c r="IB111" s="104" t="str">
        <f t="shared" si="933"/>
        <v/>
      </c>
      <c r="IC111" s="105" t="str">
        <f t="shared" si="934"/>
        <v/>
      </c>
      <c r="ID111" s="106" t="str">
        <f t="shared" si="935"/>
        <v/>
      </c>
      <c r="IE111" s="107" t="str">
        <f t="shared" si="936"/>
        <v/>
      </c>
      <c r="IF111" s="108" t="str">
        <f t="shared" si="937"/>
        <v/>
      </c>
      <c r="IG111" s="109" t="str">
        <f t="shared" si="938"/>
        <v/>
      </c>
      <c r="II111" s="4"/>
      <c r="IK111" s="102" t="str">
        <f t="shared" si="939"/>
        <v/>
      </c>
      <c r="IL111" s="103" t="str">
        <f t="shared" si="940"/>
        <v/>
      </c>
      <c r="IM111" s="104" t="str">
        <f t="shared" si="941"/>
        <v/>
      </c>
      <c r="IN111" s="104" t="str">
        <f t="shared" si="942"/>
        <v/>
      </c>
      <c r="IO111" s="105" t="str">
        <f t="shared" si="943"/>
        <v/>
      </c>
      <c r="IP111" s="106" t="str">
        <f t="shared" si="944"/>
        <v/>
      </c>
      <c r="IQ111" s="107" t="str">
        <f t="shared" si="945"/>
        <v/>
      </c>
      <c r="IR111" s="108" t="str">
        <f t="shared" si="946"/>
        <v/>
      </c>
      <c r="IS111" s="109" t="str">
        <f t="shared" si="947"/>
        <v/>
      </c>
      <c r="IU111" s="4"/>
      <c r="IW111" s="102" t="str">
        <f t="shared" si="948"/>
        <v/>
      </c>
      <c r="IX111" s="103" t="str">
        <f t="shared" si="949"/>
        <v/>
      </c>
      <c r="IY111" s="104" t="str">
        <f t="shared" si="950"/>
        <v/>
      </c>
      <c r="IZ111" s="104" t="str">
        <f t="shared" si="951"/>
        <v/>
      </c>
      <c r="JA111" s="105" t="str">
        <f t="shared" si="952"/>
        <v/>
      </c>
      <c r="JB111" s="106" t="str">
        <f t="shared" si="953"/>
        <v/>
      </c>
      <c r="JC111" s="107" t="str">
        <f t="shared" si="954"/>
        <v/>
      </c>
      <c r="JD111" s="108" t="str">
        <f t="shared" si="955"/>
        <v/>
      </c>
      <c r="JE111" s="109" t="str">
        <f t="shared" si="956"/>
        <v/>
      </c>
      <c r="JG111" s="4"/>
      <c r="JI111" s="102" t="str">
        <f t="shared" si="957"/>
        <v/>
      </c>
      <c r="JJ111" s="103" t="str">
        <f t="shared" si="958"/>
        <v/>
      </c>
      <c r="JK111" s="104" t="str">
        <f t="shared" si="959"/>
        <v/>
      </c>
      <c r="JL111" s="104" t="str">
        <f t="shared" si="960"/>
        <v/>
      </c>
      <c r="JM111" s="105" t="str">
        <f t="shared" si="961"/>
        <v/>
      </c>
      <c r="JN111" s="106" t="str">
        <f t="shared" si="962"/>
        <v/>
      </c>
      <c r="JO111" s="107" t="str">
        <f t="shared" si="963"/>
        <v/>
      </c>
      <c r="JP111" s="108" t="str">
        <f t="shared" si="964"/>
        <v/>
      </c>
      <c r="JQ111" s="109" t="str">
        <f t="shared" si="965"/>
        <v/>
      </c>
      <c r="JS111" s="4"/>
      <c r="JU111" s="102" t="str">
        <f t="shared" si="966"/>
        <v/>
      </c>
      <c r="JV111" s="103" t="str">
        <f t="shared" si="967"/>
        <v/>
      </c>
      <c r="JW111" s="104" t="str">
        <f t="shared" si="968"/>
        <v/>
      </c>
      <c r="JX111" s="104" t="str">
        <f t="shared" si="969"/>
        <v/>
      </c>
      <c r="JY111" s="105" t="str">
        <f t="shared" si="970"/>
        <v/>
      </c>
      <c r="JZ111" s="106" t="str">
        <f t="shared" si="971"/>
        <v/>
      </c>
      <c r="KA111" s="107" t="str">
        <f t="shared" si="972"/>
        <v/>
      </c>
      <c r="KB111" s="108" t="str">
        <f t="shared" si="973"/>
        <v/>
      </c>
      <c r="KC111" s="109" t="str">
        <f t="shared" si="974"/>
        <v/>
      </c>
      <c r="KE111" s="4"/>
    </row>
    <row r="112" spans="1:292" ht="13.5" customHeight="1">
      <c r="A112" s="20"/>
      <c r="E112" s="102" t="str">
        <f t="shared" si="760"/>
        <v/>
      </c>
      <c r="F112" s="103" t="str">
        <f t="shared" si="761"/>
        <v/>
      </c>
      <c r="G112" s="104" t="str">
        <f t="shared" si="762"/>
        <v/>
      </c>
      <c r="H112" s="104" t="str">
        <f t="shared" si="763"/>
        <v/>
      </c>
      <c r="I112" s="105" t="str">
        <f t="shared" si="764"/>
        <v/>
      </c>
      <c r="J112" s="106" t="str">
        <f t="shared" si="765"/>
        <v/>
      </c>
      <c r="K112" s="107" t="str">
        <f t="shared" si="766"/>
        <v/>
      </c>
      <c r="L112" s="108" t="str">
        <f t="shared" si="767"/>
        <v/>
      </c>
      <c r="M112" s="109" t="str">
        <f t="shared" si="768"/>
        <v/>
      </c>
      <c r="O112" s="4"/>
      <c r="Q112" s="102" t="str">
        <f t="shared" si="769"/>
        <v/>
      </c>
      <c r="R112" s="103" t="str">
        <f t="shared" si="770"/>
        <v/>
      </c>
      <c r="S112" s="104" t="str">
        <f t="shared" si="771"/>
        <v/>
      </c>
      <c r="T112" s="104" t="str">
        <f t="shared" si="772"/>
        <v/>
      </c>
      <c r="U112" s="105" t="str">
        <f t="shared" si="773"/>
        <v/>
      </c>
      <c r="V112" s="106" t="str">
        <f t="shared" si="774"/>
        <v/>
      </c>
      <c r="W112" s="107" t="str">
        <f t="shared" si="775"/>
        <v/>
      </c>
      <c r="X112" s="108" t="str">
        <f t="shared" si="776"/>
        <v/>
      </c>
      <c r="Y112" s="109" t="str">
        <f t="shared" si="777"/>
        <v/>
      </c>
      <c r="AA112" s="4"/>
      <c r="AC112" s="102" t="str">
        <f t="shared" si="778"/>
        <v/>
      </c>
      <c r="AD112" s="103" t="str">
        <f t="shared" si="779"/>
        <v/>
      </c>
      <c r="AE112" s="104" t="str">
        <f t="shared" si="780"/>
        <v/>
      </c>
      <c r="AF112" s="104" t="str">
        <f t="shared" si="781"/>
        <v/>
      </c>
      <c r="AG112" s="105" t="str">
        <f t="shared" si="782"/>
        <v/>
      </c>
      <c r="AH112" s="106" t="str">
        <f t="shared" si="783"/>
        <v/>
      </c>
      <c r="AI112" s="107" t="str">
        <f t="shared" si="784"/>
        <v/>
      </c>
      <c r="AJ112" s="108" t="str">
        <f t="shared" si="785"/>
        <v/>
      </c>
      <c r="AK112" s="109" t="str">
        <f t="shared" si="786"/>
        <v/>
      </c>
      <c r="AM112" s="4"/>
      <c r="AO112" s="102" t="str">
        <f t="shared" si="787"/>
        <v/>
      </c>
      <c r="AP112" s="103" t="str">
        <f t="shared" si="788"/>
        <v/>
      </c>
      <c r="AQ112" s="104" t="str">
        <f t="shared" si="789"/>
        <v/>
      </c>
      <c r="AR112" s="104" t="str">
        <f t="shared" si="790"/>
        <v/>
      </c>
      <c r="AS112" s="105" t="str">
        <f t="shared" si="791"/>
        <v/>
      </c>
      <c r="AT112" s="106" t="str">
        <f t="shared" si="792"/>
        <v/>
      </c>
      <c r="AU112" s="107" t="str">
        <f t="shared" si="793"/>
        <v/>
      </c>
      <c r="AV112" s="108" t="str">
        <f t="shared" si="794"/>
        <v/>
      </c>
      <c r="AW112" s="109" t="str">
        <f t="shared" si="795"/>
        <v/>
      </c>
      <c r="AY112" s="4"/>
      <c r="BA112" s="102" t="str">
        <f t="shared" si="796"/>
        <v/>
      </c>
      <c r="BB112" s="103" t="str">
        <f t="shared" si="797"/>
        <v/>
      </c>
      <c r="BC112" s="104" t="str">
        <f t="shared" si="798"/>
        <v/>
      </c>
      <c r="BD112" s="104" t="str">
        <f t="shared" si="799"/>
        <v/>
      </c>
      <c r="BE112" s="105" t="str">
        <f t="shared" si="800"/>
        <v/>
      </c>
      <c r="BF112" s="106" t="str">
        <f t="shared" si="801"/>
        <v/>
      </c>
      <c r="BG112" s="107" t="str">
        <f t="shared" si="802"/>
        <v/>
      </c>
      <c r="BH112" s="108" t="str">
        <f t="shared" si="803"/>
        <v/>
      </c>
      <c r="BI112" s="109" t="str">
        <f t="shared" si="804"/>
        <v/>
      </c>
      <c r="BK112" s="4"/>
      <c r="BM112" s="102" t="str">
        <f t="shared" si="805"/>
        <v/>
      </c>
      <c r="BN112" s="103" t="str">
        <f t="shared" si="806"/>
        <v/>
      </c>
      <c r="BO112" s="104" t="str">
        <f t="shared" si="807"/>
        <v/>
      </c>
      <c r="BP112" s="104" t="str">
        <f t="shared" si="808"/>
        <v/>
      </c>
      <c r="BQ112" s="105" t="str">
        <f t="shared" si="809"/>
        <v/>
      </c>
      <c r="BR112" s="106" t="str">
        <f t="shared" si="810"/>
        <v/>
      </c>
      <c r="BS112" s="107" t="str">
        <f t="shared" si="811"/>
        <v/>
      </c>
      <c r="BT112" s="108" t="str">
        <f t="shared" si="812"/>
        <v/>
      </c>
      <c r="BU112" s="109" t="str">
        <f t="shared" si="813"/>
        <v/>
      </c>
      <c r="BW112" s="4"/>
      <c r="BY112" s="102" t="str">
        <f t="shared" si="814"/>
        <v/>
      </c>
      <c r="BZ112" s="103" t="str">
        <f t="shared" si="815"/>
        <v/>
      </c>
      <c r="CA112" s="104" t="str">
        <f t="shared" si="816"/>
        <v/>
      </c>
      <c r="CB112" s="104" t="str">
        <f t="shared" si="817"/>
        <v/>
      </c>
      <c r="CC112" s="105" t="str">
        <f t="shared" si="818"/>
        <v/>
      </c>
      <c r="CD112" s="106" t="str">
        <f t="shared" si="819"/>
        <v/>
      </c>
      <c r="CE112" s="107" t="str">
        <f t="shared" si="820"/>
        <v/>
      </c>
      <c r="CF112" s="108" t="str">
        <f t="shared" si="821"/>
        <v/>
      </c>
      <c r="CG112" s="109" t="str">
        <f t="shared" si="822"/>
        <v/>
      </c>
      <c r="CI112" s="4"/>
      <c r="CK112" s="102" t="str">
        <f t="shared" si="823"/>
        <v/>
      </c>
      <c r="CL112" s="103" t="str">
        <f t="shared" si="824"/>
        <v/>
      </c>
      <c r="CM112" s="104" t="str">
        <f t="shared" si="825"/>
        <v/>
      </c>
      <c r="CN112" s="104" t="str">
        <f t="shared" si="826"/>
        <v/>
      </c>
      <c r="CO112" s="105" t="str">
        <f t="shared" si="827"/>
        <v/>
      </c>
      <c r="CP112" s="106" t="str">
        <f t="shared" si="828"/>
        <v/>
      </c>
      <c r="CQ112" s="107" t="str">
        <f t="shared" si="829"/>
        <v/>
      </c>
      <c r="CR112" s="108" t="str">
        <f t="shared" si="830"/>
        <v/>
      </c>
      <c r="CS112" s="109" t="str">
        <f t="shared" si="831"/>
        <v/>
      </c>
      <c r="CU112" s="4"/>
      <c r="CW112" s="102" t="str">
        <f t="shared" si="832"/>
        <v/>
      </c>
      <c r="CX112" s="103" t="str">
        <f t="shared" si="833"/>
        <v/>
      </c>
      <c r="CY112" s="104" t="str">
        <f t="shared" si="834"/>
        <v/>
      </c>
      <c r="CZ112" s="104" t="str">
        <f t="shared" si="835"/>
        <v/>
      </c>
      <c r="DA112" s="105" t="str">
        <f t="shared" si="836"/>
        <v/>
      </c>
      <c r="DB112" s="106" t="str">
        <f t="shared" si="837"/>
        <v/>
      </c>
      <c r="DC112" s="107" t="str">
        <f t="shared" si="838"/>
        <v/>
      </c>
      <c r="DD112" s="108" t="str">
        <f t="shared" si="839"/>
        <v/>
      </c>
      <c r="DE112" s="109" t="str">
        <f t="shared" si="840"/>
        <v/>
      </c>
      <c r="DG112" s="4"/>
      <c r="DI112" s="102" t="str">
        <f t="shared" si="841"/>
        <v/>
      </c>
      <c r="DJ112" s="103" t="str">
        <f t="shared" si="842"/>
        <v/>
      </c>
      <c r="DK112" s="104" t="str">
        <f t="shared" si="843"/>
        <v/>
      </c>
      <c r="DL112" s="104" t="str">
        <f t="shared" si="844"/>
        <v/>
      </c>
      <c r="DM112" s="105" t="str">
        <f t="shared" si="845"/>
        <v/>
      </c>
      <c r="DN112" s="106" t="str">
        <f t="shared" si="846"/>
        <v/>
      </c>
      <c r="DO112" s="107" t="str">
        <f t="shared" si="847"/>
        <v/>
      </c>
      <c r="DP112" s="108" t="str">
        <f t="shared" si="848"/>
        <v/>
      </c>
      <c r="DQ112" s="109" t="str">
        <f t="shared" si="849"/>
        <v/>
      </c>
      <c r="DS112" s="4"/>
      <c r="DU112" s="102" t="str">
        <f t="shared" si="850"/>
        <v/>
      </c>
      <c r="DV112" s="103" t="str">
        <f t="shared" si="851"/>
        <v/>
      </c>
      <c r="DW112" s="104" t="str">
        <f t="shared" si="852"/>
        <v/>
      </c>
      <c r="DX112" s="104" t="str">
        <f t="shared" si="853"/>
        <v/>
      </c>
      <c r="DY112" s="105" t="str">
        <f t="shared" si="854"/>
        <v/>
      </c>
      <c r="DZ112" s="106" t="str">
        <f t="shared" si="855"/>
        <v/>
      </c>
      <c r="EA112" s="107" t="str">
        <f t="shared" si="856"/>
        <v/>
      </c>
      <c r="EB112" s="108" t="str">
        <f t="shared" si="857"/>
        <v/>
      </c>
      <c r="EC112" s="109" t="str">
        <f t="shared" si="858"/>
        <v/>
      </c>
      <c r="EE112" s="4"/>
      <c r="EG112" s="102" t="str">
        <f t="shared" si="859"/>
        <v/>
      </c>
      <c r="EH112" s="103" t="str">
        <f t="shared" si="860"/>
        <v/>
      </c>
      <c r="EI112" s="104" t="str">
        <f t="shared" si="861"/>
        <v/>
      </c>
      <c r="EJ112" s="104" t="str">
        <f t="shared" si="862"/>
        <v/>
      </c>
      <c r="EK112" s="105" t="str">
        <f t="shared" si="863"/>
        <v/>
      </c>
      <c r="EL112" s="106" t="str">
        <f t="shared" si="864"/>
        <v/>
      </c>
      <c r="EM112" s="107" t="str">
        <f t="shared" si="865"/>
        <v/>
      </c>
      <c r="EN112" s="108" t="str">
        <f t="shared" si="866"/>
        <v/>
      </c>
      <c r="EO112" s="109" t="str">
        <f t="shared" si="867"/>
        <v/>
      </c>
      <c r="EQ112" s="4"/>
      <c r="ES112" s="102" t="str">
        <f t="shared" si="868"/>
        <v/>
      </c>
      <c r="ET112" s="103" t="str">
        <f t="shared" si="869"/>
        <v/>
      </c>
      <c r="EU112" s="104" t="str">
        <f t="shared" si="870"/>
        <v/>
      </c>
      <c r="EV112" s="104" t="str">
        <f t="shared" si="871"/>
        <v/>
      </c>
      <c r="EW112" s="105" t="str">
        <f t="shared" si="872"/>
        <v/>
      </c>
      <c r="EX112" s="106" t="str">
        <f t="shared" si="873"/>
        <v/>
      </c>
      <c r="EY112" s="107" t="str">
        <f t="shared" si="874"/>
        <v/>
      </c>
      <c r="EZ112" s="108" t="str">
        <f t="shared" si="875"/>
        <v/>
      </c>
      <c r="FA112" s="109" t="str">
        <f t="shared" si="876"/>
        <v/>
      </c>
      <c r="FC112" s="4"/>
      <c r="FE112" s="102" t="str">
        <f t="shared" si="877"/>
        <v/>
      </c>
      <c r="FF112" s="103" t="str">
        <f t="shared" si="878"/>
        <v/>
      </c>
      <c r="FG112" s="104" t="str">
        <f t="shared" si="879"/>
        <v/>
      </c>
      <c r="FH112" s="104" t="str">
        <f t="shared" si="880"/>
        <v/>
      </c>
      <c r="FI112" s="105" t="str">
        <f t="shared" si="881"/>
        <v/>
      </c>
      <c r="FJ112" s="106" t="str">
        <f t="shared" si="882"/>
        <v/>
      </c>
      <c r="FK112" s="107" t="str">
        <f t="shared" si="883"/>
        <v/>
      </c>
      <c r="FL112" s="108" t="str">
        <f t="shared" si="884"/>
        <v/>
      </c>
      <c r="FM112" s="109" t="str">
        <f t="shared" si="885"/>
        <v/>
      </c>
      <c r="FO112" s="4"/>
      <c r="FQ112" s="102" t="str">
        <f>IF(FU112="","",#REF!)</f>
        <v/>
      </c>
      <c r="FR112" s="103" t="str">
        <f t="shared" si="886"/>
        <v/>
      </c>
      <c r="FS112" s="104" t="str">
        <f t="shared" si="887"/>
        <v/>
      </c>
      <c r="FT112" s="104" t="str">
        <f t="shared" si="888"/>
        <v/>
      </c>
      <c r="FU112" s="105" t="str">
        <f t="shared" si="889"/>
        <v/>
      </c>
      <c r="FV112" s="106" t="str">
        <f t="shared" si="890"/>
        <v/>
      </c>
      <c r="FW112" s="107" t="str">
        <f t="shared" si="891"/>
        <v/>
      </c>
      <c r="FX112" s="108" t="str">
        <f t="shared" si="892"/>
        <v/>
      </c>
      <c r="FY112" s="109" t="str">
        <f t="shared" si="893"/>
        <v/>
      </c>
      <c r="GA112" s="4"/>
      <c r="GC112" s="102" t="str">
        <f t="shared" si="894"/>
        <v/>
      </c>
      <c r="GD112" s="103" t="str">
        <f t="shared" si="895"/>
        <v/>
      </c>
      <c r="GE112" s="104" t="str">
        <f t="shared" si="896"/>
        <v/>
      </c>
      <c r="GF112" s="104" t="str">
        <f t="shared" si="897"/>
        <v/>
      </c>
      <c r="GG112" s="105" t="str">
        <f t="shared" si="898"/>
        <v/>
      </c>
      <c r="GH112" s="106" t="str">
        <f t="shared" si="899"/>
        <v/>
      </c>
      <c r="GI112" s="107" t="str">
        <f t="shared" si="900"/>
        <v/>
      </c>
      <c r="GJ112" s="108" t="str">
        <f t="shared" si="901"/>
        <v/>
      </c>
      <c r="GK112" s="109" t="str">
        <f t="shared" si="902"/>
        <v/>
      </c>
      <c r="GM112" s="4"/>
      <c r="GO112" s="102" t="str">
        <f t="shared" si="903"/>
        <v/>
      </c>
      <c r="GP112" s="103" t="str">
        <f t="shared" si="904"/>
        <v/>
      </c>
      <c r="GQ112" s="104" t="str">
        <f t="shared" si="905"/>
        <v/>
      </c>
      <c r="GR112" s="104" t="str">
        <f t="shared" si="906"/>
        <v/>
      </c>
      <c r="GS112" s="105" t="str">
        <f t="shared" si="907"/>
        <v/>
      </c>
      <c r="GT112" s="106" t="str">
        <f t="shared" si="908"/>
        <v/>
      </c>
      <c r="GU112" s="107" t="str">
        <f t="shared" si="909"/>
        <v/>
      </c>
      <c r="GV112" s="108" t="str">
        <f t="shared" si="910"/>
        <v/>
      </c>
      <c r="GW112" s="109" t="str">
        <f t="shared" si="911"/>
        <v/>
      </c>
      <c r="GY112" s="4"/>
      <c r="HA112" s="102" t="str">
        <f t="shared" si="912"/>
        <v/>
      </c>
      <c r="HB112" s="103" t="str">
        <f t="shared" si="913"/>
        <v/>
      </c>
      <c r="HC112" s="104" t="str">
        <f t="shared" si="914"/>
        <v/>
      </c>
      <c r="HD112" s="104" t="str">
        <f t="shared" si="915"/>
        <v/>
      </c>
      <c r="HE112" s="105" t="str">
        <f t="shared" si="916"/>
        <v/>
      </c>
      <c r="HF112" s="106" t="str">
        <f t="shared" si="917"/>
        <v/>
      </c>
      <c r="HG112" s="107" t="str">
        <f t="shared" si="918"/>
        <v/>
      </c>
      <c r="HH112" s="108" t="str">
        <f t="shared" si="919"/>
        <v/>
      </c>
      <c r="HI112" s="109" t="str">
        <f t="shared" si="920"/>
        <v/>
      </c>
      <c r="HK112" s="4"/>
      <c r="HM112" s="102" t="str">
        <f t="shared" si="921"/>
        <v/>
      </c>
      <c r="HN112" s="103" t="str">
        <f t="shared" si="922"/>
        <v/>
      </c>
      <c r="HO112" s="104" t="str">
        <f t="shared" si="923"/>
        <v/>
      </c>
      <c r="HP112" s="104" t="str">
        <f t="shared" si="924"/>
        <v/>
      </c>
      <c r="HQ112" s="105" t="str">
        <f t="shared" si="925"/>
        <v/>
      </c>
      <c r="HR112" s="106" t="str">
        <f t="shared" si="926"/>
        <v/>
      </c>
      <c r="HS112" s="107" t="str">
        <f t="shared" si="927"/>
        <v/>
      </c>
      <c r="HT112" s="108" t="str">
        <f t="shared" si="928"/>
        <v/>
      </c>
      <c r="HU112" s="109" t="str">
        <f t="shared" si="929"/>
        <v/>
      </c>
      <c r="HW112" s="4"/>
      <c r="HY112" s="102" t="str">
        <f t="shared" si="930"/>
        <v/>
      </c>
      <c r="HZ112" s="103" t="str">
        <f t="shared" si="931"/>
        <v/>
      </c>
      <c r="IA112" s="104" t="str">
        <f t="shared" si="932"/>
        <v/>
      </c>
      <c r="IB112" s="104" t="str">
        <f t="shared" si="933"/>
        <v/>
      </c>
      <c r="IC112" s="105" t="str">
        <f t="shared" si="934"/>
        <v/>
      </c>
      <c r="ID112" s="106" t="str">
        <f t="shared" si="935"/>
        <v/>
      </c>
      <c r="IE112" s="107" t="str">
        <f t="shared" si="936"/>
        <v/>
      </c>
      <c r="IF112" s="108" t="str">
        <f t="shared" si="937"/>
        <v/>
      </c>
      <c r="IG112" s="109" t="str">
        <f t="shared" si="938"/>
        <v/>
      </c>
      <c r="II112" s="4"/>
      <c r="IK112" s="102" t="str">
        <f t="shared" si="939"/>
        <v/>
      </c>
      <c r="IL112" s="103" t="str">
        <f t="shared" si="940"/>
        <v/>
      </c>
      <c r="IM112" s="104" t="str">
        <f t="shared" si="941"/>
        <v/>
      </c>
      <c r="IN112" s="104" t="str">
        <f t="shared" si="942"/>
        <v/>
      </c>
      <c r="IO112" s="105" t="str">
        <f t="shared" si="943"/>
        <v/>
      </c>
      <c r="IP112" s="106" t="str">
        <f t="shared" si="944"/>
        <v/>
      </c>
      <c r="IQ112" s="107" t="str">
        <f t="shared" si="945"/>
        <v/>
      </c>
      <c r="IR112" s="108" t="str">
        <f t="shared" si="946"/>
        <v/>
      </c>
      <c r="IS112" s="109" t="str">
        <f t="shared" si="947"/>
        <v/>
      </c>
      <c r="IU112" s="4"/>
      <c r="IW112" s="102" t="str">
        <f t="shared" si="948"/>
        <v/>
      </c>
      <c r="IX112" s="103" t="str">
        <f t="shared" si="949"/>
        <v/>
      </c>
      <c r="IY112" s="104" t="str">
        <f t="shared" si="950"/>
        <v/>
      </c>
      <c r="IZ112" s="104" t="str">
        <f t="shared" si="951"/>
        <v/>
      </c>
      <c r="JA112" s="105" t="str">
        <f t="shared" si="952"/>
        <v/>
      </c>
      <c r="JB112" s="106" t="str">
        <f t="shared" si="953"/>
        <v/>
      </c>
      <c r="JC112" s="107" t="str">
        <f t="shared" si="954"/>
        <v/>
      </c>
      <c r="JD112" s="108" t="str">
        <f t="shared" si="955"/>
        <v/>
      </c>
      <c r="JE112" s="109" t="str">
        <f t="shared" si="956"/>
        <v/>
      </c>
      <c r="JG112" s="4"/>
      <c r="JI112" s="102" t="str">
        <f t="shared" si="957"/>
        <v/>
      </c>
      <c r="JJ112" s="103" t="str">
        <f t="shared" si="958"/>
        <v/>
      </c>
      <c r="JK112" s="104" t="str">
        <f t="shared" si="959"/>
        <v/>
      </c>
      <c r="JL112" s="104" t="str">
        <f t="shared" si="960"/>
        <v/>
      </c>
      <c r="JM112" s="105" t="str">
        <f t="shared" si="961"/>
        <v/>
      </c>
      <c r="JN112" s="106" t="str">
        <f t="shared" si="962"/>
        <v/>
      </c>
      <c r="JO112" s="107" t="str">
        <f t="shared" si="963"/>
        <v/>
      </c>
      <c r="JP112" s="108" t="str">
        <f t="shared" si="964"/>
        <v/>
      </c>
      <c r="JQ112" s="109" t="str">
        <f t="shared" si="965"/>
        <v/>
      </c>
      <c r="JS112" s="4"/>
      <c r="JU112" s="102" t="str">
        <f t="shared" si="966"/>
        <v/>
      </c>
      <c r="JV112" s="103" t="str">
        <f t="shared" si="967"/>
        <v/>
      </c>
      <c r="JW112" s="104" t="str">
        <f t="shared" si="968"/>
        <v/>
      </c>
      <c r="JX112" s="104" t="str">
        <f t="shared" si="969"/>
        <v/>
      </c>
      <c r="JY112" s="105" t="str">
        <f t="shared" si="970"/>
        <v/>
      </c>
      <c r="JZ112" s="106" t="str">
        <f t="shared" si="971"/>
        <v/>
      </c>
      <c r="KA112" s="107" t="str">
        <f t="shared" si="972"/>
        <v/>
      </c>
      <c r="KB112" s="108" t="str">
        <f t="shared" si="973"/>
        <v/>
      </c>
      <c r="KC112" s="109" t="str">
        <f t="shared" si="974"/>
        <v/>
      </c>
      <c r="KE112" s="4"/>
    </row>
    <row r="113" spans="1:291" ht="13.5" customHeight="1">
      <c r="A113" s="20"/>
      <c r="E113" s="102" t="str">
        <f t="shared" si="760"/>
        <v/>
      </c>
      <c r="F113" s="103" t="str">
        <f t="shared" si="761"/>
        <v/>
      </c>
      <c r="G113" s="104" t="str">
        <f t="shared" si="762"/>
        <v/>
      </c>
      <c r="H113" s="104" t="str">
        <f t="shared" si="763"/>
        <v/>
      </c>
      <c r="I113" s="105" t="str">
        <f t="shared" si="764"/>
        <v/>
      </c>
      <c r="J113" s="106" t="str">
        <f t="shared" si="765"/>
        <v/>
      </c>
      <c r="K113" s="107" t="str">
        <f t="shared" si="766"/>
        <v/>
      </c>
      <c r="L113" s="108" t="str">
        <f t="shared" si="767"/>
        <v/>
      </c>
      <c r="M113" s="109" t="str">
        <f t="shared" si="768"/>
        <v/>
      </c>
      <c r="O113" s="4"/>
      <c r="Q113" s="102" t="str">
        <f t="shared" si="769"/>
        <v/>
      </c>
      <c r="R113" s="103" t="str">
        <f t="shared" si="770"/>
        <v/>
      </c>
      <c r="S113" s="104" t="str">
        <f t="shared" si="771"/>
        <v/>
      </c>
      <c r="T113" s="104" t="str">
        <f t="shared" si="772"/>
        <v/>
      </c>
      <c r="U113" s="105" t="str">
        <f t="shared" si="773"/>
        <v/>
      </c>
      <c r="V113" s="106" t="str">
        <f t="shared" si="774"/>
        <v/>
      </c>
      <c r="W113" s="107" t="str">
        <f t="shared" si="775"/>
        <v/>
      </c>
      <c r="X113" s="108" t="str">
        <f t="shared" si="776"/>
        <v/>
      </c>
      <c r="Y113" s="109" t="str">
        <f t="shared" si="777"/>
        <v/>
      </c>
      <c r="AA113" s="4"/>
      <c r="AC113" s="102" t="str">
        <f t="shared" si="778"/>
        <v/>
      </c>
      <c r="AD113" s="103" t="str">
        <f t="shared" si="779"/>
        <v/>
      </c>
      <c r="AE113" s="104" t="str">
        <f t="shared" si="780"/>
        <v/>
      </c>
      <c r="AF113" s="104" t="str">
        <f t="shared" si="781"/>
        <v/>
      </c>
      <c r="AG113" s="105" t="str">
        <f t="shared" si="782"/>
        <v/>
      </c>
      <c r="AH113" s="106" t="str">
        <f t="shared" si="783"/>
        <v/>
      </c>
      <c r="AI113" s="107" t="str">
        <f t="shared" si="784"/>
        <v/>
      </c>
      <c r="AJ113" s="108" t="str">
        <f t="shared" si="785"/>
        <v/>
      </c>
      <c r="AK113" s="109" t="str">
        <f t="shared" si="786"/>
        <v/>
      </c>
      <c r="AM113" s="4"/>
      <c r="AO113" s="102" t="str">
        <f t="shared" si="787"/>
        <v/>
      </c>
      <c r="AP113" s="103" t="str">
        <f t="shared" si="788"/>
        <v/>
      </c>
      <c r="AQ113" s="104" t="str">
        <f t="shared" si="789"/>
        <v/>
      </c>
      <c r="AR113" s="104" t="str">
        <f t="shared" si="790"/>
        <v/>
      </c>
      <c r="AS113" s="105" t="str">
        <f t="shared" si="791"/>
        <v/>
      </c>
      <c r="AT113" s="106" t="str">
        <f t="shared" si="792"/>
        <v/>
      </c>
      <c r="AU113" s="107" t="str">
        <f t="shared" si="793"/>
        <v/>
      </c>
      <c r="AV113" s="108" t="str">
        <f t="shared" si="794"/>
        <v/>
      </c>
      <c r="AW113" s="109" t="str">
        <f t="shared" si="795"/>
        <v/>
      </c>
      <c r="AY113" s="4"/>
      <c r="BA113" s="102" t="str">
        <f t="shared" si="796"/>
        <v/>
      </c>
      <c r="BB113" s="103" t="str">
        <f t="shared" si="797"/>
        <v/>
      </c>
      <c r="BC113" s="104" t="str">
        <f t="shared" si="798"/>
        <v/>
      </c>
      <c r="BD113" s="104" t="str">
        <f t="shared" si="799"/>
        <v/>
      </c>
      <c r="BE113" s="105" t="str">
        <f t="shared" si="800"/>
        <v/>
      </c>
      <c r="BF113" s="106" t="str">
        <f t="shared" si="801"/>
        <v/>
      </c>
      <c r="BG113" s="107" t="str">
        <f t="shared" si="802"/>
        <v/>
      </c>
      <c r="BH113" s="108" t="str">
        <f t="shared" si="803"/>
        <v/>
      </c>
      <c r="BI113" s="109" t="str">
        <f t="shared" si="804"/>
        <v/>
      </c>
      <c r="BK113" s="4"/>
      <c r="BM113" s="102" t="str">
        <f t="shared" si="805"/>
        <v/>
      </c>
      <c r="BN113" s="103" t="str">
        <f t="shared" si="806"/>
        <v/>
      </c>
      <c r="BO113" s="104" t="str">
        <f t="shared" si="807"/>
        <v/>
      </c>
      <c r="BP113" s="104" t="str">
        <f t="shared" si="808"/>
        <v/>
      </c>
      <c r="BQ113" s="105" t="str">
        <f t="shared" si="809"/>
        <v/>
      </c>
      <c r="BR113" s="106" t="str">
        <f t="shared" si="810"/>
        <v/>
      </c>
      <c r="BS113" s="107" t="str">
        <f t="shared" si="811"/>
        <v/>
      </c>
      <c r="BT113" s="108" t="str">
        <f t="shared" si="812"/>
        <v/>
      </c>
      <c r="BU113" s="109" t="str">
        <f t="shared" si="813"/>
        <v/>
      </c>
      <c r="BW113" s="4"/>
      <c r="BY113" s="102" t="str">
        <f t="shared" si="814"/>
        <v/>
      </c>
      <c r="BZ113" s="103" t="str">
        <f t="shared" si="815"/>
        <v/>
      </c>
      <c r="CA113" s="104" t="str">
        <f t="shared" si="816"/>
        <v/>
      </c>
      <c r="CB113" s="104" t="str">
        <f t="shared" si="817"/>
        <v/>
      </c>
      <c r="CC113" s="105" t="str">
        <f t="shared" si="818"/>
        <v/>
      </c>
      <c r="CD113" s="106" t="str">
        <f t="shared" si="819"/>
        <v/>
      </c>
      <c r="CE113" s="107" t="str">
        <f t="shared" si="820"/>
        <v/>
      </c>
      <c r="CF113" s="108" t="str">
        <f t="shared" si="821"/>
        <v/>
      </c>
      <c r="CG113" s="109" t="str">
        <f t="shared" si="822"/>
        <v/>
      </c>
      <c r="CI113" s="4"/>
      <c r="CK113" s="102" t="str">
        <f t="shared" si="823"/>
        <v/>
      </c>
      <c r="CL113" s="103" t="str">
        <f t="shared" si="824"/>
        <v/>
      </c>
      <c r="CM113" s="104" t="str">
        <f t="shared" si="825"/>
        <v/>
      </c>
      <c r="CN113" s="104" t="str">
        <f t="shared" si="826"/>
        <v/>
      </c>
      <c r="CO113" s="105" t="str">
        <f t="shared" si="827"/>
        <v/>
      </c>
      <c r="CP113" s="106" t="str">
        <f t="shared" si="828"/>
        <v/>
      </c>
      <c r="CQ113" s="107" t="str">
        <f t="shared" si="829"/>
        <v/>
      </c>
      <c r="CR113" s="108" t="str">
        <f t="shared" si="830"/>
        <v/>
      </c>
      <c r="CS113" s="109" t="str">
        <f t="shared" si="831"/>
        <v/>
      </c>
      <c r="CU113" s="4"/>
      <c r="CW113" s="102" t="str">
        <f t="shared" si="832"/>
        <v/>
      </c>
      <c r="CX113" s="103" t="str">
        <f t="shared" si="833"/>
        <v/>
      </c>
      <c r="CY113" s="104" t="str">
        <f t="shared" si="834"/>
        <v/>
      </c>
      <c r="CZ113" s="104" t="str">
        <f t="shared" si="835"/>
        <v/>
      </c>
      <c r="DA113" s="105" t="str">
        <f t="shared" si="836"/>
        <v/>
      </c>
      <c r="DB113" s="106" t="str">
        <f t="shared" si="837"/>
        <v/>
      </c>
      <c r="DC113" s="107" t="str">
        <f t="shared" si="838"/>
        <v/>
      </c>
      <c r="DD113" s="108" t="str">
        <f t="shared" si="839"/>
        <v/>
      </c>
      <c r="DE113" s="109" t="str">
        <f t="shared" si="840"/>
        <v/>
      </c>
      <c r="DG113" s="4"/>
      <c r="DI113" s="102" t="str">
        <f t="shared" si="841"/>
        <v/>
      </c>
      <c r="DJ113" s="103" t="str">
        <f t="shared" si="842"/>
        <v/>
      </c>
      <c r="DK113" s="104" t="str">
        <f t="shared" si="843"/>
        <v/>
      </c>
      <c r="DL113" s="104" t="str">
        <f t="shared" si="844"/>
        <v/>
      </c>
      <c r="DM113" s="105" t="str">
        <f t="shared" si="845"/>
        <v/>
      </c>
      <c r="DN113" s="106" t="str">
        <f t="shared" si="846"/>
        <v/>
      </c>
      <c r="DO113" s="107" t="str">
        <f t="shared" si="847"/>
        <v/>
      </c>
      <c r="DP113" s="108" t="str">
        <f t="shared" si="848"/>
        <v/>
      </c>
      <c r="DQ113" s="109" t="str">
        <f t="shared" si="849"/>
        <v/>
      </c>
      <c r="DS113" s="4"/>
      <c r="DU113" s="102" t="str">
        <f t="shared" si="850"/>
        <v/>
      </c>
      <c r="DV113" s="103" t="str">
        <f t="shared" si="851"/>
        <v/>
      </c>
      <c r="DW113" s="104" t="str">
        <f t="shared" si="852"/>
        <v/>
      </c>
      <c r="DX113" s="104" t="str">
        <f t="shared" si="853"/>
        <v/>
      </c>
      <c r="DY113" s="105" t="str">
        <f t="shared" si="854"/>
        <v/>
      </c>
      <c r="DZ113" s="106" t="str">
        <f t="shared" si="855"/>
        <v/>
      </c>
      <c r="EA113" s="107" t="str">
        <f t="shared" si="856"/>
        <v/>
      </c>
      <c r="EB113" s="108" t="str">
        <f t="shared" si="857"/>
        <v/>
      </c>
      <c r="EC113" s="109" t="str">
        <f t="shared" si="858"/>
        <v/>
      </c>
      <c r="EE113" s="4"/>
      <c r="EG113" s="102" t="str">
        <f t="shared" si="859"/>
        <v/>
      </c>
      <c r="EH113" s="103" t="str">
        <f t="shared" si="860"/>
        <v/>
      </c>
      <c r="EI113" s="104" t="str">
        <f t="shared" si="861"/>
        <v/>
      </c>
      <c r="EJ113" s="104" t="str">
        <f t="shared" si="862"/>
        <v/>
      </c>
      <c r="EK113" s="105" t="str">
        <f t="shared" si="863"/>
        <v/>
      </c>
      <c r="EL113" s="106" t="str">
        <f t="shared" si="864"/>
        <v/>
      </c>
      <c r="EM113" s="107" t="str">
        <f t="shared" si="865"/>
        <v/>
      </c>
      <c r="EN113" s="108" t="str">
        <f t="shared" si="866"/>
        <v/>
      </c>
      <c r="EO113" s="109" t="str">
        <f t="shared" si="867"/>
        <v/>
      </c>
      <c r="EQ113" s="4"/>
      <c r="ES113" s="102" t="str">
        <f t="shared" si="868"/>
        <v/>
      </c>
      <c r="ET113" s="103" t="str">
        <f t="shared" si="869"/>
        <v/>
      </c>
      <c r="EU113" s="104" t="str">
        <f t="shared" si="870"/>
        <v/>
      </c>
      <c r="EV113" s="104" t="str">
        <f t="shared" si="871"/>
        <v/>
      </c>
      <c r="EW113" s="105" t="str">
        <f t="shared" si="872"/>
        <v/>
      </c>
      <c r="EX113" s="106" t="str">
        <f t="shared" si="873"/>
        <v/>
      </c>
      <c r="EY113" s="107" t="str">
        <f t="shared" si="874"/>
        <v/>
      </c>
      <c r="EZ113" s="108" t="str">
        <f t="shared" si="875"/>
        <v/>
      </c>
      <c r="FA113" s="109" t="str">
        <f t="shared" si="876"/>
        <v/>
      </c>
      <c r="FC113" s="4"/>
      <c r="FE113" s="102" t="str">
        <f t="shared" si="877"/>
        <v/>
      </c>
      <c r="FF113" s="103" t="str">
        <f t="shared" si="878"/>
        <v/>
      </c>
      <c r="FG113" s="104" t="str">
        <f t="shared" si="879"/>
        <v/>
      </c>
      <c r="FH113" s="104" t="str">
        <f t="shared" si="880"/>
        <v/>
      </c>
      <c r="FI113" s="105" t="str">
        <f t="shared" si="881"/>
        <v/>
      </c>
      <c r="FJ113" s="106" t="str">
        <f t="shared" si="882"/>
        <v/>
      </c>
      <c r="FK113" s="107" t="str">
        <f t="shared" si="883"/>
        <v/>
      </c>
      <c r="FL113" s="108" t="str">
        <f t="shared" si="884"/>
        <v/>
      </c>
      <c r="FM113" s="109" t="str">
        <f t="shared" si="885"/>
        <v/>
      </c>
      <c r="FO113" s="4"/>
      <c r="FQ113" s="102" t="str">
        <f>IF(FU113="","",#REF!)</f>
        <v/>
      </c>
      <c r="FR113" s="103" t="str">
        <f t="shared" si="886"/>
        <v/>
      </c>
      <c r="FS113" s="104" t="str">
        <f t="shared" si="887"/>
        <v/>
      </c>
      <c r="FT113" s="104" t="str">
        <f t="shared" si="888"/>
        <v/>
      </c>
      <c r="FU113" s="105" t="str">
        <f t="shared" si="889"/>
        <v/>
      </c>
      <c r="FV113" s="106" t="str">
        <f t="shared" si="890"/>
        <v/>
      </c>
      <c r="FW113" s="107" t="str">
        <f t="shared" si="891"/>
        <v/>
      </c>
      <c r="FX113" s="108" t="str">
        <f t="shared" si="892"/>
        <v/>
      </c>
      <c r="FY113" s="109" t="str">
        <f t="shared" si="893"/>
        <v/>
      </c>
      <c r="GA113" s="4"/>
      <c r="GC113" s="102" t="str">
        <f t="shared" si="894"/>
        <v/>
      </c>
      <c r="GD113" s="103" t="str">
        <f t="shared" si="895"/>
        <v/>
      </c>
      <c r="GE113" s="104" t="str">
        <f t="shared" si="896"/>
        <v/>
      </c>
      <c r="GF113" s="104" t="str">
        <f t="shared" si="897"/>
        <v/>
      </c>
      <c r="GG113" s="105" t="str">
        <f t="shared" si="898"/>
        <v/>
      </c>
      <c r="GH113" s="106" t="str">
        <f t="shared" si="899"/>
        <v/>
      </c>
      <c r="GI113" s="107" t="str">
        <f t="shared" si="900"/>
        <v/>
      </c>
      <c r="GJ113" s="108" t="str">
        <f t="shared" si="901"/>
        <v/>
      </c>
      <c r="GK113" s="109" t="str">
        <f t="shared" si="902"/>
        <v/>
      </c>
      <c r="GM113" s="4"/>
      <c r="GO113" s="102" t="str">
        <f t="shared" si="903"/>
        <v/>
      </c>
      <c r="GP113" s="103" t="str">
        <f t="shared" si="904"/>
        <v/>
      </c>
      <c r="GQ113" s="104" t="str">
        <f t="shared" si="905"/>
        <v/>
      </c>
      <c r="GR113" s="104" t="str">
        <f t="shared" si="906"/>
        <v/>
      </c>
      <c r="GS113" s="105" t="str">
        <f t="shared" si="907"/>
        <v/>
      </c>
      <c r="GT113" s="106" t="str">
        <f t="shared" si="908"/>
        <v/>
      </c>
      <c r="GU113" s="107" t="str">
        <f t="shared" si="909"/>
        <v/>
      </c>
      <c r="GV113" s="108" t="str">
        <f t="shared" si="910"/>
        <v/>
      </c>
      <c r="GW113" s="109" t="str">
        <f t="shared" si="911"/>
        <v/>
      </c>
      <c r="GY113" s="4"/>
      <c r="HA113" s="102" t="str">
        <f t="shared" si="912"/>
        <v/>
      </c>
      <c r="HB113" s="103" t="str">
        <f t="shared" si="913"/>
        <v/>
      </c>
      <c r="HC113" s="104" t="str">
        <f t="shared" si="914"/>
        <v/>
      </c>
      <c r="HD113" s="104" t="str">
        <f t="shared" si="915"/>
        <v/>
      </c>
      <c r="HE113" s="105" t="str">
        <f t="shared" si="916"/>
        <v/>
      </c>
      <c r="HF113" s="106" t="str">
        <f t="shared" si="917"/>
        <v/>
      </c>
      <c r="HG113" s="107" t="str">
        <f t="shared" si="918"/>
        <v/>
      </c>
      <c r="HH113" s="108" t="str">
        <f t="shared" si="919"/>
        <v/>
      </c>
      <c r="HI113" s="109" t="str">
        <f t="shared" si="920"/>
        <v/>
      </c>
      <c r="HK113" s="4"/>
      <c r="HM113" s="102" t="str">
        <f t="shared" si="921"/>
        <v/>
      </c>
      <c r="HN113" s="103" t="str">
        <f t="shared" si="922"/>
        <v/>
      </c>
      <c r="HO113" s="104" t="str">
        <f t="shared" si="923"/>
        <v/>
      </c>
      <c r="HP113" s="104" t="str">
        <f t="shared" si="924"/>
        <v/>
      </c>
      <c r="HQ113" s="105" t="str">
        <f t="shared" si="925"/>
        <v/>
      </c>
      <c r="HR113" s="106" t="str">
        <f t="shared" si="926"/>
        <v/>
      </c>
      <c r="HS113" s="107" t="str">
        <f t="shared" si="927"/>
        <v/>
      </c>
      <c r="HT113" s="108" t="str">
        <f t="shared" si="928"/>
        <v/>
      </c>
      <c r="HU113" s="109" t="str">
        <f t="shared" si="929"/>
        <v/>
      </c>
      <c r="HW113" s="4"/>
      <c r="HY113" s="102" t="str">
        <f t="shared" si="930"/>
        <v/>
      </c>
      <c r="HZ113" s="103" t="str">
        <f t="shared" si="931"/>
        <v/>
      </c>
      <c r="IA113" s="104" t="str">
        <f t="shared" si="932"/>
        <v/>
      </c>
      <c r="IB113" s="104" t="str">
        <f t="shared" si="933"/>
        <v/>
      </c>
      <c r="IC113" s="105" t="str">
        <f t="shared" si="934"/>
        <v/>
      </c>
      <c r="ID113" s="106" t="str">
        <f t="shared" si="935"/>
        <v/>
      </c>
      <c r="IE113" s="107" t="str">
        <f t="shared" si="936"/>
        <v/>
      </c>
      <c r="IF113" s="108" t="str">
        <f t="shared" si="937"/>
        <v/>
      </c>
      <c r="IG113" s="109" t="str">
        <f t="shared" si="938"/>
        <v/>
      </c>
      <c r="II113" s="4"/>
      <c r="IK113" s="102" t="str">
        <f t="shared" si="939"/>
        <v/>
      </c>
      <c r="IL113" s="103" t="str">
        <f t="shared" si="940"/>
        <v/>
      </c>
      <c r="IM113" s="104" t="str">
        <f t="shared" si="941"/>
        <v/>
      </c>
      <c r="IN113" s="104" t="str">
        <f t="shared" si="942"/>
        <v/>
      </c>
      <c r="IO113" s="105" t="str">
        <f t="shared" si="943"/>
        <v/>
      </c>
      <c r="IP113" s="106" t="str">
        <f t="shared" si="944"/>
        <v/>
      </c>
      <c r="IQ113" s="107" t="str">
        <f t="shared" si="945"/>
        <v/>
      </c>
      <c r="IR113" s="108" t="str">
        <f t="shared" si="946"/>
        <v/>
      </c>
      <c r="IS113" s="109" t="str">
        <f t="shared" si="947"/>
        <v/>
      </c>
      <c r="IU113" s="4"/>
      <c r="IW113" s="102" t="str">
        <f t="shared" si="948"/>
        <v/>
      </c>
      <c r="IX113" s="103" t="str">
        <f t="shared" si="949"/>
        <v/>
      </c>
      <c r="IY113" s="104" t="str">
        <f t="shared" si="950"/>
        <v/>
      </c>
      <c r="IZ113" s="104" t="str">
        <f t="shared" si="951"/>
        <v/>
      </c>
      <c r="JA113" s="105" t="str">
        <f t="shared" si="952"/>
        <v/>
      </c>
      <c r="JB113" s="106" t="str">
        <f t="shared" si="953"/>
        <v/>
      </c>
      <c r="JC113" s="107" t="str">
        <f t="shared" si="954"/>
        <v/>
      </c>
      <c r="JD113" s="108" t="str">
        <f t="shared" si="955"/>
        <v/>
      </c>
      <c r="JE113" s="109" t="str">
        <f t="shared" si="956"/>
        <v/>
      </c>
      <c r="JG113" s="4"/>
      <c r="JI113" s="102" t="str">
        <f t="shared" si="957"/>
        <v/>
      </c>
      <c r="JJ113" s="103" t="str">
        <f t="shared" si="958"/>
        <v/>
      </c>
      <c r="JK113" s="104" t="str">
        <f t="shared" si="959"/>
        <v/>
      </c>
      <c r="JL113" s="104" t="str">
        <f t="shared" si="960"/>
        <v/>
      </c>
      <c r="JM113" s="105" t="str">
        <f t="shared" si="961"/>
        <v/>
      </c>
      <c r="JN113" s="106" t="str">
        <f t="shared" si="962"/>
        <v/>
      </c>
      <c r="JO113" s="107" t="str">
        <f t="shared" si="963"/>
        <v/>
      </c>
      <c r="JP113" s="108" t="str">
        <f t="shared" si="964"/>
        <v/>
      </c>
      <c r="JQ113" s="109" t="str">
        <f t="shared" si="965"/>
        <v/>
      </c>
      <c r="JS113" s="4"/>
      <c r="JU113" s="102" t="str">
        <f t="shared" si="966"/>
        <v/>
      </c>
      <c r="JV113" s="103" t="str">
        <f t="shared" si="967"/>
        <v/>
      </c>
      <c r="JW113" s="104" t="str">
        <f t="shared" si="968"/>
        <v/>
      </c>
      <c r="JX113" s="104" t="str">
        <f t="shared" si="969"/>
        <v/>
      </c>
      <c r="JY113" s="105" t="str">
        <f t="shared" si="970"/>
        <v/>
      </c>
      <c r="JZ113" s="106" t="str">
        <f t="shared" si="971"/>
        <v/>
      </c>
      <c r="KA113" s="107" t="str">
        <f t="shared" si="972"/>
        <v/>
      </c>
      <c r="KB113" s="108" t="str">
        <f t="shared" si="973"/>
        <v/>
      </c>
      <c r="KC113" s="109" t="str">
        <f t="shared" si="974"/>
        <v/>
      </c>
      <c r="KE113" s="4"/>
    </row>
    <row r="114" spans="1:291" ht="13.5" customHeight="1">
      <c r="A114" s="20"/>
      <c r="E114" s="102" t="str">
        <f t="shared" si="760"/>
        <v/>
      </c>
      <c r="F114" s="103" t="str">
        <f t="shared" si="761"/>
        <v/>
      </c>
      <c r="G114" s="104" t="str">
        <f t="shared" si="762"/>
        <v/>
      </c>
      <c r="H114" s="104" t="str">
        <f t="shared" si="763"/>
        <v/>
      </c>
      <c r="I114" s="105" t="str">
        <f t="shared" si="764"/>
        <v/>
      </c>
      <c r="J114" s="106" t="str">
        <f t="shared" si="765"/>
        <v/>
      </c>
      <c r="K114" s="107" t="str">
        <f t="shared" si="766"/>
        <v/>
      </c>
      <c r="L114" s="108" t="str">
        <f t="shared" si="767"/>
        <v/>
      </c>
      <c r="M114" s="109" t="str">
        <f t="shared" si="768"/>
        <v/>
      </c>
      <c r="O114" s="4"/>
      <c r="Q114" s="102" t="str">
        <f t="shared" si="769"/>
        <v/>
      </c>
      <c r="R114" s="103" t="str">
        <f t="shared" si="770"/>
        <v/>
      </c>
      <c r="S114" s="104" t="str">
        <f t="shared" si="771"/>
        <v/>
      </c>
      <c r="T114" s="104" t="str">
        <f t="shared" si="772"/>
        <v/>
      </c>
      <c r="U114" s="105" t="str">
        <f t="shared" si="773"/>
        <v/>
      </c>
      <c r="V114" s="106" t="str">
        <f t="shared" si="774"/>
        <v/>
      </c>
      <c r="W114" s="107" t="str">
        <f t="shared" si="775"/>
        <v/>
      </c>
      <c r="X114" s="108" t="str">
        <f t="shared" si="776"/>
        <v/>
      </c>
      <c r="Y114" s="109" t="str">
        <f t="shared" si="777"/>
        <v/>
      </c>
      <c r="AA114" s="4"/>
      <c r="AC114" s="102" t="str">
        <f t="shared" si="778"/>
        <v/>
      </c>
      <c r="AD114" s="103" t="str">
        <f t="shared" si="779"/>
        <v/>
      </c>
      <c r="AE114" s="104" t="str">
        <f t="shared" si="780"/>
        <v/>
      </c>
      <c r="AF114" s="104" t="str">
        <f t="shared" si="781"/>
        <v/>
      </c>
      <c r="AG114" s="105" t="str">
        <f t="shared" si="782"/>
        <v/>
      </c>
      <c r="AH114" s="106" t="str">
        <f t="shared" si="783"/>
        <v/>
      </c>
      <c r="AI114" s="107" t="str">
        <f t="shared" si="784"/>
        <v/>
      </c>
      <c r="AJ114" s="108" t="str">
        <f t="shared" si="785"/>
        <v/>
      </c>
      <c r="AK114" s="109" t="str">
        <f t="shared" si="786"/>
        <v/>
      </c>
      <c r="AM114" s="4"/>
      <c r="AO114" s="102" t="str">
        <f t="shared" si="787"/>
        <v/>
      </c>
      <c r="AP114" s="103" t="str">
        <f t="shared" si="788"/>
        <v/>
      </c>
      <c r="AQ114" s="104" t="str">
        <f t="shared" si="789"/>
        <v/>
      </c>
      <c r="AR114" s="104" t="str">
        <f t="shared" si="790"/>
        <v/>
      </c>
      <c r="AS114" s="105" t="str">
        <f t="shared" si="791"/>
        <v/>
      </c>
      <c r="AT114" s="106" t="str">
        <f t="shared" si="792"/>
        <v/>
      </c>
      <c r="AU114" s="107" t="str">
        <f t="shared" si="793"/>
        <v/>
      </c>
      <c r="AV114" s="108" t="str">
        <f t="shared" si="794"/>
        <v/>
      </c>
      <c r="AW114" s="109" t="str">
        <f t="shared" si="795"/>
        <v/>
      </c>
      <c r="AY114" s="4"/>
      <c r="BA114" s="102" t="str">
        <f t="shared" si="796"/>
        <v/>
      </c>
      <c r="BB114" s="103" t="str">
        <f t="shared" si="797"/>
        <v/>
      </c>
      <c r="BC114" s="104" t="str">
        <f t="shared" si="798"/>
        <v/>
      </c>
      <c r="BD114" s="104" t="str">
        <f t="shared" si="799"/>
        <v/>
      </c>
      <c r="BE114" s="105" t="str">
        <f t="shared" si="800"/>
        <v/>
      </c>
      <c r="BF114" s="106" t="str">
        <f t="shared" si="801"/>
        <v/>
      </c>
      <c r="BG114" s="107" t="str">
        <f t="shared" si="802"/>
        <v/>
      </c>
      <c r="BH114" s="108" t="str">
        <f t="shared" si="803"/>
        <v/>
      </c>
      <c r="BI114" s="109" t="str">
        <f t="shared" si="804"/>
        <v/>
      </c>
      <c r="BK114" s="4"/>
      <c r="BM114" s="102" t="str">
        <f t="shared" si="805"/>
        <v/>
      </c>
      <c r="BN114" s="103" t="str">
        <f t="shared" si="806"/>
        <v/>
      </c>
      <c r="BO114" s="104" t="str">
        <f t="shared" si="807"/>
        <v/>
      </c>
      <c r="BP114" s="104" t="str">
        <f t="shared" si="808"/>
        <v/>
      </c>
      <c r="BQ114" s="105" t="str">
        <f t="shared" si="809"/>
        <v/>
      </c>
      <c r="BR114" s="106" t="str">
        <f t="shared" si="810"/>
        <v/>
      </c>
      <c r="BS114" s="107" t="str">
        <f t="shared" si="811"/>
        <v/>
      </c>
      <c r="BT114" s="108" t="str">
        <f t="shared" si="812"/>
        <v/>
      </c>
      <c r="BU114" s="109" t="str">
        <f t="shared" si="813"/>
        <v/>
      </c>
      <c r="BW114" s="4"/>
      <c r="BY114" s="102" t="str">
        <f t="shared" si="814"/>
        <v/>
      </c>
      <c r="BZ114" s="103" t="str">
        <f t="shared" si="815"/>
        <v/>
      </c>
      <c r="CA114" s="104" t="str">
        <f t="shared" si="816"/>
        <v/>
      </c>
      <c r="CB114" s="104" t="str">
        <f t="shared" si="817"/>
        <v/>
      </c>
      <c r="CC114" s="105" t="str">
        <f t="shared" si="818"/>
        <v/>
      </c>
      <c r="CD114" s="106" t="str">
        <f t="shared" si="819"/>
        <v/>
      </c>
      <c r="CE114" s="107" t="str">
        <f t="shared" si="820"/>
        <v/>
      </c>
      <c r="CF114" s="108" t="str">
        <f t="shared" si="821"/>
        <v/>
      </c>
      <c r="CG114" s="109" t="str">
        <f t="shared" si="822"/>
        <v/>
      </c>
      <c r="CI114" s="4"/>
      <c r="CK114" s="102" t="str">
        <f t="shared" si="823"/>
        <v/>
      </c>
      <c r="CL114" s="103" t="str">
        <f t="shared" si="824"/>
        <v/>
      </c>
      <c r="CM114" s="104" t="str">
        <f t="shared" si="825"/>
        <v/>
      </c>
      <c r="CN114" s="104" t="str">
        <f t="shared" si="826"/>
        <v/>
      </c>
      <c r="CO114" s="105" t="str">
        <f t="shared" si="827"/>
        <v/>
      </c>
      <c r="CP114" s="106" t="str">
        <f t="shared" si="828"/>
        <v/>
      </c>
      <c r="CQ114" s="107" t="str">
        <f t="shared" si="829"/>
        <v/>
      </c>
      <c r="CR114" s="108" t="str">
        <f t="shared" si="830"/>
        <v/>
      </c>
      <c r="CS114" s="109" t="str">
        <f t="shared" si="831"/>
        <v/>
      </c>
      <c r="CU114" s="4"/>
      <c r="CW114" s="102" t="str">
        <f t="shared" si="832"/>
        <v/>
      </c>
      <c r="CX114" s="103" t="str">
        <f t="shared" si="833"/>
        <v/>
      </c>
      <c r="CY114" s="104" t="str">
        <f t="shared" si="834"/>
        <v/>
      </c>
      <c r="CZ114" s="104" t="str">
        <f t="shared" si="835"/>
        <v/>
      </c>
      <c r="DA114" s="105" t="str">
        <f t="shared" si="836"/>
        <v/>
      </c>
      <c r="DB114" s="106" t="str">
        <f t="shared" si="837"/>
        <v/>
      </c>
      <c r="DC114" s="107" t="str">
        <f t="shared" si="838"/>
        <v/>
      </c>
      <c r="DD114" s="108" t="str">
        <f t="shared" si="839"/>
        <v/>
      </c>
      <c r="DE114" s="109" t="str">
        <f t="shared" si="840"/>
        <v/>
      </c>
      <c r="DG114" s="4"/>
      <c r="DI114" s="102" t="str">
        <f t="shared" si="841"/>
        <v/>
      </c>
      <c r="DJ114" s="103" t="str">
        <f t="shared" si="842"/>
        <v/>
      </c>
      <c r="DK114" s="104" t="str">
        <f t="shared" si="843"/>
        <v/>
      </c>
      <c r="DL114" s="104" t="str">
        <f t="shared" si="844"/>
        <v/>
      </c>
      <c r="DM114" s="105" t="str">
        <f t="shared" si="845"/>
        <v/>
      </c>
      <c r="DN114" s="106" t="str">
        <f t="shared" si="846"/>
        <v/>
      </c>
      <c r="DO114" s="107" t="str">
        <f t="shared" si="847"/>
        <v/>
      </c>
      <c r="DP114" s="108" t="str">
        <f t="shared" si="848"/>
        <v/>
      </c>
      <c r="DQ114" s="109" t="str">
        <f t="shared" si="849"/>
        <v/>
      </c>
      <c r="DS114" s="4"/>
      <c r="DU114" s="102" t="str">
        <f t="shared" si="850"/>
        <v/>
      </c>
      <c r="DV114" s="103" t="str">
        <f t="shared" si="851"/>
        <v/>
      </c>
      <c r="DW114" s="104" t="str">
        <f t="shared" si="852"/>
        <v/>
      </c>
      <c r="DX114" s="104" t="str">
        <f t="shared" si="853"/>
        <v/>
      </c>
      <c r="DY114" s="105" t="str">
        <f t="shared" si="854"/>
        <v/>
      </c>
      <c r="DZ114" s="106" t="str">
        <f t="shared" si="855"/>
        <v/>
      </c>
      <c r="EA114" s="107" t="str">
        <f t="shared" si="856"/>
        <v/>
      </c>
      <c r="EB114" s="108" t="str">
        <f t="shared" si="857"/>
        <v/>
      </c>
      <c r="EC114" s="109" t="str">
        <f t="shared" si="858"/>
        <v/>
      </c>
      <c r="EE114" s="4"/>
      <c r="EG114" s="102" t="str">
        <f t="shared" si="859"/>
        <v/>
      </c>
      <c r="EH114" s="103" t="str">
        <f t="shared" si="860"/>
        <v/>
      </c>
      <c r="EI114" s="104" t="str">
        <f t="shared" si="861"/>
        <v/>
      </c>
      <c r="EJ114" s="104" t="str">
        <f t="shared" si="862"/>
        <v/>
      </c>
      <c r="EK114" s="105" t="str">
        <f t="shared" si="863"/>
        <v/>
      </c>
      <c r="EL114" s="106" t="str">
        <f t="shared" si="864"/>
        <v/>
      </c>
      <c r="EM114" s="107" t="str">
        <f t="shared" si="865"/>
        <v/>
      </c>
      <c r="EN114" s="108" t="str">
        <f t="shared" si="866"/>
        <v/>
      </c>
      <c r="EO114" s="109" t="str">
        <f t="shared" si="867"/>
        <v/>
      </c>
      <c r="EQ114" s="4"/>
      <c r="ES114" s="102" t="str">
        <f t="shared" si="868"/>
        <v/>
      </c>
      <c r="ET114" s="103" t="str">
        <f t="shared" si="869"/>
        <v/>
      </c>
      <c r="EU114" s="104" t="str">
        <f t="shared" si="870"/>
        <v/>
      </c>
      <c r="EV114" s="104" t="str">
        <f t="shared" si="871"/>
        <v/>
      </c>
      <c r="EW114" s="105" t="str">
        <f t="shared" si="872"/>
        <v/>
      </c>
      <c r="EX114" s="106" t="str">
        <f t="shared" si="873"/>
        <v/>
      </c>
      <c r="EY114" s="107" t="str">
        <f t="shared" si="874"/>
        <v/>
      </c>
      <c r="EZ114" s="108" t="str">
        <f t="shared" si="875"/>
        <v/>
      </c>
      <c r="FA114" s="109" t="str">
        <f t="shared" si="876"/>
        <v/>
      </c>
      <c r="FC114" s="4"/>
      <c r="FE114" s="102" t="str">
        <f t="shared" si="877"/>
        <v/>
      </c>
      <c r="FF114" s="103" t="str">
        <f t="shared" si="878"/>
        <v/>
      </c>
      <c r="FG114" s="104" t="str">
        <f t="shared" si="879"/>
        <v/>
      </c>
      <c r="FH114" s="104" t="str">
        <f t="shared" si="880"/>
        <v/>
      </c>
      <c r="FI114" s="105" t="str">
        <f t="shared" si="881"/>
        <v/>
      </c>
      <c r="FJ114" s="106" t="str">
        <f t="shared" si="882"/>
        <v/>
      </c>
      <c r="FK114" s="107" t="str">
        <f t="shared" si="883"/>
        <v/>
      </c>
      <c r="FL114" s="108" t="str">
        <f t="shared" si="884"/>
        <v/>
      </c>
      <c r="FM114" s="109" t="str">
        <f t="shared" si="885"/>
        <v/>
      </c>
      <c r="FO114" s="4"/>
      <c r="FQ114" s="102" t="str">
        <f>IF(FU114="","",#REF!)</f>
        <v/>
      </c>
      <c r="FR114" s="103" t="str">
        <f t="shared" si="886"/>
        <v/>
      </c>
      <c r="FS114" s="104" t="str">
        <f t="shared" si="887"/>
        <v/>
      </c>
      <c r="FT114" s="104" t="str">
        <f t="shared" si="888"/>
        <v/>
      </c>
      <c r="FU114" s="105" t="str">
        <f t="shared" si="889"/>
        <v/>
      </c>
      <c r="FV114" s="106" t="str">
        <f t="shared" si="890"/>
        <v/>
      </c>
      <c r="FW114" s="107" t="str">
        <f t="shared" si="891"/>
        <v/>
      </c>
      <c r="FX114" s="108" t="str">
        <f t="shared" si="892"/>
        <v/>
      </c>
      <c r="FY114" s="109" t="str">
        <f t="shared" si="893"/>
        <v/>
      </c>
      <c r="GA114" s="4"/>
      <c r="GC114" s="102" t="str">
        <f t="shared" si="894"/>
        <v/>
      </c>
      <c r="GD114" s="103" t="str">
        <f t="shared" si="895"/>
        <v/>
      </c>
      <c r="GE114" s="104" t="str">
        <f t="shared" si="896"/>
        <v/>
      </c>
      <c r="GF114" s="104" t="str">
        <f t="shared" si="897"/>
        <v/>
      </c>
      <c r="GG114" s="105" t="str">
        <f t="shared" si="898"/>
        <v/>
      </c>
      <c r="GH114" s="106" t="str">
        <f t="shared" si="899"/>
        <v/>
      </c>
      <c r="GI114" s="107" t="str">
        <f t="shared" si="900"/>
        <v/>
      </c>
      <c r="GJ114" s="108" t="str">
        <f t="shared" si="901"/>
        <v/>
      </c>
      <c r="GK114" s="109" t="str">
        <f t="shared" si="902"/>
        <v/>
      </c>
      <c r="GM114" s="4"/>
      <c r="GO114" s="102" t="str">
        <f t="shared" si="903"/>
        <v/>
      </c>
      <c r="GP114" s="103" t="str">
        <f t="shared" si="904"/>
        <v/>
      </c>
      <c r="GQ114" s="104" t="str">
        <f t="shared" si="905"/>
        <v/>
      </c>
      <c r="GR114" s="104" t="str">
        <f t="shared" si="906"/>
        <v/>
      </c>
      <c r="GS114" s="105" t="str">
        <f t="shared" si="907"/>
        <v/>
      </c>
      <c r="GT114" s="106" t="str">
        <f t="shared" si="908"/>
        <v/>
      </c>
      <c r="GU114" s="107" t="str">
        <f t="shared" si="909"/>
        <v/>
      </c>
      <c r="GV114" s="108" t="str">
        <f t="shared" si="910"/>
        <v/>
      </c>
      <c r="GW114" s="109" t="str">
        <f t="shared" si="911"/>
        <v/>
      </c>
      <c r="GY114" s="4"/>
      <c r="HA114" s="102" t="str">
        <f t="shared" si="912"/>
        <v/>
      </c>
      <c r="HB114" s="103" t="str">
        <f t="shared" si="913"/>
        <v/>
      </c>
      <c r="HC114" s="104" t="str">
        <f t="shared" si="914"/>
        <v/>
      </c>
      <c r="HD114" s="104" t="str">
        <f t="shared" si="915"/>
        <v/>
      </c>
      <c r="HE114" s="105" t="str">
        <f t="shared" si="916"/>
        <v/>
      </c>
      <c r="HF114" s="106" t="str">
        <f t="shared" si="917"/>
        <v/>
      </c>
      <c r="HG114" s="107" t="str">
        <f t="shared" si="918"/>
        <v/>
      </c>
      <c r="HH114" s="108" t="str">
        <f t="shared" si="919"/>
        <v/>
      </c>
      <c r="HI114" s="109" t="str">
        <f t="shared" si="920"/>
        <v/>
      </c>
      <c r="HK114" s="4"/>
      <c r="HM114" s="102" t="str">
        <f t="shared" si="921"/>
        <v/>
      </c>
      <c r="HN114" s="103" t="str">
        <f t="shared" si="922"/>
        <v/>
      </c>
      <c r="HO114" s="104" t="str">
        <f t="shared" si="923"/>
        <v/>
      </c>
      <c r="HP114" s="104" t="str">
        <f t="shared" si="924"/>
        <v/>
      </c>
      <c r="HQ114" s="105" t="str">
        <f t="shared" si="925"/>
        <v/>
      </c>
      <c r="HR114" s="106" t="str">
        <f t="shared" si="926"/>
        <v/>
      </c>
      <c r="HS114" s="107" t="str">
        <f t="shared" si="927"/>
        <v/>
      </c>
      <c r="HT114" s="108" t="str">
        <f t="shared" si="928"/>
        <v/>
      </c>
      <c r="HU114" s="109" t="str">
        <f t="shared" si="929"/>
        <v/>
      </c>
      <c r="HW114" s="4"/>
      <c r="HY114" s="102" t="str">
        <f t="shared" si="930"/>
        <v/>
      </c>
      <c r="HZ114" s="103" t="str">
        <f t="shared" si="931"/>
        <v/>
      </c>
      <c r="IA114" s="104" t="str">
        <f t="shared" si="932"/>
        <v/>
      </c>
      <c r="IB114" s="104" t="str">
        <f t="shared" si="933"/>
        <v/>
      </c>
      <c r="IC114" s="105" t="str">
        <f t="shared" si="934"/>
        <v/>
      </c>
      <c r="ID114" s="106" t="str">
        <f t="shared" si="935"/>
        <v/>
      </c>
      <c r="IE114" s="107" t="str">
        <f t="shared" si="936"/>
        <v/>
      </c>
      <c r="IF114" s="108" t="str">
        <f t="shared" si="937"/>
        <v/>
      </c>
      <c r="IG114" s="109" t="str">
        <f t="shared" si="938"/>
        <v/>
      </c>
      <c r="II114" s="4"/>
      <c r="IK114" s="102" t="str">
        <f t="shared" si="939"/>
        <v/>
      </c>
      <c r="IL114" s="103" t="str">
        <f t="shared" si="940"/>
        <v/>
      </c>
      <c r="IM114" s="104" t="str">
        <f t="shared" si="941"/>
        <v/>
      </c>
      <c r="IN114" s="104" t="str">
        <f t="shared" si="942"/>
        <v/>
      </c>
      <c r="IO114" s="105" t="str">
        <f t="shared" si="943"/>
        <v/>
      </c>
      <c r="IP114" s="106" t="str">
        <f t="shared" si="944"/>
        <v/>
      </c>
      <c r="IQ114" s="107" t="str">
        <f t="shared" si="945"/>
        <v/>
      </c>
      <c r="IR114" s="108" t="str">
        <f t="shared" si="946"/>
        <v/>
      </c>
      <c r="IS114" s="109" t="str">
        <f t="shared" si="947"/>
        <v/>
      </c>
      <c r="IU114" s="4"/>
      <c r="IW114" s="102" t="str">
        <f t="shared" si="948"/>
        <v/>
      </c>
      <c r="IX114" s="103" t="str">
        <f t="shared" si="949"/>
        <v/>
      </c>
      <c r="IY114" s="104" t="str">
        <f t="shared" si="950"/>
        <v/>
      </c>
      <c r="IZ114" s="104" t="str">
        <f t="shared" si="951"/>
        <v/>
      </c>
      <c r="JA114" s="105" t="str">
        <f t="shared" si="952"/>
        <v/>
      </c>
      <c r="JB114" s="106" t="str">
        <f t="shared" si="953"/>
        <v/>
      </c>
      <c r="JC114" s="107" t="str">
        <f t="shared" si="954"/>
        <v/>
      </c>
      <c r="JD114" s="108" t="str">
        <f t="shared" si="955"/>
        <v/>
      </c>
      <c r="JE114" s="109" t="str">
        <f t="shared" si="956"/>
        <v/>
      </c>
      <c r="JG114" s="4"/>
      <c r="JI114" s="102" t="str">
        <f t="shared" si="957"/>
        <v/>
      </c>
      <c r="JJ114" s="103" t="str">
        <f t="shared" si="958"/>
        <v/>
      </c>
      <c r="JK114" s="104" t="str">
        <f t="shared" si="959"/>
        <v/>
      </c>
      <c r="JL114" s="104" t="str">
        <f t="shared" si="960"/>
        <v/>
      </c>
      <c r="JM114" s="105" t="str">
        <f t="shared" si="961"/>
        <v/>
      </c>
      <c r="JN114" s="106" t="str">
        <f t="shared" si="962"/>
        <v/>
      </c>
      <c r="JO114" s="107" t="str">
        <f t="shared" si="963"/>
        <v/>
      </c>
      <c r="JP114" s="108" t="str">
        <f t="shared" si="964"/>
        <v/>
      </c>
      <c r="JQ114" s="109" t="str">
        <f t="shared" si="965"/>
        <v/>
      </c>
      <c r="JS114" s="4"/>
      <c r="JU114" s="102" t="str">
        <f t="shared" si="966"/>
        <v/>
      </c>
      <c r="JV114" s="103" t="str">
        <f t="shared" si="967"/>
        <v/>
      </c>
      <c r="JW114" s="104" t="str">
        <f t="shared" si="968"/>
        <v/>
      </c>
      <c r="JX114" s="104" t="str">
        <f t="shared" si="969"/>
        <v/>
      </c>
      <c r="JY114" s="105" t="str">
        <f t="shared" si="970"/>
        <v/>
      </c>
      <c r="JZ114" s="106" t="str">
        <f t="shared" si="971"/>
        <v/>
      </c>
      <c r="KA114" s="107" t="str">
        <f t="shared" si="972"/>
        <v/>
      </c>
      <c r="KB114" s="108" t="str">
        <f t="shared" si="973"/>
        <v/>
      </c>
      <c r="KC114" s="109" t="str">
        <f t="shared" si="974"/>
        <v/>
      </c>
      <c r="KE114" s="4"/>
    </row>
    <row r="115" spans="1:291" ht="13.5" customHeight="1">
      <c r="A115" s="20"/>
      <c r="E115" s="102" t="str">
        <f t="shared" si="760"/>
        <v/>
      </c>
      <c r="F115" s="103" t="str">
        <f t="shared" si="761"/>
        <v/>
      </c>
      <c r="G115" s="104" t="str">
        <f t="shared" si="762"/>
        <v/>
      </c>
      <c r="H115" s="104" t="str">
        <f t="shared" si="763"/>
        <v/>
      </c>
      <c r="I115" s="105" t="str">
        <f t="shared" si="764"/>
        <v/>
      </c>
      <c r="J115" s="106" t="str">
        <f t="shared" si="765"/>
        <v/>
      </c>
      <c r="K115" s="107" t="str">
        <f t="shared" si="766"/>
        <v/>
      </c>
      <c r="L115" s="108" t="str">
        <f t="shared" si="767"/>
        <v/>
      </c>
      <c r="M115" s="109" t="str">
        <f t="shared" si="768"/>
        <v/>
      </c>
      <c r="O115" s="4"/>
      <c r="Q115" s="102" t="str">
        <f t="shared" si="769"/>
        <v/>
      </c>
      <c r="R115" s="103" t="str">
        <f t="shared" si="770"/>
        <v/>
      </c>
      <c r="S115" s="104" t="str">
        <f t="shared" si="771"/>
        <v/>
      </c>
      <c r="T115" s="104" t="str">
        <f t="shared" si="772"/>
        <v/>
      </c>
      <c r="U115" s="105" t="str">
        <f t="shared" si="773"/>
        <v/>
      </c>
      <c r="V115" s="106" t="str">
        <f t="shared" si="774"/>
        <v/>
      </c>
      <c r="W115" s="107" t="str">
        <f t="shared" si="775"/>
        <v/>
      </c>
      <c r="X115" s="108" t="str">
        <f t="shared" si="776"/>
        <v/>
      </c>
      <c r="Y115" s="109" t="str">
        <f t="shared" si="777"/>
        <v/>
      </c>
      <c r="AA115" s="4"/>
      <c r="AC115" s="102" t="str">
        <f t="shared" si="778"/>
        <v/>
      </c>
      <c r="AD115" s="103" t="str">
        <f t="shared" si="779"/>
        <v/>
      </c>
      <c r="AE115" s="104" t="str">
        <f t="shared" si="780"/>
        <v/>
      </c>
      <c r="AF115" s="104" t="str">
        <f t="shared" si="781"/>
        <v/>
      </c>
      <c r="AG115" s="105" t="str">
        <f t="shared" si="782"/>
        <v/>
      </c>
      <c r="AH115" s="106" t="str">
        <f t="shared" si="783"/>
        <v/>
      </c>
      <c r="AI115" s="107" t="str">
        <f t="shared" si="784"/>
        <v/>
      </c>
      <c r="AJ115" s="108" t="str">
        <f t="shared" si="785"/>
        <v/>
      </c>
      <c r="AK115" s="109" t="str">
        <f t="shared" si="786"/>
        <v/>
      </c>
      <c r="AM115" s="4"/>
      <c r="AO115" s="102" t="str">
        <f t="shared" si="787"/>
        <v/>
      </c>
      <c r="AP115" s="103" t="str">
        <f t="shared" si="788"/>
        <v/>
      </c>
      <c r="AQ115" s="104" t="str">
        <f t="shared" si="789"/>
        <v/>
      </c>
      <c r="AR115" s="104" t="str">
        <f t="shared" si="790"/>
        <v/>
      </c>
      <c r="AS115" s="105" t="str">
        <f t="shared" si="791"/>
        <v/>
      </c>
      <c r="AT115" s="106" t="str">
        <f t="shared" si="792"/>
        <v/>
      </c>
      <c r="AU115" s="107" t="str">
        <f t="shared" si="793"/>
        <v/>
      </c>
      <c r="AV115" s="108" t="str">
        <f t="shared" si="794"/>
        <v/>
      </c>
      <c r="AW115" s="109" t="str">
        <f t="shared" si="795"/>
        <v/>
      </c>
      <c r="AY115" s="4"/>
      <c r="BA115" s="102" t="str">
        <f t="shared" si="796"/>
        <v/>
      </c>
      <c r="BB115" s="103" t="str">
        <f t="shared" si="797"/>
        <v/>
      </c>
      <c r="BC115" s="104" t="str">
        <f t="shared" si="798"/>
        <v/>
      </c>
      <c r="BD115" s="104" t="str">
        <f t="shared" si="799"/>
        <v/>
      </c>
      <c r="BE115" s="105" t="str">
        <f t="shared" si="800"/>
        <v/>
      </c>
      <c r="BF115" s="106" t="str">
        <f t="shared" si="801"/>
        <v/>
      </c>
      <c r="BG115" s="107" t="str">
        <f t="shared" si="802"/>
        <v/>
      </c>
      <c r="BH115" s="108" t="str">
        <f t="shared" si="803"/>
        <v/>
      </c>
      <c r="BI115" s="109" t="str">
        <f t="shared" si="804"/>
        <v/>
      </c>
      <c r="BK115" s="4"/>
      <c r="BM115" s="102" t="str">
        <f t="shared" si="805"/>
        <v/>
      </c>
      <c r="BN115" s="103" t="str">
        <f t="shared" si="806"/>
        <v/>
      </c>
      <c r="BO115" s="104" t="str">
        <f t="shared" si="807"/>
        <v/>
      </c>
      <c r="BP115" s="104" t="str">
        <f t="shared" si="808"/>
        <v/>
      </c>
      <c r="BQ115" s="105" t="str">
        <f t="shared" si="809"/>
        <v/>
      </c>
      <c r="BR115" s="106" t="str">
        <f t="shared" si="810"/>
        <v/>
      </c>
      <c r="BS115" s="107" t="str">
        <f t="shared" si="811"/>
        <v/>
      </c>
      <c r="BT115" s="108" t="str">
        <f t="shared" si="812"/>
        <v/>
      </c>
      <c r="BU115" s="109" t="str">
        <f t="shared" si="813"/>
        <v/>
      </c>
      <c r="BW115" s="4"/>
      <c r="BY115" s="102" t="str">
        <f t="shared" si="814"/>
        <v/>
      </c>
      <c r="BZ115" s="103" t="str">
        <f t="shared" si="815"/>
        <v/>
      </c>
      <c r="CA115" s="104" t="str">
        <f t="shared" si="816"/>
        <v/>
      </c>
      <c r="CB115" s="104" t="str">
        <f t="shared" si="817"/>
        <v/>
      </c>
      <c r="CC115" s="105" t="str">
        <f t="shared" si="818"/>
        <v/>
      </c>
      <c r="CD115" s="106" t="str">
        <f t="shared" si="819"/>
        <v/>
      </c>
      <c r="CE115" s="107" t="str">
        <f t="shared" si="820"/>
        <v/>
      </c>
      <c r="CF115" s="108" t="str">
        <f t="shared" si="821"/>
        <v/>
      </c>
      <c r="CG115" s="109" t="str">
        <f t="shared" si="822"/>
        <v/>
      </c>
      <c r="CI115" s="4"/>
      <c r="CK115" s="102" t="str">
        <f t="shared" si="823"/>
        <v/>
      </c>
      <c r="CL115" s="103" t="str">
        <f t="shared" si="824"/>
        <v/>
      </c>
      <c r="CM115" s="104" t="str">
        <f t="shared" si="825"/>
        <v/>
      </c>
      <c r="CN115" s="104" t="str">
        <f t="shared" si="826"/>
        <v/>
      </c>
      <c r="CO115" s="105" t="str">
        <f t="shared" si="827"/>
        <v/>
      </c>
      <c r="CP115" s="106" t="str">
        <f t="shared" si="828"/>
        <v/>
      </c>
      <c r="CQ115" s="107" t="str">
        <f t="shared" si="829"/>
        <v/>
      </c>
      <c r="CR115" s="108" t="str">
        <f t="shared" si="830"/>
        <v/>
      </c>
      <c r="CS115" s="109" t="str">
        <f t="shared" si="831"/>
        <v/>
      </c>
      <c r="CU115" s="4"/>
      <c r="CW115" s="102" t="str">
        <f t="shared" si="832"/>
        <v/>
      </c>
      <c r="CX115" s="103" t="str">
        <f t="shared" si="833"/>
        <v/>
      </c>
      <c r="CY115" s="104" t="str">
        <f t="shared" si="834"/>
        <v/>
      </c>
      <c r="CZ115" s="104" t="str">
        <f t="shared" si="835"/>
        <v/>
      </c>
      <c r="DA115" s="105" t="str">
        <f t="shared" si="836"/>
        <v/>
      </c>
      <c r="DB115" s="106" t="str">
        <f t="shared" si="837"/>
        <v/>
      </c>
      <c r="DC115" s="107" t="str">
        <f t="shared" si="838"/>
        <v/>
      </c>
      <c r="DD115" s="108" t="str">
        <f t="shared" si="839"/>
        <v/>
      </c>
      <c r="DE115" s="109" t="str">
        <f t="shared" si="840"/>
        <v/>
      </c>
      <c r="DG115" s="4"/>
      <c r="DI115" s="102" t="str">
        <f t="shared" si="841"/>
        <v/>
      </c>
      <c r="DJ115" s="103" t="str">
        <f t="shared" si="842"/>
        <v/>
      </c>
      <c r="DK115" s="104" t="str">
        <f t="shared" si="843"/>
        <v/>
      </c>
      <c r="DL115" s="104" t="str">
        <f t="shared" si="844"/>
        <v/>
      </c>
      <c r="DM115" s="105" t="str">
        <f t="shared" si="845"/>
        <v/>
      </c>
      <c r="DN115" s="106" t="str">
        <f t="shared" si="846"/>
        <v/>
      </c>
      <c r="DO115" s="107" t="str">
        <f t="shared" si="847"/>
        <v/>
      </c>
      <c r="DP115" s="108" t="str">
        <f t="shared" si="848"/>
        <v/>
      </c>
      <c r="DQ115" s="109" t="str">
        <f t="shared" si="849"/>
        <v/>
      </c>
      <c r="DS115" s="4"/>
      <c r="DU115" s="102" t="str">
        <f t="shared" si="850"/>
        <v/>
      </c>
      <c r="DV115" s="103" t="str">
        <f t="shared" si="851"/>
        <v/>
      </c>
      <c r="DW115" s="104" t="str">
        <f t="shared" si="852"/>
        <v/>
      </c>
      <c r="DX115" s="104" t="str">
        <f t="shared" si="853"/>
        <v/>
      </c>
      <c r="DY115" s="105" t="str">
        <f t="shared" si="854"/>
        <v/>
      </c>
      <c r="DZ115" s="106" t="str">
        <f t="shared" si="855"/>
        <v/>
      </c>
      <c r="EA115" s="107" t="str">
        <f t="shared" si="856"/>
        <v/>
      </c>
      <c r="EB115" s="108" t="str">
        <f t="shared" si="857"/>
        <v/>
      </c>
      <c r="EC115" s="109" t="str">
        <f t="shared" si="858"/>
        <v/>
      </c>
      <c r="EE115" s="4"/>
      <c r="EG115" s="102" t="str">
        <f t="shared" si="859"/>
        <v/>
      </c>
      <c r="EH115" s="103" t="str">
        <f t="shared" si="860"/>
        <v/>
      </c>
      <c r="EI115" s="104" t="str">
        <f t="shared" si="861"/>
        <v/>
      </c>
      <c r="EJ115" s="104" t="str">
        <f t="shared" si="862"/>
        <v/>
      </c>
      <c r="EK115" s="105" t="str">
        <f t="shared" si="863"/>
        <v/>
      </c>
      <c r="EL115" s="106" t="str">
        <f t="shared" si="864"/>
        <v/>
      </c>
      <c r="EM115" s="107" t="str">
        <f t="shared" si="865"/>
        <v/>
      </c>
      <c r="EN115" s="108" t="str">
        <f t="shared" si="866"/>
        <v/>
      </c>
      <c r="EO115" s="109" t="str">
        <f t="shared" si="867"/>
        <v/>
      </c>
      <c r="EQ115" s="4"/>
      <c r="ES115" s="102" t="str">
        <f t="shared" si="868"/>
        <v/>
      </c>
      <c r="ET115" s="103" t="str">
        <f t="shared" si="869"/>
        <v/>
      </c>
      <c r="EU115" s="104" t="str">
        <f t="shared" si="870"/>
        <v/>
      </c>
      <c r="EV115" s="104" t="str">
        <f t="shared" si="871"/>
        <v/>
      </c>
      <c r="EW115" s="105" t="str">
        <f t="shared" si="872"/>
        <v/>
      </c>
      <c r="EX115" s="106" t="str">
        <f t="shared" si="873"/>
        <v/>
      </c>
      <c r="EY115" s="107" t="str">
        <f t="shared" si="874"/>
        <v/>
      </c>
      <c r="EZ115" s="108" t="str">
        <f t="shared" si="875"/>
        <v/>
      </c>
      <c r="FA115" s="109" t="str">
        <f t="shared" si="876"/>
        <v/>
      </c>
      <c r="FC115" s="4"/>
      <c r="FE115" s="102" t="str">
        <f t="shared" si="877"/>
        <v/>
      </c>
      <c r="FF115" s="103" t="str">
        <f t="shared" si="878"/>
        <v/>
      </c>
      <c r="FG115" s="104" t="str">
        <f t="shared" si="879"/>
        <v/>
      </c>
      <c r="FH115" s="104" t="str">
        <f t="shared" si="880"/>
        <v/>
      </c>
      <c r="FI115" s="105" t="str">
        <f t="shared" si="881"/>
        <v/>
      </c>
      <c r="FJ115" s="106" t="str">
        <f t="shared" si="882"/>
        <v/>
      </c>
      <c r="FK115" s="107" t="str">
        <f t="shared" si="883"/>
        <v/>
      </c>
      <c r="FL115" s="108" t="str">
        <f t="shared" si="884"/>
        <v/>
      </c>
      <c r="FM115" s="109" t="str">
        <f t="shared" si="885"/>
        <v/>
      </c>
      <c r="FO115" s="4"/>
      <c r="FQ115" s="102" t="str">
        <f>IF(FU115="","",#REF!)</f>
        <v/>
      </c>
      <c r="FR115" s="103" t="str">
        <f t="shared" si="886"/>
        <v/>
      </c>
      <c r="FS115" s="104" t="str">
        <f t="shared" si="887"/>
        <v/>
      </c>
      <c r="FT115" s="104" t="str">
        <f t="shared" si="888"/>
        <v/>
      </c>
      <c r="FU115" s="105" t="str">
        <f t="shared" si="889"/>
        <v/>
      </c>
      <c r="FV115" s="106" t="str">
        <f t="shared" si="890"/>
        <v/>
      </c>
      <c r="FW115" s="107" t="str">
        <f t="shared" si="891"/>
        <v/>
      </c>
      <c r="FX115" s="108" t="str">
        <f t="shared" si="892"/>
        <v/>
      </c>
      <c r="FY115" s="109" t="str">
        <f t="shared" si="893"/>
        <v/>
      </c>
      <c r="GA115" s="4"/>
      <c r="GC115" s="102" t="str">
        <f t="shared" si="894"/>
        <v/>
      </c>
      <c r="GD115" s="103" t="str">
        <f t="shared" si="895"/>
        <v/>
      </c>
      <c r="GE115" s="104" t="str">
        <f t="shared" si="896"/>
        <v/>
      </c>
      <c r="GF115" s="104" t="str">
        <f t="shared" si="897"/>
        <v/>
      </c>
      <c r="GG115" s="105" t="str">
        <f t="shared" si="898"/>
        <v/>
      </c>
      <c r="GH115" s="106" t="str">
        <f t="shared" si="899"/>
        <v/>
      </c>
      <c r="GI115" s="107" t="str">
        <f t="shared" si="900"/>
        <v/>
      </c>
      <c r="GJ115" s="108" t="str">
        <f t="shared" si="901"/>
        <v/>
      </c>
      <c r="GK115" s="109" t="str">
        <f t="shared" si="902"/>
        <v/>
      </c>
      <c r="GM115" s="4"/>
      <c r="GO115" s="102" t="str">
        <f t="shared" si="903"/>
        <v/>
      </c>
      <c r="GP115" s="103" t="str">
        <f t="shared" si="904"/>
        <v/>
      </c>
      <c r="GQ115" s="104" t="str">
        <f t="shared" si="905"/>
        <v/>
      </c>
      <c r="GR115" s="104" t="str">
        <f t="shared" si="906"/>
        <v/>
      </c>
      <c r="GS115" s="105" t="str">
        <f t="shared" si="907"/>
        <v/>
      </c>
      <c r="GT115" s="106" t="str">
        <f t="shared" si="908"/>
        <v/>
      </c>
      <c r="GU115" s="107" t="str">
        <f t="shared" si="909"/>
        <v/>
      </c>
      <c r="GV115" s="108" t="str">
        <f t="shared" si="910"/>
        <v/>
      </c>
      <c r="GW115" s="109" t="str">
        <f t="shared" si="911"/>
        <v/>
      </c>
      <c r="GY115" s="4"/>
      <c r="HA115" s="102" t="str">
        <f t="shared" si="912"/>
        <v/>
      </c>
      <c r="HB115" s="103" t="str">
        <f t="shared" si="913"/>
        <v/>
      </c>
      <c r="HC115" s="104" t="str">
        <f t="shared" si="914"/>
        <v/>
      </c>
      <c r="HD115" s="104" t="str">
        <f t="shared" si="915"/>
        <v/>
      </c>
      <c r="HE115" s="105" t="str">
        <f t="shared" si="916"/>
        <v/>
      </c>
      <c r="HF115" s="106" t="str">
        <f t="shared" si="917"/>
        <v/>
      </c>
      <c r="HG115" s="107" t="str">
        <f t="shared" si="918"/>
        <v/>
      </c>
      <c r="HH115" s="108" t="str">
        <f t="shared" si="919"/>
        <v/>
      </c>
      <c r="HI115" s="109" t="str">
        <f t="shared" si="920"/>
        <v/>
      </c>
      <c r="HK115" s="4"/>
      <c r="HM115" s="102" t="str">
        <f t="shared" si="921"/>
        <v/>
      </c>
      <c r="HN115" s="103" t="str">
        <f t="shared" si="922"/>
        <v/>
      </c>
      <c r="HO115" s="104" t="str">
        <f t="shared" si="923"/>
        <v/>
      </c>
      <c r="HP115" s="104" t="str">
        <f t="shared" si="924"/>
        <v/>
      </c>
      <c r="HQ115" s="105" t="str">
        <f t="shared" si="925"/>
        <v/>
      </c>
      <c r="HR115" s="106" t="str">
        <f t="shared" si="926"/>
        <v/>
      </c>
      <c r="HS115" s="107" t="str">
        <f t="shared" si="927"/>
        <v/>
      </c>
      <c r="HT115" s="108" t="str">
        <f t="shared" si="928"/>
        <v/>
      </c>
      <c r="HU115" s="109" t="str">
        <f t="shared" si="929"/>
        <v/>
      </c>
      <c r="HW115" s="4"/>
      <c r="HY115" s="102" t="str">
        <f t="shared" si="930"/>
        <v/>
      </c>
      <c r="HZ115" s="103" t="str">
        <f t="shared" si="931"/>
        <v/>
      </c>
      <c r="IA115" s="104" t="str">
        <f t="shared" si="932"/>
        <v/>
      </c>
      <c r="IB115" s="104" t="str">
        <f t="shared" si="933"/>
        <v/>
      </c>
      <c r="IC115" s="105" t="str">
        <f t="shared" si="934"/>
        <v/>
      </c>
      <c r="ID115" s="106" t="str">
        <f t="shared" si="935"/>
        <v/>
      </c>
      <c r="IE115" s="107" t="str">
        <f t="shared" si="936"/>
        <v/>
      </c>
      <c r="IF115" s="108" t="str">
        <f t="shared" si="937"/>
        <v/>
      </c>
      <c r="IG115" s="109" t="str">
        <f t="shared" si="938"/>
        <v/>
      </c>
      <c r="II115" s="4"/>
      <c r="IK115" s="102" t="str">
        <f t="shared" si="939"/>
        <v/>
      </c>
      <c r="IL115" s="103" t="str">
        <f t="shared" si="940"/>
        <v/>
      </c>
      <c r="IM115" s="104" t="str">
        <f t="shared" si="941"/>
        <v/>
      </c>
      <c r="IN115" s="104" t="str">
        <f t="shared" si="942"/>
        <v/>
      </c>
      <c r="IO115" s="105" t="str">
        <f t="shared" si="943"/>
        <v/>
      </c>
      <c r="IP115" s="106" t="str">
        <f t="shared" si="944"/>
        <v/>
      </c>
      <c r="IQ115" s="107" t="str">
        <f t="shared" si="945"/>
        <v/>
      </c>
      <c r="IR115" s="108" t="str">
        <f t="shared" si="946"/>
        <v/>
      </c>
      <c r="IS115" s="109" t="str">
        <f t="shared" si="947"/>
        <v/>
      </c>
      <c r="IU115" s="4"/>
      <c r="IW115" s="102" t="str">
        <f t="shared" si="948"/>
        <v/>
      </c>
      <c r="IX115" s="103" t="str">
        <f t="shared" si="949"/>
        <v/>
      </c>
      <c r="IY115" s="104" t="str">
        <f t="shared" si="950"/>
        <v/>
      </c>
      <c r="IZ115" s="104" t="str">
        <f t="shared" si="951"/>
        <v/>
      </c>
      <c r="JA115" s="105" t="str">
        <f t="shared" si="952"/>
        <v/>
      </c>
      <c r="JB115" s="106" t="str">
        <f t="shared" si="953"/>
        <v/>
      </c>
      <c r="JC115" s="107" t="str">
        <f t="shared" si="954"/>
        <v/>
      </c>
      <c r="JD115" s="108" t="str">
        <f t="shared" si="955"/>
        <v/>
      </c>
      <c r="JE115" s="109" t="str">
        <f t="shared" si="956"/>
        <v/>
      </c>
      <c r="JG115" s="4"/>
      <c r="JI115" s="102" t="str">
        <f t="shared" si="957"/>
        <v/>
      </c>
      <c r="JJ115" s="103" t="str">
        <f t="shared" si="958"/>
        <v/>
      </c>
      <c r="JK115" s="104" t="str">
        <f t="shared" si="959"/>
        <v/>
      </c>
      <c r="JL115" s="104" t="str">
        <f t="shared" si="960"/>
        <v/>
      </c>
      <c r="JM115" s="105" t="str">
        <f t="shared" si="961"/>
        <v/>
      </c>
      <c r="JN115" s="106" t="str">
        <f t="shared" si="962"/>
        <v/>
      </c>
      <c r="JO115" s="107" t="str">
        <f t="shared" si="963"/>
        <v/>
      </c>
      <c r="JP115" s="108" t="str">
        <f t="shared" si="964"/>
        <v/>
      </c>
      <c r="JQ115" s="109" t="str">
        <f t="shared" si="965"/>
        <v/>
      </c>
      <c r="JS115" s="4"/>
      <c r="JU115" s="102" t="str">
        <f t="shared" si="966"/>
        <v/>
      </c>
      <c r="JV115" s="103" t="str">
        <f t="shared" si="967"/>
        <v/>
      </c>
      <c r="JW115" s="104" t="str">
        <f t="shared" si="968"/>
        <v/>
      </c>
      <c r="JX115" s="104" t="str">
        <f t="shared" si="969"/>
        <v/>
      </c>
      <c r="JY115" s="105" t="str">
        <f t="shared" si="970"/>
        <v/>
      </c>
      <c r="JZ115" s="106" t="str">
        <f t="shared" si="971"/>
        <v/>
      </c>
      <c r="KA115" s="107" t="str">
        <f t="shared" si="972"/>
        <v/>
      </c>
      <c r="KB115" s="108" t="str">
        <f t="shared" si="973"/>
        <v/>
      </c>
      <c r="KC115" s="109" t="str">
        <f t="shared" si="974"/>
        <v/>
      </c>
      <c r="KE115" s="4"/>
    </row>
    <row r="116" spans="1:291" ht="13.5" customHeight="1">
      <c r="A116" s="20"/>
      <c r="E116" s="102" t="str">
        <f t="shared" si="760"/>
        <v/>
      </c>
      <c r="F116" s="103" t="str">
        <f t="shared" si="761"/>
        <v/>
      </c>
      <c r="G116" s="104" t="str">
        <f t="shared" si="762"/>
        <v/>
      </c>
      <c r="H116" s="104" t="str">
        <f t="shared" si="763"/>
        <v/>
      </c>
      <c r="I116" s="105" t="str">
        <f t="shared" si="764"/>
        <v/>
      </c>
      <c r="J116" s="106" t="str">
        <f t="shared" si="765"/>
        <v/>
      </c>
      <c r="K116" s="107" t="str">
        <f t="shared" si="766"/>
        <v/>
      </c>
      <c r="L116" s="108" t="str">
        <f t="shared" si="767"/>
        <v/>
      </c>
      <c r="M116" s="109" t="str">
        <f t="shared" si="768"/>
        <v/>
      </c>
      <c r="O116" s="4"/>
      <c r="Q116" s="102" t="str">
        <f t="shared" si="769"/>
        <v/>
      </c>
      <c r="R116" s="103" t="str">
        <f t="shared" si="770"/>
        <v/>
      </c>
      <c r="S116" s="104" t="str">
        <f t="shared" si="771"/>
        <v/>
      </c>
      <c r="T116" s="104" t="str">
        <f t="shared" si="772"/>
        <v/>
      </c>
      <c r="U116" s="105" t="str">
        <f t="shared" si="773"/>
        <v/>
      </c>
      <c r="V116" s="106" t="str">
        <f t="shared" si="774"/>
        <v/>
      </c>
      <c r="W116" s="107" t="str">
        <f t="shared" si="775"/>
        <v/>
      </c>
      <c r="X116" s="108" t="str">
        <f t="shared" si="776"/>
        <v/>
      </c>
      <c r="Y116" s="109" t="str">
        <f t="shared" si="777"/>
        <v/>
      </c>
      <c r="AA116" s="4"/>
      <c r="AC116" s="102" t="str">
        <f t="shared" si="778"/>
        <v/>
      </c>
      <c r="AD116" s="103" t="str">
        <f t="shared" si="779"/>
        <v/>
      </c>
      <c r="AE116" s="104" t="str">
        <f t="shared" si="780"/>
        <v/>
      </c>
      <c r="AF116" s="104" t="str">
        <f t="shared" si="781"/>
        <v/>
      </c>
      <c r="AG116" s="105" t="str">
        <f t="shared" si="782"/>
        <v/>
      </c>
      <c r="AH116" s="106" t="str">
        <f t="shared" si="783"/>
        <v/>
      </c>
      <c r="AI116" s="107" t="str">
        <f t="shared" si="784"/>
        <v/>
      </c>
      <c r="AJ116" s="108" t="str">
        <f t="shared" si="785"/>
        <v/>
      </c>
      <c r="AK116" s="109" t="str">
        <f t="shared" si="786"/>
        <v/>
      </c>
      <c r="AM116" s="4"/>
      <c r="AO116" s="102" t="str">
        <f t="shared" si="787"/>
        <v/>
      </c>
      <c r="AP116" s="103" t="str">
        <f t="shared" si="788"/>
        <v/>
      </c>
      <c r="AQ116" s="104" t="str">
        <f t="shared" si="789"/>
        <v/>
      </c>
      <c r="AR116" s="104" t="str">
        <f t="shared" si="790"/>
        <v/>
      </c>
      <c r="AS116" s="105" t="str">
        <f t="shared" si="791"/>
        <v/>
      </c>
      <c r="AT116" s="106" t="str">
        <f t="shared" si="792"/>
        <v/>
      </c>
      <c r="AU116" s="107" t="str">
        <f t="shared" si="793"/>
        <v/>
      </c>
      <c r="AV116" s="108" t="str">
        <f t="shared" si="794"/>
        <v/>
      </c>
      <c r="AW116" s="109" t="str">
        <f t="shared" si="795"/>
        <v/>
      </c>
      <c r="AY116" s="4"/>
      <c r="BA116" s="102" t="str">
        <f t="shared" si="796"/>
        <v/>
      </c>
      <c r="BB116" s="103" t="str">
        <f t="shared" si="797"/>
        <v/>
      </c>
      <c r="BC116" s="104" t="str">
        <f t="shared" si="798"/>
        <v/>
      </c>
      <c r="BD116" s="104" t="str">
        <f t="shared" si="799"/>
        <v/>
      </c>
      <c r="BE116" s="105" t="str">
        <f t="shared" si="800"/>
        <v/>
      </c>
      <c r="BF116" s="106" t="str">
        <f t="shared" si="801"/>
        <v/>
      </c>
      <c r="BG116" s="107" t="str">
        <f t="shared" si="802"/>
        <v/>
      </c>
      <c r="BH116" s="108" t="str">
        <f t="shared" si="803"/>
        <v/>
      </c>
      <c r="BI116" s="109" t="str">
        <f t="shared" si="804"/>
        <v/>
      </c>
      <c r="BK116" s="4"/>
      <c r="BM116" s="102" t="str">
        <f t="shared" si="805"/>
        <v/>
      </c>
      <c r="BN116" s="103" t="str">
        <f t="shared" si="806"/>
        <v/>
      </c>
      <c r="BO116" s="104" t="str">
        <f t="shared" si="807"/>
        <v/>
      </c>
      <c r="BP116" s="104" t="str">
        <f t="shared" si="808"/>
        <v/>
      </c>
      <c r="BQ116" s="105" t="str">
        <f t="shared" si="809"/>
        <v/>
      </c>
      <c r="BR116" s="106" t="str">
        <f t="shared" si="810"/>
        <v/>
      </c>
      <c r="BS116" s="107" t="str">
        <f t="shared" si="811"/>
        <v/>
      </c>
      <c r="BT116" s="108" t="str">
        <f t="shared" si="812"/>
        <v/>
      </c>
      <c r="BU116" s="109" t="str">
        <f t="shared" si="813"/>
        <v/>
      </c>
      <c r="BW116" s="4"/>
      <c r="BY116" s="102" t="str">
        <f t="shared" si="814"/>
        <v/>
      </c>
      <c r="BZ116" s="103" t="str">
        <f t="shared" si="815"/>
        <v/>
      </c>
      <c r="CA116" s="104" t="str">
        <f t="shared" si="816"/>
        <v/>
      </c>
      <c r="CB116" s="104" t="str">
        <f t="shared" si="817"/>
        <v/>
      </c>
      <c r="CC116" s="105" t="str">
        <f t="shared" si="818"/>
        <v/>
      </c>
      <c r="CD116" s="106" t="str">
        <f t="shared" si="819"/>
        <v/>
      </c>
      <c r="CE116" s="107" t="str">
        <f t="shared" si="820"/>
        <v/>
      </c>
      <c r="CF116" s="108" t="str">
        <f t="shared" si="821"/>
        <v/>
      </c>
      <c r="CG116" s="109" t="str">
        <f t="shared" si="822"/>
        <v/>
      </c>
      <c r="CI116" s="4"/>
      <c r="CK116" s="102" t="str">
        <f t="shared" si="823"/>
        <v/>
      </c>
      <c r="CL116" s="103" t="str">
        <f t="shared" si="824"/>
        <v/>
      </c>
      <c r="CM116" s="104" t="str">
        <f t="shared" si="825"/>
        <v/>
      </c>
      <c r="CN116" s="104" t="str">
        <f t="shared" si="826"/>
        <v/>
      </c>
      <c r="CO116" s="105" t="str">
        <f t="shared" si="827"/>
        <v/>
      </c>
      <c r="CP116" s="106" t="str">
        <f t="shared" si="828"/>
        <v/>
      </c>
      <c r="CQ116" s="107" t="str">
        <f t="shared" si="829"/>
        <v/>
      </c>
      <c r="CR116" s="108" t="str">
        <f t="shared" si="830"/>
        <v/>
      </c>
      <c r="CS116" s="109" t="str">
        <f t="shared" si="831"/>
        <v/>
      </c>
      <c r="CU116" s="4"/>
      <c r="CW116" s="102" t="str">
        <f t="shared" si="832"/>
        <v/>
      </c>
      <c r="CX116" s="103" t="str">
        <f t="shared" si="833"/>
        <v/>
      </c>
      <c r="CY116" s="104" t="str">
        <f t="shared" si="834"/>
        <v/>
      </c>
      <c r="CZ116" s="104" t="str">
        <f t="shared" si="835"/>
        <v/>
      </c>
      <c r="DA116" s="105" t="str">
        <f t="shared" si="836"/>
        <v/>
      </c>
      <c r="DB116" s="106" t="str">
        <f t="shared" si="837"/>
        <v/>
      </c>
      <c r="DC116" s="107" t="str">
        <f t="shared" si="838"/>
        <v/>
      </c>
      <c r="DD116" s="108" t="str">
        <f t="shared" si="839"/>
        <v/>
      </c>
      <c r="DE116" s="109" t="str">
        <f t="shared" si="840"/>
        <v/>
      </c>
      <c r="DG116" s="4"/>
      <c r="DI116" s="102" t="str">
        <f t="shared" si="841"/>
        <v/>
      </c>
      <c r="DJ116" s="103" t="str">
        <f t="shared" si="842"/>
        <v/>
      </c>
      <c r="DK116" s="104" t="str">
        <f t="shared" si="843"/>
        <v/>
      </c>
      <c r="DL116" s="104" t="str">
        <f t="shared" si="844"/>
        <v/>
      </c>
      <c r="DM116" s="105" t="str">
        <f t="shared" si="845"/>
        <v/>
      </c>
      <c r="DN116" s="106" t="str">
        <f t="shared" si="846"/>
        <v/>
      </c>
      <c r="DO116" s="107" t="str">
        <f t="shared" si="847"/>
        <v/>
      </c>
      <c r="DP116" s="108" t="str">
        <f t="shared" si="848"/>
        <v/>
      </c>
      <c r="DQ116" s="109" t="str">
        <f t="shared" si="849"/>
        <v/>
      </c>
      <c r="DS116" s="4"/>
      <c r="DU116" s="102" t="str">
        <f t="shared" si="850"/>
        <v/>
      </c>
      <c r="DV116" s="103" t="str">
        <f t="shared" si="851"/>
        <v/>
      </c>
      <c r="DW116" s="104" t="str">
        <f t="shared" si="852"/>
        <v/>
      </c>
      <c r="DX116" s="104" t="str">
        <f t="shared" si="853"/>
        <v/>
      </c>
      <c r="DY116" s="105" t="str">
        <f t="shared" si="854"/>
        <v/>
      </c>
      <c r="DZ116" s="106" t="str">
        <f t="shared" si="855"/>
        <v/>
      </c>
      <c r="EA116" s="107" t="str">
        <f t="shared" si="856"/>
        <v/>
      </c>
      <c r="EB116" s="108" t="str">
        <f t="shared" si="857"/>
        <v/>
      </c>
      <c r="EC116" s="109" t="str">
        <f t="shared" si="858"/>
        <v/>
      </c>
      <c r="EE116" s="4"/>
      <c r="EG116" s="102" t="str">
        <f t="shared" si="859"/>
        <v/>
      </c>
      <c r="EH116" s="103" t="str">
        <f t="shared" si="860"/>
        <v/>
      </c>
      <c r="EI116" s="104" t="str">
        <f t="shared" si="861"/>
        <v/>
      </c>
      <c r="EJ116" s="104" t="str">
        <f t="shared" si="862"/>
        <v/>
      </c>
      <c r="EK116" s="105" t="str">
        <f t="shared" si="863"/>
        <v/>
      </c>
      <c r="EL116" s="106" t="str">
        <f t="shared" si="864"/>
        <v/>
      </c>
      <c r="EM116" s="107" t="str">
        <f t="shared" si="865"/>
        <v/>
      </c>
      <c r="EN116" s="108" t="str">
        <f t="shared" si="866"/>
        <v/>
      </c>
      <c r="EO116" s="109" t="str">
        <f t="shared" si="867"/>
        <v/>
      </c>
      <c r="EQ116" s="4"/>
      <c r="ES116" s="102" t="str">
        <f t="shared" si="868"/>
        <v/>
      </c>
      <c r="ET116" s="103" t="str">
        <f t="shared" si="869"/>
        <v/>
      </c>
      <c r="EU116" s="104" t="str">
        <f t="shared" si="870"/>
        <v/>
      </c>
      <c r="EV116" s="104" t="str">
        <f t="shared" si="871"/>
        <v/>
      </c>
      <c r="EW116" s="105" t="str">
        <f t="shared" si="872"/>
        <v/>
      </c>
      <c r="EX116" s="106" t="str">
        <f t="shared" si="873"/>
        <v/>
      </c>
      <c r="EY116" s="107" t="str">
        <f t="shared" si="874"/>
        <v/>
      </c>
      <c r="EZ116" s="108" t="str">
        <f t="shared" si="875"/>
        <v/>
      </c>
      <c r="FA116" s="109" t="str">
        <f t="shared" si="876"/>
        <v/>
      </c>
      <c r="FC116" s="4"/>
      <c r="FE116" s="102" t="str">
        <f t="shared" si="877"/>
        <v/>
      </c>
      <c r="FF116" s="103" t="str">
        <f t="shared" si="878"/>
        <v/>
      </c>
      <c r="FG116" s="104" t="str">
        <f t="shared" si="879"/>
        <v/>
      </c>
      <c r="FH116" s="104" t="str">
        <f t="shared" si="880"/>
        <v/>
      </c>
      <c r="FI116" s="105" t="str">
        <f t="shared" si="881"/>
        <v/>
      </c>
      <c r="FJ116" s="106" t="str">
        <f t="shared" si="882"/>
        <v/>
      </c>
      <c r="FK116" s="107" t="str">
        <f t="shared" si="883"/>
        <v/>
      </c>
      <c r="FL116" s="108" t="str">
        <f t="shared" si="884"/>
        <v/>
      </c>
      <c r="FM116" s="109" t="str">
        <f t="shared" si="885"/>
        <v/>
      </c>
      <c r="FO116" s="4"/>
      <c r="FQ116" s="102" t="str">
        <f>IF(FU116="","",#REF!)</f>
        <v/>
      </c>
      <c r="FR116" s="103" t="str">
        <f t="shared" si="886"/>
        <v/>
      </c>
      <c r="FS116" s="104" t="str">
        <f t="shared" si="887"/>
        <v/>
      </c>
      <c r="FT116" s="104" t="str">
        <f t="shared" si="888"/>
        <v/>
      </c>
      <c r="FU116" s="105" t="str">
        <f t="shared" si="889"/>
        <v/>
      </c>
      <c r="FV116" s="106" t="str">
        <f t="shared" si="890"/>
        <v/>
      </c>
      <c r="FW116" s="107" t="str">
        <f t="shared" si="891"/>
        <v/>
      </c>
      <c r="FX116" s="108" t="str">
        <f t="shared" si="892"/>
        <v/>
      </c>
      <c r="FY116" s="109" t="str">
        <f t="shared" si="893"/>
        <v/>
      </c>
      <c r="GA116" s="4"/>
      <c r="GC116" s="102" t="str">
        <f t="shared" si="894"/>
        <v/>
      </c>
      <c r="GD116" s="103" t="str">
        <f t="shared" si="895"/>
        <v/>
      </c>
      <c r="GE116" s="104" t="str">
        <f t="shared" si="896"/>
        <v/>
      </c>
      <c r="GF116" s="104" t="str">
        <f t="shared" si="897"/>
        <v/>
      </c>
      <c r="GG116" s="105" t="str">
        <f t="shared" si="898"/>
        <v/>
      </c>
      <c r="GH116" s="106" t="str">
        <f t="shared" si="899"/>
        <v/>
      </c>
      <c r="GI116" s="107" t="str">
        <f t="shared" si="900"/>
        <v/>
      </c>
      <c r="GJ116" s="108" t="str">
        <f t="shared" si="901"/>
        <v/>
      </c>
      <c r="GK116" s="109" t="str">
        <f t="shared" si="902"/>
        <v/>
      </c>
      <c r="GM116" s="4"/>
      <c r="GO116" s="102" t="str">
        <f t="shared" si="903"/>
        <v/>
      </c>
      <c r="GP116" s="103" t="str">
        <f t="shared" si="904"/>
        <v/>
      </c>
      <c r="GQ116" s="104" t="str">
        <f t="shared" si="905"/>
        <v/>
      </c>
      <c r="GR116" s="104" t="str">
        <f t="shared" si="906"/>
        <v/>
      </c>
      <c r="GS116" s="105" t="str">
        <f t="shared" si="907"/>
        <v/>
      </c>
      <c r="GT116" s="106" t="str">
        <f t="shared" si="908"/>
        <v/>
      </c>
      <c r="GU116" s="107" t="str">
        <f t="shared" si="909"/>
        <v/>
      </c>
      <c r="GV116" s="108" t="str">
        <f t="shared" si="910"/>
        <v/>
      </c>
      <c r="GW116" s="109" t="str">
        <f t="shared" si="911"/>
        <v/>
      </c>
      <c r="GY116" s="4"/>
      <c r="HA116" s="102" t="str">
        <f t="shared" si="912"/>
        <v/>
      </c>
      <c r="HB116" s="103" t="str">
        <f t="shared" si="913"/>
        <v/>
      </c>
      <c r="HC116" s="104" t="str">
        <f t="shared" si="914"/>
        <v/>
      </c>
      <c r="HD116" s="104" t="str">
        <f t="shared" si="915"/>
        <v/>
      </c>
      <c r="HE116" s="105" t="str">
        <f t="shared" si="916"/>
        <v/>
      </c>
      <c r="HF116" s="106" t="str">
        <f t="shared" si="917"/>
        <v/>
      </c>
      <c r="HG116" s="107" t="str">
        <f t="shared" si="918"/>
        <v/>
      </c>
      <c r="HH116" s="108" t="str">
        <f t="shared" si="919"/>
        <v/>
      </c>
      <c r="HI116" s="109" t="str">
        <f t="shared" si="920"/>
        <v/>
      </c>
      <c r="HK116" s="4"/>
      <c r="HM116" s="102" t="str">
        <f t="shared" si="921"/>
        <v/>
      </c>
      <c r="HN116" s="103" t="str">
        <f t="shared" si="922"/>
        <v/>
      </c>
      <c r="HO116" s="104" t="str">
        <f t="shared" si="923"/>
        <v/>
      </c>
      <c r="HP116" s="104" t="str">
        <f t="shared" si="924"/>
        <v/>
      </c>
      <c r="HQ116" s="105" t="str">
        <f t="shared" si="925"/>
        <v/>
      </c>
      <c r="HR116" s="106" t="str">
        <f t="shared" si="926"/>
        <v/>
      </c>
      <c r="HS116" s="107" t="str">
        <f t="shared" si="927"/>
        <v/>
      </c>
      <c r="HT116" s="108" t="str">
        <f t="shared" si="928"/>
        <v/>
      </c>
      <c r="HU116" s="109" t="str">
        <f t="shared" si="929"/>
        <v/>
      </c>
      <c r="HW116" s="4"/>
      <c r="HY116" s="102" t="str">
        <f t="shared" si="930"/>
        <v/>
      </c>
      <c r="HZ116" s="103" t="str">
        <f t="shared" si="931"/>
        <v/>
      </c>
      <c r="IA116" s="104" t="str">
        <f t="shared" si="932"/>
        <v/>
      </c>
      <c r="IB116" s="104" t="str">
        <f t="shared" si="933"/>
        <v/>
      </c>
      <c r="IC116" s="105" t="str">
        <f t="shared" si="934"/>
        <v/>
      </c>
      <c r="ID116" s="106" t="str">
        <f t="shared" si="935"/>
        <v/>
      </c>
      <c r="IE116" s="107" t="str">
        <f t="shared" si="936"/>
        <v/>
      </c>
      <c r="IF116" s="108" t="str">
        <f t="shared" si="937"/>
        <v/>
      </c>
      <c r="IG116" s="109" t="str">
        <f t="shared" si="938"/>
        <v/>
      </c>
      <c r="II116" s="4"/>
      <c r="IK116" s="102" t="str">
        <f t="shared" si="939"/>
        <v/>
      </c>
      <c r="IL116" s="103" t="str">
        <f t="shared" si="940"/>
        <v/>
      </c>
      <c r="IM116" s="104" t="str">
        <f t="shared" si="941"/>
        <v/>
      </c>
      <c r="IN116" s="104" t="str">
        <f t="shared" si="942"/>
        <v/>
      </c>
      <c r="IO116" s="105" t="str">
        <f t="shared" si="943"/>
        <v/>
      </c>
      <c r="IP116" s="106" t="str">
        <f t="shared" si="944"/>
        <v/>
      </c>
      <c r="IQ116" s="107" t="str">
        <f t="shared" si="945"/>
        <v/>
      </c>
      <c r="IR116" s="108" t="str">
        <f t="shared" si="946"/>
        <v/>
      </c>
      <c r="IS116" s="109" t="str">
        <f t="shared" si="947"/>
        <v/>
      </c>
      <c r="IU116" s="4"/>
      <c r="IW116" s="102" t="str">
        <f t="shared" si="948"/>
        <v/>
      </c>
      <c r="IX116" s="103" t="str">
        <f t="shared" si="949"/>
        <v/>
      </c>
      <c r="IY116" s="104" t="str">
        <f t="shared" si="950"/>
        <v/>
      </c>
      <c r="IZ116" s="104" t="str">
        <f t="shared" si="951"/>
        <v/>
      </c>
      <c r="JA116" s="105" t="str">
        <f t="shared" si="952"/>
        <v/>
      </c>
      <c r="JB116" s="106" t="str">
        <f t="shared" si="953"/>
        <v/>
      </c>
      <c r="JC116" s="107" t="str">
        <f t="shared" si="954"/>
        <v/>
      </c>
      <c r="JD116" s="108" t="str">
        <f t="shared" si="955"/>
        <v/>
      </c>
      <c r="JE116" s="109" t="str">
        <f t="shared" si="956"/>
        <v/>
      </c>
      <c r="JG116" s="4"/>
      <c r="JI116" s="102" t="str">
        <f t="shared" si="957"/>
        <v/>
      </c>
      <c r="JJ116" s="103" t="str">
        <f t="shared" si="958"/>
        <v/>
      </c>
      <c r="JK116" s="104" t="str">
        <f t="shared" si="959"/>
        <v/>
      </c>
      <c r="JL116" s="104" t="str">
        <f t="shared" si="960"/>
        <v/>
      </c>
      <c r="JM116" s="105" t="str">
        <f t="shared" si="961"/>
        <v/>
      </c>
      <c r="JN116" s="106" t="str">
        <f t="shared" si="962"/>
        <v/>
      </c>
      <c r="JO116" s="107" t="str">
        <f t="shared" si="963"/>
        <v/>
      </c>
      <c r="JP116" s="108" t="str">
        <f t="shared" si="964"/>
        <v/>
      </c>
      <c r="JQ116" s="109" t="str">
        <f t="shared" si="965"/>
        <v/>
      </c>
      <c r="JS116" s="4"/>
      <c r="JU116" s="102" t="str">
        <f t="shared" si="966"/>
        <v/>
      </c>
      <c r="JV116" s="103" t="str">
        <f t="shared" si="967"/>
        <v/>
      </c>
      <c r="JW116" s="104" t="str">
        <f t="shared" si="968"/>
        <v/>
      </c>
      <c r="JX116" s="104" t="str">
        <f t="shared" si="969"/>
        <v/>
      </c>
      <c r="JY116" s="105" t="str">
        <f t="shared" si="970"/>
        <v/>
      </c>
      <c r="JZ116" s="106" t="str">
        <f t="shared" si="971"/>
        <v/>
      </c>
      <c r="KA116" s="107" t="str">
        <f t="shared" si="972"/>
        <v/>
      </c>
      <c r="KB116" s="108" t="str">
        <f t="shared" si="973"/>
        <v/>
      </c>
      <c r="KC116" s="109" t="str">
        <f t="shared" si="974"/>
        <v/>
      </c>
      <c r="KE116" s="4"/>
    </row>
    <row r="117" spans="1:291" ht="13.5" customHeight="1">
      <c r="A117" s="20"/>
      <c r="E117" s="102" t="str">
        <f t="shared" si="760"/>
        <v/>
      </c>
      <c r="F117" s="103" t="str">
        <f t="shared" si="761"/>
        <v/>
      </c>
      <c r="G117" s="104" t="str">
        <f t="shared" si="762"/>
        <v/>
      </c>
      <c r="H117" s="104" t="str">
        <f t="shared" si="763"/>
        <v/>
      </c>
      <c r="I117" s="105" t="str">
        <f t="shared" si="764"/>
        <v/>
      </c>
      <c r="J117" s="106" t="str">
        <f t="shared" si="765"/>
        <v/>
      </c>
      <c r="K117" s="107" t="str">
        <f t="shared" si="766"/>
        <v/>
      </c>
      <c r="L117" s="108" t="str">
        <f t="shared" si="767"/>
        <v/>
      </c>
      <c r="M117" s="109" t="str">
        <f t="shared" si="768"/>
        <v/>
      </c>
      <c r="O117" s="4"/>
      <c r="Q117" s="102" t="str">
        <f t="shared" si="769"/>
        <v/>
      </c>
      <c r="R117" s="103" t="str">
        <f t="shared" si="770"/>
        <v/>
      </c>
      <c r="S117" s="104" t="str">
        <f t="shared" si="771"/>
        <v/>
      </c>
      <c r="T117" s="104" t="str">
        <f t="shared" si="772"/>
        <v/>
      </c>
      <c r="U117" s="105" t="str">
        <f t="shared" si="773"/>
        <v/>
      </c>
      <c r="V117" s="106" t="str">
        <f t="shared" si="774"/>
        <v/>
      </c>
      <c r="W117" s="107" t="str">
        <f t="shared" si="775"/>
        <v/>
      </c>
      <c r="X117" s="108" t="str">
        <f t="shared" si="776"/>
        <v/>
      </c>
      <c r="Y117" s="109" t="str">
        <f t="shared" si="777"/>
        <v/>
      </c>
      <c r="AA117" s="4"/>
      <c r="AC117" s="102" t="str">
        <f t="shared" si="778"/>
        <v/>
      </c>
      <c r="AD117" s="103" t="str">
        <f t="shared" si="779"/>
        <v/>
      </c>
      <c r="AE117" s="104" t="str">
        <f t="shared" si="780"/>
        <v/>
      </c>
      <c r="AF117" s="104" t="str">
        <f t="shared" si="781"/>
        <v/>
      </c>
      <c r="AG117" s="105" t="str">
        <f t="shared" si="782"/>
        <v/>
      </c>
      <c r="AH117" s="106" t="str">
        <f t="shared" si="783"/>
        <v/>
      </c>
      <c r="AI117" s="107" t="str">
        <f t="shared" si="784"/>
        <v/>
      </c>
      <c r="AJ117" s="108" t="str">
        <f t="shared" si="785"/>
        <v/>
      </c>
      <c r="AK117" s="109" t="str">
        <f t="shared" si="786"/>
        <v/>
      </c>
      <c r="AM117" s="4"/>
      <c r="AO117" s="102" t="str">
        <f t="shared" si="787"/>
        <v/>
      </c>
      <c r="AP117" s="103" t="str">
        <f t="shared" si="788"/>
        <v/>
      </c>
      <c r="AQ117" s="104" t="str">
        <f t="shared" si="789"/>
        <v/>
      </c>
      <c r="AR117" s="104" t="str">
        <f t="shared" si="790"/>
        <v/>
      </c>
      <c r="AS117" s="105" t="str">
        <f t="shared" si="791"/>
        <v/>
      </c>
      <c r="AT117" s="106" t="str">
        <f t="shared" si="792"/>
        <v/>
      </c>
      <c r="AU117" s="107" t="str">
        <f t="shared" si="793"/>
        <v/>
      </c>
      <c r="AV117" s="108" t="str">
        <f t="shared" si="794"/>
        <v/>
      </c>
      <c r="AW117" s="109" t="str">
        <f t="shared" si="795"/>
        <v/>
      </c>
      <c r="AY117" s="4"/>
      <c r="BA117" s="102" t="str">
        <f t="shared" si="796"/>
        <v/>
      </c>
      <c r="BB117" s="103" t="str">
        <f t="shared" si="797"/>
        <v/>
      </c>
      <c r="BC117" s="104" t="str">
        <f t="shared" si="798"/>
        <v/>
      </c>
      <c r="BD117" s="104" t="str">
        <f t="shared" si="799"/>
        <v/>
      </c>
      <c r="BE117" s="105" t="str">
        <f t="shared" si="800"/>
        <v/>
      </c>
      <c r="BF117" s="106" t="str">
        <f t="shared" si="801"/>
        <v/>
      </c>
      <c r="BG117" s="107" t="str">
        <f t="shared" si="802"/>
        <v/>
      </c>
      <c r="BH117" s="108" t="str">
        <f t="shared" si="803"/>
        <v/>
      </c>
      <c r="BI117" s="109" t="str">
        <f t="shared" si="804"/>
        <v/>
      </c>
      <c r="BK117" s="4"/>
      <c r="BM117" s="102" t="str">
        <f t="shared" si="805"/>
        <v/>
      </c>
      <c r="BN117" s="103" t="str">
        <f t="shared" si="806"/>
        <v/>
      </c>
      <c r="BO117" s="104" t="str">
        <f t="shared" si="807"/>
        <v/>
      </c>
      <c r="BP117" s="104" t="str">
        <f t="shared" si="808"/>
        <v/>
      </c>
      <c r="BQ117" s="105" t="str">
        <f t="shared" si="809"/>
        <v/>
      </c>
      <c r="BR117" s="106" t="str">
        <f t="shared" si="810"/>
        <v/>
      </c>
      <c r="BS117" s="107" t="str">
        <f t="shared" si="811"/>
        <v/>
      </c>
      <c r="BT117" s="108" t="str">
        <f t="shared" si="812"/>
        <v/>
      </c>
      <c r="BU117" s="109" t="str">
        <f t="shared" si="813"/>
        <v/>
      </c>
      <c r="BW117" s="4"/>
      <c r="BY117" s="102" t="str">
        <f t="shared" si="814"/>
        <v/>
      </c>
      <c r="BZ117" s="103" t="str">
        <f t="shared" si="815"/>
        <v/>
      </c>
      <c r="CA117" s="104" t="str">
        <f t="shared" si="816"/>
        <v/>
      </c>
      <c r="CB117" s="104" t="str">
        <f t="shared" si="817"/>
        <v/>
      </c>
      <c r="CC117" s="105" t="str">
        <f t="shared" si="818"/>
        <v/>
      </c>
      <c r="CD117" s="106" t="str">
        <f t="shared" si="819"/>
        <v/>
      </c>
      <c r="CE117" s="107" t="str">
        <f t="shared" si="820"/>
        <v/>
      </c>
      <c r="CF117" s="108" t="str">
        <f t="shared" si="821"/>
        <v/>
      </c>
      <c r="CG117" s="109" t="str">
        <f t="shared" si="822"/>
        <v/>
      </c>
      <c r="CI117" s="4"/>
      <c r="CK117" s="102" t="str">
        <f t="shared" si="823"/>
        <v/>
      </c>
      <c r="CL117" s="103" t="str">
        <f t="shared" si="824"/>
        <v/>
      </c>
      <c r="CM117" s="104" t="str">
        <f t="shared" si="825"/>
        <v/>
      </c>
      <c r="CN117" s="104" t="str">
        <f t="shared" si="826"/>
        <v/>
      </c>
      <c r="CO117" s="105" t="str">
        <f t="shared" si="827"/>
        <v/>
      </c>
      <c r="CP117" s="106" t="str">
        <f t="shared" si="828"/>
        <v/>
      </c>
      <c r="CQ117" s="107" t="str">
        <f t="shared" si="829"/>
        <v/>
      </c>
      <c r="CR117" s="108" t="str">
        <f t="shared" si="830"/>
        <v/>
      </c>
      <c r="CS117" s="109" t="str">
        <f t="shared" si="831"/>
        <v/>
      </c>
      <c r="CU117" s="4"/>
      <c r="CW117" s="102" t="str">
        <f t="shared" si="832"/>
        <v/>
      </c>
      <c r="CX117" s="103" t="str">
        <f t="shared" si="833"/>
        <v/>
      </c>
      <c r="CY117" s="104" t="str">
        <f t="shared" si="834"/>
        <v/>
      </c>
      <c r="CZ117" s="104" t="str">
        <f t="shared" si="835"/>
        <v/>
      </c>
      <c r="DA117" s="105" t="str">
        <f t="shared" si="836"/>
        <v/>
      </c>
      <c r="DB117" s="106" t="str">
        <f t="shared" si="837"/>
        <v/>
      </c>
      <c r="DC117" s="107" t="str">
        <f t="shared" si="838"/>
        <v/>
      </c>
      <c r="DD117" s="108" t="str">
        <f t="shared" si="839"/>
        <v/>
      </c>
      <c r="DE117" s="109" t="str">
        <f t="shared" si="840"/>
        <v/>
      </c>
      <c r="DG117" s="4"/>
      <c r="DI117" s="102" t="str">
        <f t="shared" si="841"/>
        <v/>
      </c>
      <c r="DJ117" s="103" t="str">
        <f t="shared" si="842"/>
        <v/>
      </c>
      <c r="DK117" s="104" t="str">
        <f t="shared" si="843"/>
        <v/>
      </c>
      <c r="DL117" s="104" t="str">
        <f t="shared" si="844"/>
        <v/>
      </c>
      <c r="DM117" s="105" t="str">
        <f t="shared" si="845"/>
        <v/>
      </c>
      <c r="DN117" s="106" t="str">
        <f t="shared" si="846"/>
        <v/>
      </c>
      <c r="DO117" s="107" t="str">
        <f t="shared" si="847"/>
        <v/>
      </c>
      <c r="DP117" s="108" t="str">
        <f t="shared" si="848"/>
        <v/>
      </c>
      <c r="DQ117" s="109" t="str">
        <f t="shared" si="849"/>
        <v/>
      </c>
      <c r="DS117" s="4"/>
      <c r="DU117" s="102" t="str">
        <f t="shared" si="850"/>
        <v/>
      </c>
      <c r="DV117" s="103" t="str">
        <f t="shared" si="851"/>
        <v/>
      </c>
      <c r="DW117" s="104" t="str">
        <f t="shared" si="852"/>
        <v/>
      </c>
      <c r="DX117" s="104" t="str">
        <f t="shared" si="853"/>
        <v/>
      </c>
      <c r="DY117" s="105" t="str">
        <f t="shared" si="854"/>
        <v/>
      </c>
      <c r="DZ117" s="106" t="str">
        <f t="shared" si="855"/>
        <v/>
      </c>
      <c r="EA117" s="107" t="str">
        <f t="shared" si="856"/>
        <v/>
      </c>
      <c r="EB117" s="108" t="str">
        <f t="shared" si="857"/>
        <v/>
      </c>
      <c r="EC117" s="109" t="str">
        <f t="shared" si="858"/>
        <v/>
      </c>
      <c r="EE117" s="4"/>
      <c r="EG117" s="102" t="str">
        <f t="shared" si="859"/>
        <v/>
      </c>
      <c r="EH117" s="103" t="str">
        <f t="shared" si="860"/>
        <v/>
      </c>
      <c r="EI117" s="104" t="str">
        <f t="shared" si="861"/>
        <v/>
      </c>
      <c r="EJ117" s="104" t="str">
        <f t="shared" si="862"/>
        <v/>
      </c>
      <c r="EK117" s="105" t="str">
        <f t="shared" si="863"/>
        <v/>
      </c>
      <c r="EL117" s="106" t="str">
        <f t="shared" si="864"/>
        <v/>
      </c>
      <c r="EM117" s="107" t="str">
        <f t="shared" si="865"/>
        <v/>
      </c>
      <c r="EN117" s="108" t="str">
        <f t="shared" si="866"/>
        <v/>
      </c>
      <c r="EO117" s="109" t="str">
        <f t="shared" si="867"/>
        <v/>
      </c>
      <c r="EQ117" s="4"/>
      <c r="ES117" s="102" t="str">
        <f t="shared" si="868"/>
        <v/>
      </c>
      <c r="ET117" s="103" t="str">
        <f t="shared" si="869"/>
        <v/>
      </c>
      <c r="EU117" s="104" t="str">
        <f t="shared" si="870"/>
        <v/>
      </c>
      <c r="EV117" s="104" t="str">
        <f t="shared" si="871"/>
        <v/>
      </c>
      <c r="EW117" s="105" t="str">
        <f t="shared" si="872"/>
        <v/>
      </c>
      <c r="EX117" s="106" t="str">
        <f t="shared" si="873"/>
        <v/>
      </c>
      <c r="EY117" s="107" t="str">
        <f t="shared" si="874"/>
        <v/>
      </c>
      <c r="EZ117" s="108" t="str">
        <f t="shared" si="875"/>
        <v/>
      </c>
      <c r="FA117" s="109" t="str">
        <f t="shared" si="876"/>
        <v/>
      </c>
      <c r="FC117" s="4"/>
      <c r="FE117" s="102" t="str">
        <f t="shared" si="877"/>
        <v/>
      </c>
      <c r="FF117" s="103" t="str">
        <f t="shared" si="878"/>
        <v/>
      </c>
      <c r="FG117" s="104" t="str">
        <f t="shared" si="879"/>
        <v/>
      </c>
      <c r="FH117" s="104" t="str">
        <f t="shared" si="880"/>
        <v/>
      </c>
      <c r="FI117" s="105" t="str">
        <f t="shared" si="881"/>
        <v/>
      </c>
      <c r="FJ117" s="106" t="str">
        <f t="shared" si="882"/>
        <v/>
      </c>
      <c r="FK117" s="107" t="str">
        <f t="shared" si="883"/>
        <v/>
      </c>
      <c r="FL117" s="108" t="str">
        <f t="shared" si="884"/>
        <v/>
      </c>
      <c r="FM117" s="109" t="str">
        <f t="shared" si="885"/>
        <v/>
      </c>
      <c r="FO117" s="4"/>
      <c r="FQ117" s="102" t="str">
        <f>IF(FU117="","",#REF!)</f>
        <v/>
      </c>
      <c r="FR117" s="103" t="str">
        <f t="shared" si="886"/>
        <v/>
      </c>
      <c r="FS117" s="104" t="str">
        <f t="shared" si="887"/>
        <v/>
      </c>
      <c r="FT117" s="104" t="str">
        <f t="shared" si="888"/>
        <v/>
      </c>
      <c r="FU117" s="105" t="str">
        <f t="shared" si="889"/>
        <v/>
      </c>
      <c r="FV117" s="106" t="str">
        <f t="shared" si="890"/>
        <v/>
      </c>
      <c r="FW117" s="107" t="str">
        <f t="shared" si="891"/>
        <v/>
      </c>
      <c r="FX117" s="108" t="str">
        <f t="shared" si="892"/>
        <v/>
      </c>
      <c r="FY117" s="109" t="str">
        <f t="shared" si="893"/>
        <v/>
      </c>
      <c r="GA117" s="4"/>
      <c r="GC117" s="102" t="str">
        <f t="shared" si="894"/>
        <v/>
      </c>
      <c r="GD117" s="103" t="str">
        <f t="shared" si="895"/>
        <v/>
      </c>
      <c r="GE117" s="104" t="str">
        <f t="shared" si="896"/>
        <v/>
      </c>
      <c r="GF117" s="104" t="str">
        <f t="shared" si="897"/>
        <v/>
      </c>
      <c r="GG117" s="105" t="str">
        <f t="shared" si="898"/>
        <v/>
      </c>
      <c r="GH117" s="106" t="str">
        <f t="shared" si="899"/>
        <v/>
      </c>
      <c r="GI117" s="107" t="str">
        <f t="shared" si="900"/>
        <v/>
      </c>
      <c r="GJ117" s="108" t="str">
        <f t="shared" si="901"/>
        <v/>
      </c>
      <c r="GK117" s="109" t="str">
        <f t="shared" si="902"/>
        <v/>
      </c>
      <c r="GM117" s="4"/>
      <c r="GO117" s="102" t="str">
        <f t="shared" si="903"/>
        <v/>
      </c>
      <c r="GP117" s="103" t="str">
        <f t="shared" si="904"/>
        <v/>
      </c>
      <c r="GQ117" s="104" t="str">
        <f t="shared" si="905"/>
        <v/>
      </c>
      <c r="GR117" s="104" t="str">
        <f t="shared" si="906"/>
        <v/>
      </c>
      <c r="GS117" s="105" t="str">
        <f t="shared" si="907"/>
        <v/>
      </c>
      <c r="GT117" s="106" t="str">
        <f t="shared" si="908"/>
        <v/>
      </c>
      <c r="GU117" s="107" t="str">
        <f t="shared" si="909"/>
        <v/>
      </c>
      <c r="GV117" s="108" t="str">
        <f t="shared" si="910"/>
        <v/>
      </c>
      <c r="GW117" s="109" t="str">
        <f t="shared" si="911"/>
        <v/>
      </c>
      <c r="GY117" s="4"/>
      <c r="HA117" s="102" t="str">
        <f t="shared" si="912"/>
        <v/>
      </c>
      <c r="HB117" s="103" t="str">
        <f t="shared" si="913"/>
        <v/>
      </c>
      <c r="HC117" s="104" t="str">
        <f t="shared" si="914"/>
        <v/>
      </c>
      <c r="HD117" s="104" t="str">
        <f t="shared" si="915"/>
        <v/>
      </c>
      <c r="HE117" s="105" t="str">
        <f t="shared" si="916"/>
        <v/>
      </c>
      <c r="HF117" s="106" t="str">
        <f t="shared" si="917"/>
        <v/>
      </c>
      <c r="HG117" s="107" t="str">
        <f t="shared" si="918"/>
        <v/>
      </c>
      <c r="HH117" s="108" t="str">
        <f t="shared" si="919"/>
        <v/>
      </c>
      <c r="HI117" s="109" t="str">
        <f t="shared" si="920"/>
        <v/>
      </c>
      <c r="HK117" s="4"/>
      <c r="HM117" s="102" t="str">
        <f t="shared" si="921"/>
        <v/>
      </c>
      <c r="HN117" s="103" t="str">
        <f t="shared" si="922"/>
        <v/>
      </c>
      <c r="HO117" s="104" t="str">
        <f t="shared" si="923"/>
        <v/>
      </c>
      <c r="HP117" s="104" t="str">
        <f t="shared" si="924"/>
        <v/>
      </c>
      <c r="HQ117" s="105" t="str">
        <f t="shared" si="925"/>
        <v/>
      </c>
      <c r="HR117" s="106" t="str">
        <f t="shared" si="926"/>
        <v/>
      </c>
      <c r="HS117" s="107" t="str">
        <f t="shared" si="927"/>
        <v/>
      </c>
      <c r="HT117" s="108" t="str">
        <f t="shared" si="928"/>
        <v/>
      </c>
      <c r="HU117" s="109" t="str">
        <f t="shared" si="929"/>
        <v/>
      </c>
      <c r="HW117" s="4"/>
      <c r="HY117" s="102" t="str">
        <f t="shared" si="930"/>
        <v/>
      </c>
      <c r="HZ117" s="103" t="str">
        <f t="shared" si="931"/>
        <v/>
      </c>
      <c r="IA117" s="104" t="str">
        <f t="shared" si="932"/>
        <v/>
      </c>
      <c r="IB117" s="104" t="str">
        <f t="shared" si="933"/>
        <v/>
      </c>
      <c r="IC117" s="105" t="str">
        <f t="shared" si="934"/>
        <v/>
      </c>
      <c r="ID117" s="106" t="str">
        <f t="shared" si="935"/>
        <v/>
      </c>
      <c r="IE117" s="107" t="str">
        <f t="shared" si="936"/>
        <v/>
      </c>
      <c r="IF117" s="108" t="str">
        <f t="shared" si="937"/>
        <v/>
      </c>
      <c r="IG117" s="109" t="str">
        <f t="shared" si="938"/>
        <v/>
      </c>
      <c r="II117" s="4"/>
      <c r="IK117" s="102" t="str">
        <f t="shared" si="939"/>
        <v/>
      </c>
      <c r="IL117" s="103" t="str">
        <f t="shared" si="940"/>
        <v/>
      </c>
      <c r="IM117" s="104" t="str">
        <f t="shared" si="941"/>
        <v/>
      </c>
      <c r="IN117" s="104" t="str">
        <f t="shared" si="942"/>
        <v/>
      </c>
      <c r="IO117" s="105" t="str">
        <f t="shared" si="943"/>
        <v/>
      </c>
      <c r="IP117" s="106" t="str">
        <f t="shared" si="944"/>
        <v/>
      </c>
      <c r="IQ117" s="107" t="str">
        <f t="shared" si="945"/>
        <v/>
      </c>
      <c r="IR117" s="108" t="str">
        <f t="shared" si="946"/>
        <v/>
      </c>
      <c r="IS117" s="109" t="str">
        <f t="shared" si="947"/>
        <v/>
      </c>
      <c r="IU117" s="4"/>
      <c r="IW117" s="102" t="str">
        <f t="shared" si="948"/>
        <v/>
      </c>
      <c r="IX117" s="103" t="str">
        <f t="shared" si="949"/>
        <v/>
      </c>
      <c r="IY117" s="104" t="str">
        <f t="shared" si="950"/>
        <v/>
      </c>
      <c r="IZ117" s="104" t="str">
        <f t="shared" si="951"/>
        <v/>
      </c>
      <c r="JA117" s="105" t="str">
        <f t="shared" si="952"/>
        <v/>
      </c>
      <c r="JB117" s="106" t="str">
        <f t="shared" si="953"/>
        <v/>
      </c>
      <c r="JC117" s="107" t="str">
        <f t="shared" si="954"/>
        <v/>
      </c>
      <c r="JD117" s="108" t="str">
        <f t="shared" si="955"/>
        <v/>
      </c>
      <c r="JE117" s="109" t="str">
        <f t="shared" si="956"/>
        <v/>
      </c>
      <c r="JG117" s="4"/>
      <c r="JI117" s="102" t="str">
        <f t="shared" si="957"/>
        <v/>
      </c>
      <c r="JJ117" s="103" t="str">
        <f t="shared" si="958"/>
        <v/>
      </c>
      <c r="JK117" s="104" t="str">
        <f t="shared" si="959"/>
        <v/>
      </c>
      <c r="JL117" s="104" t="str">
        <f t="shared" si="960"/>
        <v/>
      </c>
      <c r="JM117" s="105" t="str">
        <f t="shared" si="961"/>
        <v/>
      </c>
      <c r="JN117" s="106" t="str">
        <f t="shared" si="962"/>
        <v/>
      </c>
      <c r="JO117" s="107" t="str">
        <f t="shared" si="963"/>
        <v/>
      </c>
      <c r="JP117" s="108" t="str">
        <f t="shared" si="964"/>
        <v/>
      </c>
      <c r="JQ117" s="109" t="str">
        <f t="shared" si="965"/>
        <v/>
      </c>
      <c r="JS117" s="4"/>
      <c r="JU117" s="102" t="str">
        <f t="shared" si="966"/>
        <v/>
      </c>
      <c r="JV117" s="103" t="str">
        <f t="shared" si="967"/>
        <v/>
      </c>
      <c r="JW117" s="104" t="str">
        <f t="shared" si="968"/>
        <v/>
      </c>
      <c r="JX117" s="104" t="str">
        <f t="shared" si="969"/>
        <v/>
      </c>
      <c r="JY117" s="105" t="str">
        <f t="shared" si="970"/>
        <v/>
      </c>
      <c r="JZ117" s="106" t="str">
        <f t="shared" si="971"/>
        <v/>
      </c>
      <c r="KA117" s="107" t="str">
        <f t="shared" si="972"/>
        <v/>
      </c>
      <c r="KB117" s="108" t="str">
        <f t="shared" si="973"/>
        <v/>
      </c>
      <c r="KC117" s="109" t="str">
        <f t="shared" si="974"/>
        <v/>
      </c>
      <c r="KE117" s="4"/>
    </row>
    <row r="118" spans="1:291" ht="13.5" customHeight="1">
      <c r="A118" s="20"/>
      <c r="E118" s="102" t="str">
        <f t="shared" si="760"/>
        <v/>
      </c>
      <c r="F118" s="103" t="str">
        <f t="shared" si="761"/>
        <v/>
      </c>
      <c r="G118" s="104" t="str">
        <f t="shared" si="762"/>
        <v/>
      </c>
      <c r="H118" s="104" t="str">
        <f t="shared" si="763"/>
        <v/>
      </c>
      <c r="I118" s="105" t="str">
        <f t="shared" si="764"/>
        <v/>
      </c>
      <c r="J118" s="106" t="str">
        <f t="shared" si="765"/>
        <v/>
      </c>
      <c r="K118" s="107" t="str">
        <f t="shared" si="766"/>
        <v/>
      </c>
      <c r="L118" s="108" t="str">
        <f t="shared" si="767"/>
        <v/>
      </c>
      <c r="M118" s="109" t="str">
        <f t="shared" si="768"/>
        <v/>
      </c>
      <c r="O118" s="4"/>
      <c r="Q118" s="102" t="str">
        <f t="shared" si="769"/>
        <v/>
      </c>
      <c r="R118" s="103" t="str">
        <f t="shared" si="770"/>
        <v/>
      </c>
      <c r="S118" s="104" t="str">
        <f t="shared" si="771"/>
        <v/>
      </c>
      <c r="T118" s="104" t="str">
        <f t="shared" si="772"/>
        <v/>
      </c>
      <c r="U118" s="105" t="str">
        <f t="shared" si="773"/>
        <v/>
      </c>
      <c r="V118" s="106" t="str">
        <f t="shared" si="774"/>
        <v/>
      </c>
      <c r="W118" s="107" t="str">
        <f t="shared" si="775"/>
        <v/>
      </c>
      <c r="X118" s="108" t="str">
        <f t="shared" si="776"/>
        <v/>
      </c>
      <c r="Y118" s="109" t="str">
        <f t="shared" si="777"/>
        <v/>
      </c>
      <c r="AA118" s="4"/>
      <c r="AC118" s="102" t="str">
        <f t="shared" si="778"/>
        <v/>
      </c>
      <c r="AD118" s="103" t="str">
        <f t="shared" si="779"/>
        <v/>
      </c>
      <c r="AE118" s="104" t="str">
        <f t="shared" si="780"/>
        <v/>
      </c>
      <c r="AF118" s="104" t="str">
        <f t="shared" si="781"/>
        <v/>
      </c>
      <c r="AG118" s="105" t="str">
        <f t="shared" si="782"/>
        <v/>
      </c>
      <c r="AH118" s="106" t="str">
        <f t="shared" si="783"/>
        <v/>
      </c>
      <c r="AI118" s="107" t="str">
        <f t="shared" si="784"/>
        <v/>
      </c>
      <c r="AJ118" s="108" t="str">
        <f t="shared" si="785"/>
        <v/>
      </c>
      <c r="AK118" s="109" t="str">
        <f t="shared" si="786"/>
        <v/>
      </c>
      <c r="AM118" s="4"/>
      <c r="AO118" s="102" t="str">
        <f t="shared" si="787"/>
        <v/>
      </c>
      <c r="AP118" s="103" t="str">
        <f t="shared" si="788"/>
        <v/>
      </c>
      <c r="AQ118" s="104" t="str">
        <f t="shared" si="789"/>
        <v/>
      </c>
      <c r="AR118" s="104" t="str">
        <f t="shared" si="790"/>
        <v/>
      </c>
      <c r="AS118" s="105" t="str">
        <f t="shared" si="791"/>
        <v/>
      </c>
      <c r="AT118" s="106" t="str">
        <f t="shared" si="792"/>
        <v/>
      </c>
      <c r="AU118" s="107" t="str">
        <f t="shared" si="793"/>
        <v/>
      </c>
      <c r="AV118" s="108" t="str">
        <f t="shared" si="794"/>
        <v/>
      </c>
      <c r="AW118" s="109" t="str">
        <f t="shared" si="795"/>
        <v/>
      </c>
      <c r="AY118" s="4"/>
      <c r="BA118" s="102" t="str">
        <f t="shared" si="796"/>
        <v/>
      </c>
      <c r="BB118" s="103" t="str">
        <f t="shared" si="797"/>
        <v/>
      </c>
      <c r="BC118" s="104" t="str">
        <f t="shared" si="798"/>
        <v/>
      </c>
      <c r="BD118" s="104" t="str">
        <f t="shared" si="799"/>
        <v/>
      </c>
      <c r="BE118" s="105" t="str">
        <f t="shared" si="800"/>
        <v/>
      </c>
      <c r="BF118" s="106" t="str">
        <f t="shared" si="801"/>
        <v/>
      </c>
      <c r="BG118" s="107" t="str">
        <f t="shared" si="802"/>
        <v/>
      </c>
      <c r="BH118" s="108" t="str">
        <f t="shared" si="803"/>
        <v/>
      </c>
      <c r="BI118" s="109" t="str">
        <f t="shared" si="804"/>
        <v/>
      </c>
      <c r="BK118" s="4"/>
      <c r="BM118" s="102" t="str">
        <f t="shared" si="805"/>
        <v/>
      </c>
      <c r="BN118" s="103" t="str">
        <f t="shared" si="806"/>
        <v/>
      </c>
      <c r="BO118" s="104" t="str">
        <f t="shared" si="807"/>
        <v/>
      </c>
      <c r="BP118" s="104" t="str">
        <f t="shared" si="808"/>
        <v/>
      </c>
      <c r="BQ118" s="105" t="str">
        <f t="shared" si="809"/>
        <v/>
      </c>
      <c r="BR118" s="106" t="str">
        <f t="shared" si="810"/>
        <v/>
      </c>
      <c r="BS118" s="107" t="str">
        <f t="shared" si="811"/>
        <v/>
      </c>
      <c r="BT118" s="108" t="str">
        <f t="shared" si="812"/>
        <v/>
      </c>
      <c r="BU118" s="109" t="str">
        <f t="shared" si="813"/>
        <v/>
      </c>
      <c r="BW118" s="4"/>
      <c r="BY118" s="102" t="str">
        <f t="shared" si="814"/>
        <v/>
      </c>
      <c r="BZ118" s="103" t="str">
        <f t="shared" si="815"/>
        <v/>
      </c>
      <c r="CA118" s="104" t="str">
        <f t="shared" si="816"/>
        <v/>
      </c>
      <c r="CB118" s="104" t="str">
        <f t="shared" si="817"/>
        <v/>
      </c>
      <c r="CC118" s="105" t="str">
        <f t="shared" si="818"/>
        <v/>
      </c>
      <c r="CD118" s="106" t="str">
        <f t="shared" si="819"/>
        <v/>
      </c>
      <c r="CE118" s="107" t="str">
        <f t="shared" si="820"/>
        <v/>
      </c>
      <c r="CF118" s="108" t="str">
        <f t="shared" si="821"/>
        <v/>
      </c>
      <c r="CG118" s="109" t="str">
        <f t="shared" si="822"/>
        <v/>
      </c>
      <c r="CI118" s="4"/>
      <c r="CK118" s="102" t="str">
        <f t="shared" si="823"/>
        <v/>
      </c>
      <c r="CL118" s="103" t="str">
        <f t="shared" si="824"/>
        <v/>
      </c>
      <c r="CM118" s="104" t="str">
        <f t="shared" si="825"/>
        <v/>
      </c>
      <c r="CN118" s="104" t="str">
        <f t="shared" si="826"/>
        <v/>
      </c>
      <c r="CO118" s="105" t="str">
        <f t="shared" si="827"/>
        <v/>
      </c>
      <c r="CP118" s="106" t="str">
        <f t="shared" si="828"/>
        <v/>
      </c>
      <c r="CQ118" s="107" t="str">
        <f t="shared" si="829"/>
        <v/>
      </c>
      <c r="CR118" s="108" t="str">
        <f t="shared" si="830"/>
        <v/>
      </c>
      <c r="CS118" s="109" t="str">
        <f t="shared" si="831"/>
        <v/>
      </c>
      <c r="CU118" s="4"/>
      <c r="CW118" s="102" t="str">
        <f t="shared" si="832"/>
        <v/>
      </c>
      <c r="CX118" s="103" t="str">
        <f t="shared" si="833"/>
        <v/>
      </c>
      <c r="CY118" s="104" t="str">
        <f t="shared" si="834"/>
        <v/>
      </c>
      <c r="CZ118" s="104" t="str">
        <f t="shared" si="835"/>
        <v/>
      </c>
      <c r="DA118" s="105" t="str">
        <f t="shared" si="836"/>
        <v/>
      </c>
      <c r="DB118" s="106" t="str">
        <f t="shared" si="837"/>
        <v/>
      </c>
      <c r="DC118" s="107" t="str">
        <f t="shared" si="838"/>
        <v/>
      </c>
      <c r="DD118" s="108" t="str">
        <f t="shared" si="839"/>
        <v/>
      </c>
      <c r="DE118" s="109" t="str">
        <f t="shared" si="840"/>
        <v/>
      </c>
      <c r="DG118" s="4"/>
      <c r="DI118" s="102" t="str">
        <f t="shared" si="841"/>
        <v/>
      </c>
      <c r="DJ118" s="103" t="str">
        <f t="shared" si="842"/>
        <v/>
      </c>
      <c r="DK118" s="104" t="str">
        <f t="shared" si="843"/>
        <v/>
      </c>
      <c r="DL118" s="104" t="str">
        <f t="shared" si="844"/>
        <v/>
      </c>
      <c r="DM118" s="105" t="str">
        <f t="shared" si="845"/>
        <v/>
      </c>
      <c r="DN118" s="106" t="str">
        <f t="shared" si="846"/>
        <v/>
      </c>
      <c r="DO118" s="107" t="str">
        <f t="shared" si="847"/>
        <v/>
      </c>
      <c r="DP118" s="108" t="str">
        <f t="shared" si="848"/>
        <v/>
      </c>
      <c r="DQ118" s="109" t="str">
        <f t="shared" si="849"/>
        <v/>
      </c>
      <c r="DS118" s="4"/>
      <c r="DU118" s="102" t="str">
        <f t="shared" si="850"/>
        <v/>
      </c>
      <c r="DV118" s="103" t="str">
        <f t="shared" si="851"/>
        <v/>
      </c>
      <c r="DW118" s="104" t="str">
        <f t="shared" si="852"/>
        <v/>
      </c>
      <c r="DX118" s="104" t="str">
        <f t="shared" si="853"/>
        <v/>
      </c>
      <c r="DY118" s="105" t="str">
        <f t="shared" si="854"/>
        <v/>
      </c>
      <c r="DZ118" s="106" t="str">
        <f t="shared" si="855"/>
        <v/>
      </c>
      <c r="EA118" s="107" t="str">
        <f t="shared" si="856"/>
        <v/>
      </c>
      <c r="EB118" s="108" t="str">
        <f t="shared" si="857"/>
        <v/>
      </c>
      <c r="EC118" s="109" t="str">
        <f t="shared" si="858"/>
        <v/>
      </c>
      <c r="EE118" s="4"/>
      <c r="EG118" s="102" t="str">
        <f t="shared" si="859"/>
        <v/>
      </c>
      <c r="EH118" s="103" t="str">
        <f t="shared" si="860"/>
        <v/>
      </c>
      <c r="EI118" s="104" t="str">
        <f t="shared" si="861"/>
        <v/>
      </c>
      <c r="EJ118" s="104" t="str">
        <f t="shared" si="862"/>
        <v/>
      </c>
      <c r="EK118" s="105" t="str">
        <f t="shared" si="863"/>
        <v/>
      </c>
      <c r="EL118" s="106" t="str">
        <f t="shared" si="864"/>
        <v/>
      </c>
      <c r="EM118" s="107" t="str">
        <f t="shared" si="865"/>
        <v/>
      </c>
      <c r="EN118" s="108" t="str">
        <f t="shared" si="866"/>
        <v/>
      </c>
      <c r="EO118" s="109" t="str">
        <f t="shared" si="867"/>
        <v/>
      </c>
      <c r="EQ118" s="4"/>
      <c r="ES118" s="102" t="str">
        <f t="shared" si="868"/>
        <v/>
      </c>
      <c r="ET118" s="103" t="str">
        <f t="shared" si="869"/>
        <v/>
      </c>
      <c r="EU118" s="104" t="str">
        <f t="shared" si="870"/>
        <v/>
      </c>
      <c r="EV118" s="104" t="str">
        <f t="shared" si="871"/>
        <v/>
      </c>
      <c r="EW118" s="105" t="str">
        <f t="shared" si="872"/>
        <v/>
      </c>
      <c r="EX118" s="106" t="str">
        <f t="shared" si="873"/>
        <v/>
      </c>
      <c r="EY118" s="107" t="str">
        <f t="shared" si="874"/>
        <v/>
      </c>
      <c r="EZ118" s="108" t="str">
        <f t="shared" si="875"/>
        <v/>
      </c>
      <c r="FA118" s="109" t="str">
        <f t="shared" si="876"/>
        <v/>
      </c>
      <c r="FC118" s="4"/>
      <c r="FE118" s="102" t="str">
        <f t="shared" si="877"/>
        <v/>
      </c>
      <c r="FF118" s="103" t="str">
        <f t="shared" si="878"/>
        <v/>
      </c>
      <c r="FG118" s="104" t="str">
        <f t="shared" si="879"/>
        <v/>
      </c>
      <c r="FH118" s="104" t="str">
        <f t="shared" si="880"/>
        <v/>
      </c>
      <c r="FI118" s="105" t="str">
        <f t="shared" si="881"/>
        <v/>
      </c>
      <c r="FJ118" s="106" t="str">
        <f t="shared" si="882"/>
        <v/>
      </c>
      <c r="FK118" s="107" t="str">
        <f t="shared" si="883"/>
        <v/>
      </c>
      <c r="FL118" s="108" t="str">
        <f t="shared" si="884"/>
        <v/>
      </c>
      <c r="FM118" s="109" t="str">
        <f t="shared" si="885"/>
        <v/>
      </c>
      <c r="FO118" s="4"/>
      <c r="FQ118" s="102" t="str">
        <f>IF(FU118="","",#REF!)</f>
        <v/>
      </c>
      <c r="FR118" s="103" t="str">
        <f t="shared" si="886"/>
        <v/>
      </c>
      <c r="FS118" s="104" t="str">
        <f t="shared" si="887"/>
        <v/>
      </c>
      <c r="FT118" s="104" t="str">
        <f t="shared" si="888"/>
        <v/>
      </c>
      <c r="FU118" s="105" t="str">
        <f t="shared" si="889"/>
        <v/>
      </c>
      <c r="FV118" s="106" t="str">
        <f t="shared" si="890"/>
        <v/>
      </c>
      <c r="FW118" s="107" t="str">
        <f t="shared" si="891"/>
        <v/>
      </c>
      <c r="FX118" s="108" t="str">
        <f t="shared" si="892"/>
        <v/>
      </c>
      <c r="FY118" s="109" t="str">
        <f t="shared" si="893"/>
        <v/>
      </c>
      <c r="GA118" s="4"/>
      <c r="GC118" s="102" t="str">
        <f t="shared" si="894"/>
        <v/>
      </c>
      <c r="GD118" s="103" t="str">
        <f t="shared" si="895"/>
        <v/>
      </c>
      <c r="GE118" s="104" t="str">
        <f t="shared" si="896"/>
        <v/>
      </c>
      <c r="GF118" s="104" t="str">
        <f t="shared" si="897"/>
        <v/>
      </c>
      <c r="GG118" s="105" t="str">
        <f t="shared" si="898"/>
        <v/>
      </c>
      <c r="GH118" s="106" t="str">
        <f t="shared" si="899"/>
        <v/>
      </c>
      <c r="GI118" s="107" t="str">
        <f t="shared" si="900"/>
        <v/>
      </c>
      <c r="GJ118" s="108" t="str">
        <f t="shared" si="901"/>
        <v/>
      </c>
      <c r="GK118" s="109" t="str">
        <f t="shared" si="902"/>
        <v/>
      </c>
      <c r="GM118" s="4"/>
      <c r="GO118" s="102" t="str">
        <f t="shared" si="903"/>
        <v/>
      </c>
      <c r="GP118" s="103" t="str">
        <f t="shared" si="904"/>
        <v/>
      </c>
      <c r="GQ118" s="104" t="str">
        <f t="shared" si="905"/>
        <v/>
      </c>
      <c r="GR118" s="104" t="str">
        <f t="shared" si="906"/>
        <v/>
      </c>
      <c r="GS118" s="105" t="str">
        <f t="shared" si="907"/>
        <v/>
      </c>
      <c r="GT118" s="106" t="str">
        <f t="shared" si="908"/>
        <v/>
      </c>
      <c r="GU118" s="107" t="str">
        <f t="shared" si="909"/>
        <v/>
      </c>
      <c r="GV118" s="108" t="str">
        <f t="shared" si="910"/>
        <v/>
      </c>
      <c r="GW118" s="109" t="str">
        <f t="shared" si="911"/>
        <v/>
      </c>
      <c r="GY118" s="4"/>
      <c r="HA118" s="102" t="str">
        <f t="shared" si="912"/>
        <v/>
      </c>
      <c r="HB118" s="103" t="str">
        <f t="shared" si="913"/>
        <v/>
      </c>
      <c r="HC118" s="104" t="str">
        <f t="shared" si="914"/>
        <v/>
      </c>
      <c r="HD118" s="104" t="str">
        <f t="shared" si="915"/>
        <v/>
      </c>
      <c r="HE118" s="105" t="str">
        <f t="shared" si="916"/>
        <v/>
      </c>
      <c r="HF118" s="106" t="str">
        <f t="shared" si="917"/>
        <v/>
      </c>
      <c r="HG118" s="107" t="str">
        <f t="shared" si="918"/>
        <v/>
      </c>
      <c r="HH118" s="108" t="str">
        <f t="shared" si="919"/>
        <v/>
      </c>
      <c r="HI118" s="109" t="str">
        <f t="shared" si="920"/>
        <v/>
      </c>
      <c r="HK118" s="4"/>
      <c r="HM118" s="102" t="str">
        <f t="shared" si="921"/>
        <v/>
      </c>
      <c r="HN118" s="103" t="str">
        <f t="shared" si="922"/>
        <v/>
      </c>
      <c r="HO118" s="104" t="str">
        <f t="shared" si="923"/>
        <v/>
      </c>
      <c r="HP118" s="104" t="str">
        <f t="shared" si="924"/>
        <v/>
      </c>
      <c r="HQ118" s="105" t="str">
        <f t="shared" si="925"/>
        <v/>
      </c>
      <c r="HR118" s="106" t="str">
        <f t="shared" si="926"/>
        <v/>
      </c>
      <c r="HS118" s="107" t="str">
        <f t="shared" si="927"/>
        <v/>
      </c>
      <c r="HT118" s="108" t="str">
        <f t="shared" si="928"/>
        <v/>
      </c>
      <c r="HU118" s="109" t="str">
        <f t="shared" si="929"/>
        <v/>
      </c>
      <c r="HW118" s="4"/>
      <c r="HY118" s="102" t="str">
        <f t="shared" si="930"/>
        <v/>
      </c>
      <c r="HZ118" s="103" t="str">
        <f t="shared" si="931"/>
        <v/>
      </c>
      <c r="IA118" s="104" t="str">
        <f t="shared" si="932"/>
        <v/>
      </c>
      <c r="IB118" s="104" t="str">
        <f t="shared" si="933"/>
        <v/>
      </c>
      <c r="IC118" s="105" t="str">
        <f t="shared" si="934"/>
        <v/>
      </c>
      <c r="ID118" s="106" t="str">
        <f t="shared" si="935"/>
        <v/>
      </c>
      <c r="IE118" s="107" t="str">
        <f t="shared" si="936"/>
        <v/>
      </c>
      <c r="IF118" s="108" t="str">
        <f t="shared" si="937"/>
        <v/>
      </c>
      <c r="IG118" s="109" t="str">
        <f t="shared" si="938"/>
        <v/>
      </c>
      <c r="II118" s="4"/>
      <c r="IK118" s="102" t="str">
        <f t="shared" si="939"/>
        <v/>
      </c>
      <c r="IL118" s="103" t="str">
        <f t="shared" si="940"/>
        <v/>
      </c>
      <c r="IM118" s="104" t="str">
        <f t="shared" si="941"/>
        <v/>
      </c>
      <c r="IN118" s="104" t="str">
        <f t="shared" si="942"/>
        <v/>
      </c>
      <c r="IO118" s="105" t="str">
        <f t="shared" si="943"/>
        <v/>
      </c>
      <c r="IP118" s="106" t="str">
        <f t="shared" si="944"/>
        <v/>
      </c>
      <c r="IQ118" s="107" t="str">
        <f t="shared" si="945"/>
        <v/>
      </c>
      <c r="IR118" s="108" t="str">
        <f t="shared" si="946"/>
        <v/>
      </c>
      <c r="IS118" s="109" t="str">
        <f t="shared" si="947"/>
        <v/>
      </c>
      <c r="IU118" s="4"/>
      <c r="IW118" s="102" t="str">
        <f t="shared" si="948"/>
        <v/>
      </c>
      <c r="IX118" s="103" t="str">
        <f t="shared" si="949"/>
        <v/>
      </c>
      <c r="IY118" s="104" t="str">
        <f t="shared" si="950"/>
        <v/>
      </c>
      <c r="IZ118" s="104" t="str">
        <f t="shared" si="951"/>
        <v/>
      </c>
      <c r="JA118" s="105" t="str">
        <f t="shared" si="952"/>
        <v/>
      </c>
      <c r="JB118" s="106" t="str">
        <f t="shared" si="953"/>
        <v/>
      </c>
      <c r="JC118" s="107" t="str">
        <f t="shared" si="954"/>
        <v/>
      </c>
      <c r="JD118" s="108" t="str">
        <f t="shared" si="955"/>
        <v/>
      </c>
      <c r="JE118" s="109" t="str">
        <f t="shared" si="956"/>
        <v/>
      </c>
      <c r="JG118" s="4"/>
      <c r="JI118" s="102" t="str">
        <f t="shared" si="957"/>
        <v/>
      </c>
      <c r="JJ118" s="103" t="str">
        <f t="shared" si="958"/>
        <v/>
      </c>
      <c r="JK118" s="104" t="str">
        <f t="shared" si="959"/>
        <v/>
      </c>
      <c r="JL118" s="104" t="str">
        <f t="shared" si="960"/>
        <v/>
      </c>
      <c r="JM118" s="105" t="str">
        <f t="shared" si="961"/>
        <v/>
      </c>
      <c r="JN118" s="106" t="str">
        <f t="shared" si="962"/>
        <v/>
      </c>
      <c r="JO118" s="107" t="str">
        <f t="shared" si="963"/>
        <v/>
      </c>
      <c r="JP118" s="108" t="str">
        <f t="shared" si="964"/>
        <v/>
      </c>
      <c r="JQ118" s="109" t="str">
        <f t="shared" si="965"/>
        <v/>
      </c>
      <c r="JS118" s="4"/>
      <c r="JU118" s="102" t="str">
        <f t="shared" si="966"/>
        <v/>
      </c>
      <c r="JV118" s="103" t="str">
        <f t="shared" si="967"/>
        <v/>
      </c>
      <c r="JW118" s="104" t="str">
        <f t="shared" si="968"/>
        <v/>
      </c>
      <c r="JX118" s="104" t="str">
        <f t="shared" si="969"/>
        <v/>
      </c>
      <c r="JY118" s="105" t="str">
        <f t="shared" si="970"/>
        <v/>
      </c>
      <c r="JZ118" s="106" t="str">
        <f t="shared" si="971"/>
        <v/>
      </c>
      <c r="KA118" s="107" t="str">
        <f t="shared" si="972"/>
        <v/>
      </c>
      <c r="KB118" s="108" t="str">
        <f t="shared" si="973"/>
        <v/>
      </c>
      <c r="KC118" s="109" t="str">
        <f t="shared" si="974"/>
        <v/>
      </c>
      <c r="KE118" s="4"/>
    </row>
    <row r="119" spans="1:291" ht="13.5" customHeight="1">
      <c r="A119" s="20"/>
      <c r="E119" s="102" t="str">
        <f t="shared" si="760"/>
        <v/>
      </c>
      <c r="F119" s="103" t="str">
        <f t="shared" si="761"/>
        <v/>
      </c>
      <c r="G119" s="104" t="str">
        <f t="shared" si="762"/>
        <v/>
      </c>
      <c r="H119" s="104" t="str">
        <f t="shared" si="763"/>
        <v/>
      </c>
      <c r="I119" s="105" t="str">
        <f t="shared" si="764"/>
        <v/>
      </c>
      <c r="J119" s="106" t="str">
        <f t="shared" si="765"/>
        <v/>
      </c>
      <c r="K119" s="107" t="str">
        <f t="shared" si="766"/>
        <v/>
      </c>
      <c r="L119" s="108" t="str">
        <f t="shared" si="767"/>
        <v/>
      </c>
      <c r="M119" s="109" t="str">
        <f t="shared" si="768"/>
        <v/>
      </c>
      <c r="O119" s="4"/>
      <c r="Q119" s="102" t="str">
        <f t="shared" si="769"/>
        <v/>
      </c>
      <c r="R119" s="103" t="str">
        <f t="shared" si="770"/>
        <v/>
      </c>
      <c r="S119" s="104" t="str">
        <f t="shared" si="771"/>
        <v/>
      </c>
      <c r="T119" s="104" t="str">
        <f t="shared" si="772"/>
        <v/>
      </c>
      <c r="U119" s="105" t="str">
        <f t="shared" si="773"/>
        <v/>
      </c>
      <c r="V119" s="106" t="str">
        <f t="shared" si="774"/>
        <v/>
      </c>
      <c r="W119" s="107" t="str">
        <f t="shared" si="775"/>
        <v/>
      </c>
      <c r="X119" s="108" t="str">
        <f t="shared" si="776"/>
        <v/>
      </c>
      <c r="Y119" s="109" t="str">
        <f t="shared" si="777"/>
        <v/>
      </c>
      <c r="AA119" s="4"/>
      <c r="AC119" s="102" t="str">
        <f t="shared" si="778"/>
        <v/>
      </c>
      <c r="AD119" s="103" t="str">
        <f t="shared" si="779"/>
        <v/>
      </c>
      <c r="AE119" s="104" t="str">
        <f t="shared" si="780"/>
        <v/>
      </c>
      <c r="AF119" s="104" t="str">
        <f t="shared" si="781"/>
        <v/>
      </c>
      <c r="AG119" s="105" t="str">
        <f t="shared" si="782"/>
        <v/>
      </c>
      <c r="AH119" s="106" t="str">
        <f t="shared" si="783"/>
        <v/>
      </c>
      <c r="AI119" s="107" t="str">
        <f t="shared" si="784"/>
        <v/>
      </c>
      <c r="AJ119" s="108" t="str">
        <f t="shared" si="785"/>
        <v/>
      </c>
      <c r="AK119" s="109" t="str">
        <f t="shared" si="786"/>
        <v/>
      </c>
      <c r="AM119" s="4"/>
      <c r="AO119" s="102" t="str">
        <f t="shared" si="787"/>
        <v/>
      </c>
      <c r="AP119" s="103" t="str">
        <f t="shared" si="788"/>
        <v/>
      </c>
      <c r="AQ119" s="104" t="str">
        <f t="shared" si="789"/>
        <v/>
      </c>
      <c r="AR119" s="104" t="str">
        <f t="shared" si="790"/>
        <v/>
      </c>
      <c r="AS119" s="105" t="str">
        <f t="shared" si="791"/>
        <v/>
      </c>
      <c r="AT119" s="106" t="str">
        <f t="shared" si="792"/>
        <v/>
      </c>
      <c r="AU119" s="107" t="str">
        <f t="shared" si="793"/>
        <v/>
      </c>
      <c r="AV119" s="108" t="str">
        <f t="shared" si="794"/>
        <v/>
      </c>
      <c r="AW119" s="109" t="str">
        <f t="shared" si="795"/>
        <v/>
      </c>
      <c r="AY119" s="4"/>
      <c r="BA119" s="102" t="str">
        <f t="shared" si="796"/>
        <v/>
      </c>
      <c r="BB119" s="103" t="str">
        <f t="shared" si="797"/>
        <v/>
      </c>
      <c r="BC119" s="104" t="str">
        <f t="shared" si="798"/>
        <v/>
      </c>
      <c r="BD119" s="104" t="str">
        <f t="shared" si="799"/>
        <v/>
      </c>
      <c r="BE119" s="105" t="str">
        <f t="shared" si="800"/>
        <v/>
      </c>
      <c r="BF119" s="106" t="str">
        <f t="shared" si="801"/>
        <v/>
      </c>
      <c r="BG119" s="107" t="str">
        <f t="shared" si="802"/>
        <v/>
      </c>
      <c r="BH119" s="108" t="str">
        <f t="shared" si="803"/>
        <v/>
      </c>
      <c r="BI119" s="109" t="str">
        <f t="shared" si="804"/>
        <v/>
      </c>
      <c r="BK119" s="4"/>
      <c r="BM119" s="102" t="str">
        <f t="shared" si="805"/>
        <v/>
      </c>
      <c r="BN119" s="103" t="str">
        <f t="shared" si="806"/>
        <v/>
      </c>
      <c r="BO119" s="104" t="str">
        <f t="shared" si="807"/>
        <v/>
      </c>
      <c r="BP119" s="104" t="str">
        <f t="shared" si="808"/>
        <v/>
      </c>
      <c r="BQ119" s="105" t="str">
        <f t="shared" si="809"/>
        <v/>
      </c>
      <c r="BR119" s="106" t="str">
        <f t="shared" si="810"/>
        <v/>
      </c>
      <c r="BS119" s="107" t="str">
        <f t="shared" si="811"/>
        <v/>
      </c>
      <c r="BT119" s="108" t="str">
        <f t="shared" si="812"/>
        <v/>
      </c>
      <c r="BU119" s="109" t="str">
        <f t="shared" si="813"/>
        <v/>
      </c>
      <c r="BW119" s="4"/>
      <c r="BY119" s="102" t="str">
        <f t="shared" si="814"/>
        <v/>
      </c>
      <c r="BZ119" s="103" t="str">
        <f t="shared" si="815"/>
        <v/>
      </c>
      <c r="CA119" s="104" t="str">
        <f t="shared" si="816"/>
        <v/>
      </c>
      <c r="CB119" s="104" t="str">
        <f t="shared" si="817"/>
        <v/>
      </c>
      <c r="CC119" s="105" t="str">
        <f t="shared" si="818"/>
        <v/>
      </c>
      <c r="CD119" s="106" t="str">
        <f t="shared" si="819"/>
        <v/>
      </c>
      <c r="CE119" s="107" t="str">
        <f t="shared" si="820"/>
        <v/>
      </c>
      <c r="CF119" s="108" t="str">
        <f t="shared" si="821"/>
        <v/>
      </c>
      <c r="CG119" s="109" t="str">
        <f t="shared" si="822"/>
        <v/>
      </c>
      <c r="CI119" s="4"/>
      <c r="CK119" s="102" t="str">
        <f t="shared" si="823"/>
        <v/>
      </c>
      <c r="CL119" s="103" t="str">
        <f t="shared" si="824"/>
        <v/>
      </c>
      <c r="CM119" s="104" t="str">
        <f t="shared" si="825"/>
        <v/>
      </c>
      <c r="CN119" s="104" t="str">
        <f t="shared" si="826"/>
        <v/>
      </c>
      <c r="CO119" s="105" t="str">
        <f t="shared" si="827"/>
        <v/>
      </c>
      <c r="CP119" s="106" t="str">
        <f t="shared" si="828"/>
        <v/>
      </c>
      <c r="CQ119" s="107" t="str">
        <f t="shared" si="829"/>
        <v/>
      </c>
      <c r="CR119" s="108" t="str">
        <f t="shared" si="830"/>
        <v/>
      </c>
      <c r="CS119" s="109" t="str">
        <f t="shared" si="831"/>
        <v/>
      </c>
      <c r="CU119" s="4"/>
      <c r="CW119" s="102" t="str">
        <f t="shared" si="832"/>
        <v/>
      </c>
      <c r="CX119" s="103" t="str">
        <f t="shared" si="833"/>
        <v/>
      </c>
      <c r="CY119" s="104" t="str">
        <f t="shared" si="834"/>
        <v/>
      </c>
      <c r="CZ119" s="104" t="str">
        <f t="shared" si="835"/>
        <v/>
      </c>
      <c r="DA119" s="105" t="str">
        <f t="shared" si="836"/>
        <v/>
      </c>
      <c r="DB119" s="106" t="str">
        <f t="shared" si="837"/>
        <v/>
      </c>
      <c r="DC119" s="107" t="str">
        <f t="shared" si="838"/>
        <v/>
      </c>
      <c r="DD119" s="108" t="str">
        <f t="shared" si="839"/>
        <v/>
      </c>
      <c r="DE119" s="109" t="str">
        <f t="shared" si="840"/>
        <v/>
      </c>
      <c r="DG119" s="4"/>
      <c r="DI119" s="102" t="str">
        <f t="shared" si="841"/>
        <v/>
      </c>
      <c r="DJ119" s="103" t="str">
        <f t="shared" si="842"/>
        <v/>
      </c>
      <c r="DK119" s="104" t="str">
        <f t="shared" si="843"/>
        <v/>
      </c>
      <c r="DL119" s="104" t="str">
        <f t="shared" si="844"/>
        <v/>
      </c>
      <c r="DM119" s="105" t="str">
        <f t="shared" si="845"/>
        <v/>
      </c>
      <c r="DN119" s="106" t="str">
        <f t="shared" si="846"/>
        <v/>
      </c>
      <c r="DO119" s="107" t="str">
        <f t="shared" si="847"/>
        <v/>
      </c>
      <c r="DP119" s="108" t="str">
        <f t="shared" si="848"/>
        <v/>
      </c>
      <c r="DQ119" s="109" t="str">
        <f t="shared" si="849"/>
        <v/>
      </c>
      <c r="DS119" s="4"/>
      <c r="DU119" s="102" t="str">
        <f t="shared" si="850"/>
        <v/>
      </c>
      <c r="DV119" s="103" t="str">
        <f t="shared" si="851"/>
        <v/>
      </c>
      <c r="DW119" s="104" t="str">
        <f t="shared" si="852"/>
        <v/>
      </c>
      <c r="DX119" s="104" t="str">
        <f t="shared" si="853"/>
        <v/>
      </c>
      <c r="DY119" s="105" t="str">
        <f t="shared" si="854"/>
        <v/>
      </c>
      <c r="DZ119" s="106" t="str">
        <f t="shared" si="855"/>
        <v/>
      </c>
      <c r="EA119" s="107" t="str">
        <f t="shared" si="856"/>
        <v/>
      </c>
      <c r="EB119" s="108" t="str">
        <f t="shared" si="857"/>
        <v/>
      </c>
      <c r="EC119" s="109" t="str">
        <f t="shared" si="858"/>
        <v/>
      </c>
      <c r="EE119" s="4"/>
      <c r="EG119" s="102" t="str">
        <f t="shared" si="859"/>
        <v/>
      </c>
      <c r="EH119" s="103" t="str">
        <f t="shared" si="860"/>
        <v/>
      </c>
      <c r="EI119" s="104" t="str">
        <f t="shared" si="861"/>
        <v/>
      </c>
      <c r="EJ119" s="104" t="str">
        <f t="shared" si="862"/>
        <v/>
      </c>
      <c r="EK119" s="105" t="str">
        <f t="shared" si="863"/>
        <v/>
      </c>
      <c r="EL119" s="106" t="str">
        <f t="shared" si="864"/>
        <v/>
      </c>
      <c r="EM119" s="107" t="str">
        <f t="shared" si="865"/>
        <v/>
      </c>
      <c r="EN119" s="108" t="str">
        <f t="shared" si="866"/>
        <v/>
      </c>
      <c r="EO119" s="109" t="str">
        <f t="shared" si="867"/>
        <v/>
      </c>
      <c r="EQ119" s="4"/>
      <c r="ES119" s="102" t="str">
        <f t="shared" si="868"/>
        <v/>
      </c>
      <c r="ET119" s="103" t="str">
        <f t="shared" si="869"/>
        <v/>
      </c>
      <c r="EU119" s="104" t="str">
        <f t="shared" si="870"/>
        <v/>
      </c>
      <c r="EV119" s="104" t="str">
        <f t="shared" si="871"/>
        <v/>
      </c>
      <c r="EW119" s="105" t="str">
        <f t="shared" si="872"/>
        <v/>
      </c>
      <c r="EX119" s="106" t="str">
        <f t="shared" si="873"/>
        <v/>
      </c>
      <c r="EY119" s="107" t="str">
        <f t="shared" si="874"/>
        <v/>
      </c>
      <c r="EZ119" s="108" t="str">
        <f t="shared" si="875"/>
        <v/>
      </c>
      <c r="FA119" s="109" t="str">
        <f t="shared" si="876"/>
        <v/>
      </c>
      <c r="FC119" s="4"/>
      <c r="FE119" s="102" t="str">
        <f t="shared" si="877"/>
        <v/>
      </c>
      <c r="FF119" s="103" t="str">
        <f t="shared" si="878"/>
        <v/>
      </c>
      <c r="FG119" s="104" t="str">
        <f t="shared" si="879"/>
        <v/>
      </c>
      <c r="FH119" s="104" t="str">
        <f t="shared" si="880"/>
        <v/>
      </c>
      <c r="FI119" s="105" t="str">
        <f t="shared" si="881"/>
        <v/>
      </c>
      <c r="FJ119" s="106" t="str">
        <f t="shared" si="882"/>
        <v/>
      </c>
      <c r="FK119" s="107" t="str">
        <f t="shared" si="883"/>
        <v/>
      </c>
      <c r="FL119" s="108" t="str">
        <f t="shared" si="884"/>
        <v/>
      </c>
      <c r="FM119" s="109" t="str">
        <f t="shared" si="885"/>
        <v/>
      </c>
      <c r="FO119" s="4"/>
      <c r="FQ119" s="102" t="str">
        <f>IF(FU119="","",#REF!)</f>
        <v/>
      </c>
      <c r="FR119" s="103" t="str">
        <f t="shared" si="886"/>
        <v/>
      </c>
      <c r="FS119" s="104" t="str">
        <f t="shared" si="887"/>
        <v/>
      </c>
      <c r="FT119" s="104" t="str">
        <f t="shared" si="888"/>
        <v/>
      </c>
      <c r="FU119" s="105" t="str">
        <f t="shared" si="889"/>
        <v/>
      </c>
      <c r="FV119" s="106" t="str">
        <f t="shared" si="890"/>
        <v/>
      </c>
      <c r="FW119" s="107" t="str">
        <f t="shared" si="891"/>
        <v/>
      </c>
      <c r="FX119" s="108" t="str">
        <f t="shared" si="892"/>
        <v/>
      </c>
      <c r="FY119" s="109" t="str">
        <f t="shared" si="893"/>
        <v/>
      </c>
      <c r="GA119" s="4"/>
      <c r="GC119" s="102" t="str">
        <f t="shared" si="894"/>
        <v/>
      </c>
      <c r="GD119" s="103" t="str">
        <f t="shared" si="895"/>
        <v/>
      </c>
      <c r="GE119" s="104" t="str">
        <f t="shared" si="896"/>
        <v/>
      </c>
      <c r="GF119" s="104" t="str">
        <f t="shared" si="897"/>
        <v/>
      </c>
      <c r="GG119" s="105" t="str">
        <f t="shared" si="898"/>
        <v/>
      </c>
      <c r="GH119" s="106" t="str">
        <f t="shared" si="899"/>
        <v/>
      </c>
      <c r="GI119" s="107" t="str">
        <f t="shared" si="900"/>
        <v/>
      </c>
      <c r="GJ119" s="108" t="str">
        <f t="shared" si="901"/>
        <v/>
      </c>
      <c r="GK119" s="109" t="str">
        <f t="shared" si="902"/>
        <v/>
      </c>
      <c r="GM119" s="4"/>
      <c r="GO119" s="102" t="str">
        <f t="shared" si="903"/>
        <v/>
      </c>
      <c r="GP119" s="103" t="str">
        <f t="shared" si="904"/>
        <v/>
      </c>
      <c r="GQ119" s="104" t="str">
        <f t="shared" si="905"/>
        <v/>
      </c>
      <c r="GR119" s="104" t="str">
        <f t="shared" si="906"/>
        <v/>
      </c>
      <c r="GS119" s="105" t="str">
        <f t="shared" si="907"/>
        <v/>
      </c>
      <c r="GT119" s="106" t="str">
        <f t="shared" si="908"/>
        <v/>
      </c>
      <c r="GU119" s="107" t="str">
        <f t="shared" si="909"/>
        <v/>
      </c>
      <c r="GV119" s="108" t="str">
        <f t="shared" si="910"/>
        <v/>
      </c>
      <c r="GW119" s="109" t="str">
        <f t="shared" si="911"/>
        <v/>
      </c>
      <c r="GY119" s="4"/>
      <c r="HA119" s="102" t="str">
        <f t="shared" si="912"/>
        <v/>
      </c>
      <c r="HB119" s="103" t="str">
        <f t="shared" si="913"/>
        <v/>
      </c>
      <c r="HC119" s="104" t="str">
        <f t="shared" si="914"/>
        <v/>
      </c>
      <c r="HD119" s="104" t="str">
        <f t="shared" si="915"/>
        <v/>
      </c>
      <c r="HE119" s="105" t="str">
        <f t="shared" si="916"/>
        <v/>
      </c>
      <c r="HF119" s="106" t="str">
        <f t="shared" si="917"/>
        <v/>
      </c>
      <c r="HG119" s="107" t="str">
        <f t="shared" si="918"/>
        <v/>
      </c>
      <c r="HH119" s="108" t="str">
        <f t="shared" si="919"/>
        <v/>
      </c>
      <c r="HI119" s="109" t="str">
        <f t="shared" si="920"/>
        <v/>
      </c>
      <c r="HK119" s="4"/>
      <c r="HM119" s="102" t="str">
        <f t="shared" si="921"/>
        <v/>
      </c>
      <c r="HN119" s="103" t="str">
        <f t="shared" si="922"/>
        <v/>
      </c>
      <c r="HO119" s="104" t="str">
        <f t="shared" si="923"/>
        <v/>
      </c>
      <c r="HP119" s="104" t="str">
        <f t="shared" si="924"/>
        <v/>
      </c>
      <c r="HQ119" s="105" t="str">
        <f t="shared" si="925"/>
        <v/>
      </c>
      <c r="HR119" s="106" t="str">
        <f t="shared" si="926"/>
        <v/>
      </c>
      <c r="HS119" s="107" t="str">
        <f t="shared" si="927"/>
        <v/>
      </c>
      <c r="HT119" s="108" t="str">
        <f t="shared" si="928"/>
        <v/>
      </c>
      <c r="HU119" s="109" t="str">
        <f t="shared" si="929"/>
        <v/>
      </c>
      <c r="HW119" s="4"/>
      <c r="HY119" s="102" t="str">
        <f t="shared" si="930"/>
        <v/>
      </c>
      <c r="HZ119" s="103" t="str">
        <f t="shared" si="931"/>
        <v/>
      </c>
      <c r="IA119" s="104" t="str">
        <f t="shared" si="932"/>
        <v/>
      </c>
      <c r="IB119" s="104" t="str">
        <f t="shared" si="933"/>
        <v/>
      </c>
      <c r="IC119" s="105" t="str">
        <f t="shared" si="934"/>
        <v/>
      </c>
      <c r="ID119" s="106" t="str">
        <f t="shared" si="935"/>
        <v/>
      </c>
      <c r="IE119" s="107" t="str">
        <f t="shared" si="936"/>
        <v/>
      </c>
      <c r="IF119" s="108" t="str">
        <f t="shared" si="937"/>
        <v/>
      </c>
      <c r="IG119" s="109" t="str">
        <f t="shared" si="938"/>
        <v/>
      </c>
      <c r="II119" s="4"/>
      <c r="IK119" s="102" t="str">
        <f t="shared" si="939"/>
        <v/>
      </c>
      <c r="IL119" s="103" t="str">
        <f t="shared" si="940"/>
        <v/>
      </c>
      <c r="IM119" s="104" t="str">
        <f t="shared" si="941"/>
        <v/>
      </c>
      <c r="IN119" s="104" t="str">
        <f t="shared" si="942"/>
        <v/>
      </c>
      <c r="IO119" s="105" t="str">
        <f t="shared" si="943"/>
        <v/>
      </c>
      <c r="IP119" s="106" t="str">
        <f t="shared" si="944"/>
        <v/>
      </c>
      <c r="IQ119" s="107" t="str">
        <f t="shared" si="945"/>
        <v/>
      </c>
      <c r="IR119" s="108" t="str">
        <f t="shared" si="946"/>
        <v/>
      </c>
      <c r="IS119" s="109" t="str">
        <f t="shared" si="947"/>
        <v/>
      </c>
      <c r="IU119" s="4"/>
      <c r="IW119" s="102" t="str">
        <f t="shared" si="948"/>
        <v/>
      </c>
      <c r="IX119" s="103" t="str">
        <f t="shared" si="949"/>
        <v/>
      </c>
      <c r="IY119" s="104" t="str">
        <f t="shared" si="950"/>
        <v/>
      </c>
      <c r="IZ119" s="104" t="str">
        <f t="shared" si="951"/>
        <v/>
      </c>
      <c r="JA119" s="105" t="str">
        <f t="shared" si="952"/>
        <v/>
      </c>
      <c r="JB119" s="106" t="str">
        <f t="shared" si="953"/>
        <v/>
      </c>
      <c r="JC119" s="107" t="str">
        <f t="shared" si="954"/>
        <v/>
      </c>
      <c r="JD119" s="108" t="str">
        <f t="shared" si="955"/>
        <v/>
      </c>
      <c r="JE119" s="109" t="str">
        <f t="shared" si="956"/>
        <v/>
      </c>
      <c r="JG119" s="4"/>
      <c r="JI119" s="102" t="str">
        <f t="shared" si="957"/>
        <v/>
      </c>
      <c r="JJ119" s="103" t="str">
        <f t="shared" si="958"/>
        <v/>
      </c>
      <c r="JK119" s="104" t="str">
        <f t="shared" si="959"/>
        <v/>
      </c>
      <c r="JL119" s="104" t="str">
        <f t="shared" si="960"/>
        <v/>
      </c>
      <c r="JM119" s="105" t="str">
        <f t="shared" si="961"/>
        <v/>
      </c>
      <c r="JN119" s="106" t="str">
        <f t="shared" si="962"/>
        <v/>
      </c>
      <c r="JO119" s="107" t="str">
        <f t="shared" si="963"/>
        <v/>
      </c>
      <c r="JP119" s="108" t="str">
        <f t="shared" si="964"/>
        <v/>
      </c>
      <c r="JQ119" s="109" t="str">
        <f t="shared" si="965"/>
        <v/>
      </c>
      <c r="JS119" s="4"/>
      <c r="JU119" s="102" t="str">
        <f t="shared" si="966"/>
        <v/>
      </c>
      <c r="JV119" s="103" t="str">
        <f t="shared" si="967"/>
        <v/>
      </c>
      <c r="JW119" s="104" t="str">
        <f t="shared" si="968"/>
        <v/>
      </c>
      <c r="JX119" s="104" t="str">
        <f t="shared" si="969"/>
        <v/>
      </c>
      <c r="JY119" s="105" t="str">
        <f t="shared" si="970"/>
        <v/>
      </c>
      <c r="JZ119" s="106" t="str">
        <f t="shared" si="971"/>
        <v/>
      </c>
      <c r="KA119" s="107" t="str">
        <f t="shared" si="972"/>
        <v/>
      </c>
      <c r="KB119" s="108" t="str">
        <f t="shared" si="973"/>
        <v/>
      </c>
      <c r="KC119" s="109" t="str">
        <f t="shared" si="974"/>
        <v/>
      </c>
      <c r="KE119" s="4"/>
    </row>
    <row r="120" spans="1:291" ht="13.5" customHeight="1">
      <c r="A120" s="20"/>
      <c r="E120" s="102" t="str">
        <f t="shared" si="760"/>
        <v/>
      </c>
      <c r="F120" s="103" t="str">
        <f t="shared" si="761"/>
        <v/>
      </c>
      <c r="G120" s="104" t="str">
        <f t="shared" si="762"/>
        <v/>
      </c>
      <c r="H120" s="104" t="str">
        <f t="shared" si="763"/>
        <v/>
      </c>
      <c r="I120" s="105" t="str">
        <f t="shared" si="764"/>
        <v/>
      </c>
      <c r="J120" s="106" t="str">
        <f t="shared" si="765"/>
        <v/>
      </c>
      <c r="K120" s="107" t="str">
        <f t="shared" si="766"/>
        <v/>
      </c>
      <c r="L120" s="108" t="str">
        <f t="shared" si="767"/>
        <v/>
      </c>
      <c r="M120" s="109" t="str">
        <f t="shared" si="768"/>
        <v/>
      </c>
      <c r="O120" s="4"/>
      <c r="Q120" s="102" t="str">
        <f t="shared" si="769"/>
        <v/>
      </c>
      <c r="R120" s="103" t="str">
        <f t="shared" si="770"/>
        <v/>
      </c>
      <c r="S120" s="104" t="str">
        <f t="shared" si="771"/>
        <v/>
      </c>
      <c r="T120" s="104" t="str">
        <f t="shared" si="772"/>
        <v/>
      </c>
      <c r="U120" s="105" t="str">
        <f t="shared" si="773"/>
        <v/>
      </c>
      <c r="V120" s="106" t="str">
        <f t="shared" si="774"/>
        <v/>
      </c>
      <c r="W120" s="107" t="str">
        <f t="shared" si="775"/>
        <v/>
      </c>
      <c r="X120" s="108" t="str">
        <f t="shared" si="776"/>
        <v/>
      </c>
      <c r="Y120" s="109" t="str">
        <f t="shared" si="777"/>
        <v/>
      </c>
      <c r="AA120" s="4"/>
      <c r="AC120" s="102" t="str">
        <f t="shared" si="778"/>
        <v/>
      </c>
      <c r="AD120" s="103" t="str">
        <f t="shared" si="779"/>
        <v/>
      </c>
      <c r="AE120" s="104" t="str">
        <f t="shared" si="780"/>
        <v/>
      </c>
      <c r="AF120" s="104" t="str">
        <f t="shared" si="781"/>
        <v/>
      </c>
      <c r="AG120" s="105" t="str">
        <f t="shared" si="782"/>
        <v/>
      </c>
      <c r="AH120" s="106" t="str">
        <f t="shared" si="783"/>
        <v/>
      </c>
      <c r="AI120" s="107" t="str">
        <f t="shared" si="784"/>
        <v/>
      </c>
      <c r="AJ120" s="108" t="str">
        <f t="shared" si="785"/>
        <v/>
      </c>
      <c r="AK120" s="109" t="str">
        <f t="shared" si="786"/>
        <v/>
      </c>
      <c r="AM120" s="4"/>
      <c r="AO120" s="102" t="str">
        <f t="shared" si="787"/>
        <v/>
      </c>
      <c r="AP120" s="103" t="str">
        <f t="shared" si="788"/>
        <v/>
      </c>
      <c r="AQ120" s="104" t="str">
        <f t="shared" si="789"/>
        <v/>
      </c>
      <c r="AR120" s="104" t="str">
        <f t="shared" si="790"/>
        <v/>
      </c>
      <c r="AS120" s="105" t="str">
        <f t="shared" si="791"/>
        <v/>
      </c>
      <c r="AT120" s="106" t="str">
        <f t="shared" si="792"/>
        <v/>
      </c>
      <c r="AU120" s="107" t="str">
        <f t="shared" si="793"/>
        <v/>
      </c>
      <c r="AV120" s="108" t="str">
        <f t="shared" si="794"/>
        <v/>
      </c>
      <c r="AW120" s="109" t="str">
        <f t="shared" si="795"/>
        <v/>
      </c>
      <c r="AY120" s="4"/>
      <c r="BA120" s="102" t="str">
        <f t="shared" si="796"/>
        <v/>
      </c>
      <c r="BB120" s="103" t="str">
        <f t="shared" si="797"/>
        <v/>
      </c>
      <c r="BC120" s="104" t="str">
        <f t="shared" si="798"/>
        <v/>
      </c>
      <c r="BD120" s="104" t="str">
        <f t="shared" si="799"/>
        <v/>
      </c>
      <c r="BE120" s="105" t="str">
        <f t="shared" si="800"/>
        <v/>
      </c>
      <c r="BF120" s="106" t="str">
        <f t="shared" si="801"/>
        <v/>
      </c>
      <c r="BG120" s="107" t="str">
        <f t="shared" si="802"/>
        <v/>
      </c>
      <c r="BH120" s="108" t="str">
        <f t="shared" si="803"/>
        <v/>
      </c>
      <c r="BI120" s="109" t="str">
        <f t="shared" si="804"/>
        <v/>
      </c>
      <c r="BK120" s="4"/>
      <c r="BM120" s="102" t="str">
        <f t="shared" si="805"/>
        <v/>
      </c>
      <c r="BN120" s="103" t="str">
        <f t="shared" si="806"/>
        <v/>
      </c>
      <c r="BO120" s="104" t="str">
        <f t="shared" si="807"/>
        <v/>
      </c>
      <c r="BP120" s="104" t="str">
        <f t="shared" si="808"/>
        <v/>
      </c>
      <c r="BQ120" s="105" t="str">
        <f t="shared" si="809"/>
        <v/>
      </c>
      <c r="BR120" s="106" t="str">
        <f t="shared" si="810"/>
        <v/>
      </c>
      <c r="BS120" s="107" t="str">
        <f t="shared" si="811"/>
        <v/>
      </c>
      <c r="BT120" s="108" t="str">
        <f t="shared" si="812"/>
        <v/>
      </c>
      <c r="BU120" s="109" t="str">
        <f t="shared" si="813"/>
        <v/>
      </c>
      <c r="BW120" s="4"/>
      <c r="BY120" s="102" t="str">
        <f t="shared" si="814"/>
        <v/>
      </c>
      <c r="BZ120" s="103" t="str">
        <f t="shared" si="815"/>
        <v/>
      </c>
      <c r="CA120" s="104" t="str">
        <f t="shared" si="816"/>
        <v/>
      </c>
      <c r="CB120" s="104" t="str">
        <f t="shared" si="817"/>
        <v/>
      </c>
      <c r="CC120" s="105" t="str">
        <f t="shared" si="818"/>
        <v/>
      </c>
      <c r="CD120" s="106" t="str">
        <f t="shared" si="819"/>
        <v/>
      </c>
      <c r="CE120" s="107" t="str">
        <f t="shared" si="820"/>
        <v/>
      </c>
      <c r="CF120" s="108" t="str">
        <f t="shared" si="821"/>
        <v/>
      </c>
      <c r="CG120" s="109" t="str">
        <f t="shared" si="822"/>
        <v/>
      </c>
      <c r="CI120" s="4"/>
      <c r="CK120" s="102" t="str">
        <f t="shared" si="823"/>
        <v/>
      </c>
      <c r="CL120" s="103" t="str">
        <f t="shared" si="824"/>
        <v/>
      </c>
      <c r="CM120" s="104" t="str">
        <f t="shared" si="825"/>
        <v/>
      </c>
      <c r="CN120" s="104" t="str">
        <f t="shared" si="826"/>
        <v/>
      </c>
      <c r="CO120" s="105" t="str">
        <f t="shared" si="827"/>
        <v/>
      </c>
      <c r="CP120" s="106" t="str">
        <f t="shared" si="828"/>
        <v/>
      </c>
      <c r="CQ120" s="107" t="str">
        <f t="shared" si="829"/>
        <v/>
      </c>
      <c r="CR120" s="108" t="str">
        <f t="shared" si="830"/>
        <v/>
      </c>
      <c r="CS120" s="109" t="str">
        <f t="shared" si="831"/>
        <v/>
      </c>
      <c r="CU120" s="4"/>
      <c r="CW120" s="102" t="str">
        <f t="shared" si="832"/>
        <v/>
      </c>
      <c r="CX120" s="103" t="str">
        <f t="shared" si="833"/>
        <v/>
      </c>
      <c r="CY120" s="104" t="str">
        <f t="shared" si="834"/>
        <v/>
      </c>
      <c r="CZ120" s="104" t="str">
        <f t="shared" si="835"/>
        <v/>
      </c>
      <c r="DA120" s="105" t="str">
        <f t="shared" si="836"/>
        <v/>
      </c>
      <c r="DB120" s="106" t="str">
        <f t="shared" si="837"/>
        <v/>
      </c>
      <c r="DC120" s="107" t="str">
        <f t="shared" si="838"/>
        <v/>
      </c>
      <c r="DD120" s="108" t="str">
        <f t="shared" si="839"/>
        <v/>
      </c>
      <c r="DE120" s="109" t="str">
        <f t="shared" si="840"/>
        <v/>
      </c>
      <c r="DG120" s="4"/>
      <c r="DI120" s="102" t="str">
        <f t="shared" si="841"/>
        <v/>
      </c>
      <c r="DJ120" s="103" t="str">
        <f t="shared" si="842"/>
        <v/>
      </c>
      <c r="DK120" s="104" t="str">
        <f t="shared" si="843"/>
        <v/>
      </c>
      <c r="DL120" s="104" t="str">
        <f t="shared" si="844"/>
        <v/>
      </c>
      <c r="DM120" s="105" t="str">
        <f t="shared" si="845"/>
        <v/>
      </c>
      <c r="DN120" s="106" t="str">
        <f t="shared" si="846"/>
        <v/>
      </c>
      <c r="DO120" s="107" t="str">
        <f t="shared" si="847"/>
        <v/>
      </c>
      <c r="DP120" s="108" t="str">
        <f t="shared" si="848"/>
        <v/>
      </c>
      <c r="DQ120" s="109" t="str">
        <f t="shared" si="849"/>
        <v/>
      </c>
      <c r="DS120" s="4"/>
      <c r="DU120" s="102" t="str">
        <f t="shared" si="850"/>
        <v/>
      </c>
      <c r="DV120" s="103" t="str">
        <f t="shared" si="851"/>
        <v/>
      </c>
      <c r="DW120" s="104" t="str">
        <f t="shared" si="852"/>
        <v/>
      </c>
      <c r="DX120" s="104" t="str">
        <f t="shared" si="853"/>
        <v/>
      </c>
      <c r="DY120" s="105" t="str">
        <f t="shared" si="854"/>
        <v/>
      </c>
      <c r="DZ120" s="106" t="str">
        <f t="shared" si="855"/>
        <v/>
      </c>
      <c r="EA120" s="107" t="str">
        <f t="shared" si="856"/>
        <v/>
      </c>
      <c r="EB120" s="108" t="str">
        <f t="shared" si="857"/>
        <v/>
      </c>
      <c r="EC120" s="109" t="str">
        <f t="shared" si="858"/>
        <v/>
      </c>
      <c r="EE120" s="4"/>
      <c r="EG120" s="102" t="str">
        <f t="shared" si="859"/>
        <v/>
      </c>
      <c r="EH120" s="103" t="str">
        <f t="shared" si="860"/>
        <v/>
      </c>
      <c r="EI120" s="104" t="str">
        <f t="shared" si="861"/>
        <v/>
      </c>
      <c r="EJ120" s="104" t="str">
        <f t="shared" si="862"/>
        <v/>
      </c>
      <c r="EK120" s="105" t="str">
        <f t="shared" si="863"/>
        <v/>
      </c>
      <c r="EL120" s="106" t="str">
        <f t="shared" si="864"/>
        <v/>
      </c>
      <c r="EM120" s="107" t="str">
        <f t="shared" si="865"/>
        <v/>
      </c>
      <c r="EN120" s="108" t="str">
        <f t="shared" si="866"/>
        <v/>
      </c>
      <c r="EO120" s="109" t="str">
        <f t="shared" si="867"/>
        <v/>
      </c>
      <c r="EQ120" s="4"/>
      <c r="ES120" s="102" t="str">
        <f t="shared" si="868"/>
        <v/>
      </c>
      <c r="ET120" s="103" t="str">
        <f t="shared" si="869"/>
        <v/>
      </c>
      <c r="EU120" s="104" t="str">
        <f t="shared" si="870"/>
        <v/>
      </c>
      <c r="EV120" s="104" t="str">
        <f t="shared" si="871"/>
        <v/>
      </c>
      <c r="EW120" s="105" t="str">
        <f t="shared" si="872"/>
        <v/>
      </c>
      <c r="EX120" s="106" t="str">
        <f t="shared" si="873"/>
        <v/>
      </c>
      <c r="EY120" s="107" t="str">
        <f t="shared" si="874"/>
        <v/>
      </c>
      <c r="EZ120" s="108" t="str">
        <f t="shared" si="875"/>
        <v/>
      </c>
      <c r="FA120" s="109" t="str">
        <f t="shared" si="876"/>
        <v/>
      </c>
      <c r="FC120" s="4"/>
      <c r="FE120" s="102" t="str">
        <f t="shared" si="877"/>
        <v/>
      </c>
      <c r="FF120" s="103" t="str">
        <f t="shared" si="878"/>
        <v/>
      </c>
      <c r="FG120" s="104" t="str">
        <f t="shared" si="879"/>
        <v/>
      </c>
      <c r="FH120" s="104" t="str">
        <f t="shared" si="880"/>
        <v/>
      </c>
      <c r="FI120" s="105" t="str">
        <f t="shared" si="881"/>
        <v/>
      </c>
      <c r="FJ120" s="106" t="str">
        <f t="shared" si="882"/>
        <v/>
      </c>
      <c r="FK120" s="107" t="str">
        <f t="shared" si="883"/>
        <v/>
      </c>
      <c r="FL120" s="108" t="str">
        <f t="shared" si="884"/>
        <v/>
      </c>
      <c r="FM120" s="109" t="str">
        <f t="shared" si="885"/>
        <v/>
      </c>
      <c r="FO120" s="4"/>
      <c r="FQ120" s="102" t="str">
        <f>IF(FU120="","",#REF!)</f>
        <v/>
      </c>
      <c r="FR120" s="103" t="str">
        <f t="shared" si="886"/>
        <v/>
      </c>
      <c r="FS120" s="104" t="str">
        <f t="shared" si="887"/>
        <v/>
      </c>
      <c r="FT120" s="104" t="str">
        <f t="shared" si="888"/>
        <v/>
      </c>
      <c r="FU120" s="105" t="str">
        <f t="shared" si="889"/>
        <v/>
      </c>
      <c r="FV120" s="106" t="str">
        <f t="shared" si="890"/>
        <v/>
      </c>
      <c r="FW120" s="107" t="str">
        <f t="shared" si="891"/>
        <v/>
      </c>
      <c r="FX120" s="108" t="str">
        <f t="shared" si="892"/>
        <v/>
      </c>
      <c r="FY120" s="109" t="str">
        <f t="shared" si="893"/>
        <v/>
      </c>
      <c r="GA120" s="4"/>
      <c r="GC120" s="102" t="str">
        <f t="shared" si="894"/>
        <v/>
      </c>
      <c r="GD120" s="103" t="str">
        <f t="shared" si="895"/>
        <v/>
      </c>
      <c r="GE120" s="104" t="str">
        <f t="shared" si="896"/>
        <v/>
      </c>
      <c r="GF120" s="104" t="str">
        <f t="shared" si="897"/>
        <v/>
      </c>
      <c r="GG120" s="105" t="str">
        <f t="shared" si="898"/>
        <v/>
      </c>
      <c r="GH120" s="106" t="str">
        <f t="shared" si="899"/>
        <v/>
      </c>
      <c r="GI120" s="107" t="str">
        <f t="shared" si="900"/>
        <v/>
      </c>
      <c r="GJ120" s="108" t="str">
        <f t="shared" si="901"/>
        <v/>
      </c>
      <c r="GK120" s="109" t="str">
        <f t="shared" si="902"/>
        <v/>
      </c>
      <c r="GM120" s="4"/>
      <c r="GO120" s="102" t="str">
        <f t="shared" si="903"/>
        <v/>
      </c>
      <c r="GP120" s="103" t="str">
        <f t="shared" si="904"/>
        <v/>
      </c>
      <c r="GQ120" s="104" t="str">
        <f t="shared" si="905"/>
        <v/>
      </c>
      <c r="GR120" s="104" t="str">
        <f t="shared" si="906"/>
        <v/>
      </c>
      <c r="GS120" s="105" t="str">
        <f t="shared" si="907"/>
        <v/>
      </c>
      <c r="GT120" s="106" t="str">
        <f t="shared" si="908"/>
        <v/>
      </c>
      <c r="GU120" s="107" t="str">
        <f t="shared" si="909"/>
        <v/>
      </c>
      <c r="GV120" s="108" t="str">
        <f t="shared" si="910"/>
        <v/>
      </c>
      <c r="GW120" s="109" t="str">
        <f t="shared" si="911"/>
        <v/>
      </c>
      <c r="GY120" s="4"/>
      <c r="HA120" s="102" t="str">
        <f t="shared" si="912"/>
        <v/>
      </c>
      <c r="HB120" s="103" t="str">
        <f t="shared" si="913"/>
        <v/>
      </c>
      <c r="HC120" s="104" t="str">
        <f t="shared" si="914"/>
        <v/>
      </c>
      <c r="HD120" s="104" t="str">
        <f t="shared" si="915"/>
        <v/>
      </c>
      <c r="HE120" s="105" t="str">
        <f t="shared" si="916"/>
        <v/>
      </c>
      <c r="HF120" s="106" t="str">
        <f t="shared" si="917"/>
        <v/>
      </c>
      <c r="HG120" s="107" t="str">
        <f t="shared" si="918"/>
        <v/>
      </c>
      <c r="HH120" s="108" t="str">
        <f t="shared" si="919"/>
        <v/>
      </c>
      <c r="HI120" s="109" t="str">
        <f t="shared" si="920"/>
        <v/>
      </c>
      <c r="HK120" s="4"/>
      <c r="HM120" s="102" t="str">
        <f t="shared" si="921"/>
        <v/>
      </c>
      <c r="HN120" s="103" t="str">
        <f t="shared" si="922"/>
        <v/>
      </c>
      <c r="HO120" s="104" t="str">
        <f t="shared" si="923"/>
        <v/>
      </c>
      <c r="HP120" s="104" t="str">
        <f t="shared" si="924"/>
        <v/>
      </c>
      <c r="HQ120" s="105" t="str">
        <f t="shared" si="925"/>
        <v/>
      </c>
      <c r="HR120" s="106" t="str">
        <f t="shared" si="926"/>
        <v/>
      </c>
      <c r="HS120" s="107" t="str">
        <f t="shared" si="927"/>
        <v/>
      </c>
      <c r="HT120" s="108" t="str">
        <f t="shared" si="928"/>
        <v/>
      </c>
      <c r="HU120" s="109" t="str">
        <f t="shared" si="929"/>
        <v/>
      </c>
      <c r="HW120" s="4"/>
      <c r="HY120" s="102" t="str">
        <f t="shared" si="930"/>
        <v/>
      </c>
      <c r="HZ120" s="103" t="str">
        <f t="shared" si="931"/>
        <v/>
      </c>
      <c r="IA120" s="104" t="str">
        <f t="shared" si="932"/>
        <v/>
      </c>
      <c r="IB120" s="104" t="str">
        <f t="shared" si="933"/>
        <v/>
      </c>
      <c r="IC120" s="105" t="str">
        <f t="shared" si="934"/>
        <v/>
      </c>
      <c r="ID120" s="106" t="str">
        <f t="shared" si="935"/>
        <v/>
      </c>
      <c r="IE120" s="107" t="str">
        <f t="shared" si="936"/>
        <v/>
      </c>
      <c r="IF120" s="108" t="str">
        <f t="shared" si="937"/>
        <v/>
      </c>
      <c r="IG120" s="109" t="str">
        <f t="shared" si="938"/>
        <v/>
      </c>
      <c r="II120" s="4"/>
      <c r="IK120" s="102" t="str">
        <f t="shared" si="939"/>
        <v/>
      </c>
      <c r="IL120" s="103" t="str">
        <f t="shared" si="940"/>
        <v/>
      </c>
      <c r="IM120" s="104" t="str">
        <f t="shared" si="941"/>
        <v/>
      </c>
      <c r="IN120" s="104" t="str">
        <f t="shared" si="942"/>
        <v/>
      </c>
      <c r="IO120" s="105" t="str">
        <f t="shared" si="943"/>
        <v/>
      </c>
      <c r="IP120" s="106" t="str">
        <f t="shared" si="944"/>
        <v/>
      </c>
      <c r="IQ120" s="107" t="str">
        <f t="shared" si="945"/>
        <v/>
      </c>
      <c r="IR120" s="108" t="str">
        <f t="shared" si="946"/>
        <v/>
      </c>
      <c r="IS120" s="109" t="str">
        <f t="shared" si="947"/>
        <v/>
      </c>
      <c r="IU120" s="4"/>
      <c r="IW120" s="102" t="str">
        <f t="shared" si="948"/>
        <v/>
      </c>
      <c r="IX120" s="103" t="str">
        <f t="shared" si="949"/>
        <v/>
      </c>
      <c r="IY120" s="104" t="str">
        <f t="shared" si="950"/>
        <v/>
      </c>
      <c r="IZ120" s="104" t="str">
        <f t="shared" si="951"/>
        <v/>
      </c>
      <c r="JA120" s="105" t="str">
        <f t="shared" si="952"/>
        <v/>
      </c>
      <c r="JB120" s="106" t="str">
        <f t="shared" si="953"/>
        <v/>
      </c>
      <c r="JC120" s="107" t="str">
        <f t="shared" si="954"/>
        <v/>
      </c>
      <c r="JD120" s="108" t="str">
        <f t="shared" si="955"/>
        <v/>
      </c>
      <c r="JE120" s="109" t="str">
        <f t="shared" si="956"/>
        <v/>
      </c>
      <c r="JG120" s="4"/>
      <c r="JI120" s="102" t="str">
        <f t="shared" si="957"/>
        <v/>
      </c>
      <c r="JJ120" s="103" t="str">
        <f t="shared" si="958"/>
        <v/>
      </c>
      <c r="JK120" s="104" t="str">
        <f t="shared" si="959"/>
        <v/>
      </c>
      <c r="JL120" s="104" t="str">
        <f t="shared" si="960"/>
        <v/>
      </c>
      <c r="JM120" s="105" t="str">
        <f t="shared" si="961"/>
        <v/>
      </c>
      <c r="JN120" s="106" t="str">
        <f t="shared" si="962"/>
        <v/>
      </c>
      <c r="JO120" s="107" t="str">
        <f t="shared" si="963"/>
        <v/>
      </c>
      <c r="JP120" s="108" t="str">
        <f t="shared" si="964"/>
        <v/>
      </c>
      <c r="JQ120" s="109" t="str">
        <f t="shared" si="965"/>
        <v/>
      </c>
      <c r="JS120" s="4"/>
      <c r="JU120" s="102" t="str">
        <f t="shared" si="966"/>
        <v/>
      </c>
      <c r="JV120" s="103" t="str">
        <f t="shared" si="967"/>
        <v/>
      </c>
      <c r="JW120" s="104" t="str">
        <f t="shared" si="968"/>
        <v/>
      </c>
      <c r="JX120" s="104" t="str">
        <f t="shared" si="969"/>
        <v/>
      </c>
      <c r="JY120" s="105" t="str">
        <f t="shared" si="970"/>
        <v/>
      </c>
      <c r="JZ120" s="106" t="str">
        <f t="shared" si="971"/>
        <v/>
      </c>
      <c r="KA120" s="107" t="str">
        <f t="shared" si="972"/>
        <v/>
      </c>
      <c r="KB120" s="108" t="str">
        <f t="shared" si="973"/>
        <v/>
      </c>
      <c r="KC120" s="109" t="str">
        <f t="shared" si="974"/>
        <v/>
      </c>
      <c r="KE120" s="4"/>
    </row>
    <row r="121" spans="1:291" ht="13.5" customHeight="1">
      <c r="A121" s="20"/>
      <c r="E121" s="102" t="str">
        <f t="shared" si="760"/>
        <v/>
      </c>
      <c r="F121" s="103" t="str">
        <f t="shared" si="761"/>
        <v/>
      </c>
      <c r="G121" s="104" t="str">
        <f t="shared" si="762"/>
        <v/>
      </c>
      <c r="H121" s="104" t="str">
        <f t="shared" si="763"/>
        <v/>
      </c>
      <c r="I121" s="105" t="str">
        <f t="shared" si="764"/>
        <v/>
      </c>
      <c r="J121" s="106" t="str">
        <f t="shared" si="765"/>
        <v/>
      </c>
      <c r="K121" s="107" t="str">
        <f t="shared" si="766"/>
        <v/>
      </c>
      <c r="L121" s="108" t="str">
        <f t="shared" si="767"/>
        <v/>
      </c>
      <c r="M121" s="109" t="str">
        <f t="shared" si="768"/>
        <v/>
      </c>
      <c r="O121" s="4"/>
      <c r="Q121" s="102" t="str">
        <f t="shared" si="769"/>
        <v/>
      </c>
      <c r="R121" s="103" t="str">
        <f t="shared" si="770"/>
        <v/>
      </c>
      <c r="S121" s="104" t="str">
        <f t="shared" si="771"/>
        <v/>
      </c>
      <c r="T121" s="104" t="str">
        <f t="shared" si="772"/>
        <v/>
      </c>
      <c r="U121" s="105" t="str">
        <f t="shared" si="773"/>
        <v/>
      </c>
      <c r="V121" s="106" t="str">
        <f t="shared" si="774"/>
        <v/>
      </c>
      <c r="W121" s="107" t="str">
        <f t="shared" si="775"/>
        <v/>
      </c>
      <c r="X121" s="108" t="str">
        <f t="shared" si="776"/>
        <v/>
      </c>
      <c r="Y121" s="109" t="str">
        <f t="shared" si="777"/>
        <v/>
      </c>
      <c r="AA121" s="4"/>
      <c r="AC121" s="102" t="str">
        <f t="shared" si="778"/>
        <v/>
      </c>
      <c r="AD121" s="103" t="str">
        <f t="shared" si="779"/>
        <v/>
      </c>
      <c r="AE121" s="104" t="str">
        <f t="shared" si="780"/>
        <v/>
      </c>
      <c r="AF121" s="104" t="str">
        <f t="shared" si="781"/>
        <v/>
      </c>
      <c r="AG121" s="105" t="str">
        <f t="shared" si="782"/>
        <v/>
      </c>
      <c r="AH121" s="106" t="str">
        <f t="shared" si="783"/>
        <v/>
      </c>
      <c r="AI121" s="107" t="str">
        <f t="shared" si="784"/>
        <v/>
      </c>
      <c r="AJ121" s="108" t="str">
        <f t="shared" si="785"/>
        <v/>
      </c>
      <c r="AK121" s="109" t="str">
        <f t="shared" si="786"/>
        <v/>
      </c>
      <c r="AM121" s="4"/>
      <c r="AO121" s="102" t="str">
        <f t="shared" si="787"/>
        <v/>
      </c>
      <c r="AP121" s="103" t="str">
        <f t="shared" si="788"/>
        <v/>
      </c>
      <c r="AQ121" s="104" t="str">
        <f t="shared" si="789"/>
        <v/>
      </c>
      <c r="AR121" s="104" t="str">
        <f t="shared" si="790"/>
        <v/>
      </c>
      <c r="AS121" s="105" t="str">
        <f t="shared" si="791"/>
        <v/>
      </c>
      <c r="AT121" s="106" t="str">
        <f t="shared" si="792"/>
        <v/>
      </c>
      <c r="AU121" s="107" t="str">
        <f t="shared" si="793"/>
        <v/>
      </c>
      <c r="AV121" s="108" t="str">
        <f t="shared" si="794"/>
        <v/>
      </c>
      <c r="AW121" s="109" t="str">
        <f t="shared" si="795"/>
        <v/>
      </c>
      <c r="AY121" s="4"/>
      <c r="BA121" s="102" t="str">
        <f t="shared" si="796"/>
        <v/>
      </c>
      <c r="BB121" s="103" t="str">
        <f t="shared" si="797"/>
        <v/>
      </c>
      <c r="BC121" s="104" t="str">
        <f t="shared" si="798"/>
        <v/>
      </c>
      <c r="BD121" s="104" t="str">
        <f t="shared" si="799"/>
        <v/>
      </c>
      <c r="BE121" s="105" t="str">
        <f t="shared" si="800"/>
        <v/>
      </c>
      <c r="BF121" s="106" t="str">
        <f t="shared" si="801"/>
        <v/>
      </c>
      <c r="BG121" s="107" t="str">
        <f t="shared" si="802"/>
        <v/>
      </c>
      <c r="BH121" s="108" t="str">
        <f t="shared" si="803"/>
        <v/>
      </c>
      <c r="BI121" s="109" t="str">
        <f t="shared" si="804"/>
        <v/>
      </c>
      <c r="BK121" s="4"/>
      <c r="BM121" s="102" t="str">
        <f t="shared" si="805"/>
        <v/>
      </c>
      <c r="BN121" s="103" t="str">
        <f t="shared" si="806"/>
        <v/>
      </c>
      <c r="BO121" s="104" t="str">
        <f t="shared" si="807"/>
        <v/>
      </c>
      <c r="BP121" s="104" t="str">
        <f t="shared" si="808"/>
        <v/>
      </c>
      <c r="BQ121" s="105" t="str">
        <f t="shared" si="809"/>
        <v/>
      </c>
      <c r="BR121" s="106" t="str">
        <f t="shared" si="810"/>
        <v/>
      </c>
      <c r="BS121" s="107" t="str">
        <f t="shared" si="811"/>
        <v/>
      </c>
      <c r="BT121" s="108" t="str">
        <f t="shared" si="812"/>
        <v/>
      </c>
      <c r="BU121" s="109" t="str">
        <f t="shared" si="813"/>
        <v/>
      </c>
      <c r="BW121" s="4"/>
      <c r="BY121" s="102" t="str">
        <f t="shared" si="814"/>
        <v/>
      </c>
      <c r="BZ121" s="103" t="str">
        <f t="shared" si="815"/>
        <v/>
      </c>
      <c r="CA121" s="104" t="str">
        <f t="shared" si="816"/>
        <v/>
      </c>
      <c r="CB121" s="104" t="str">
        <f t="shared" si="817"/>
        <v/>
      </c>
      <c r="CC121" s="105" t="str">
        <f t="shared" si="818"/>
        <v/>
      </c>
      <c r="CD121" s="106" t="str">
        <f t="shared" si="819"/>
        <v/>
      </c>
      <c r="CE121" s="107" t="str">
        <f t="shared" si="820"/>
        <v/>
      </c>
      <c r="CF121" s="108" t="str">
        <f t="shared" si="821"/>
        <v/>
      </c>
      <c r="CG121" s="109" t="str">
        <f t="shared" si="822"/>
        <v/>
      </c>
      <c r="CI121" s="4"/>
      <c r="CK121" s="102" t="str">
        <f t="shared" si="823"/>
        <v/>
      </c>
      <c r="CL121" s="103" t="str">
        <f t="shared" si="824"/>
        <v/>
      </c>
      <c r="CM121" s="104" t="str">
        <f t="shared" si="825"/>
        <v/>
      </c>
      <c r="CN121" s="104" t="str">
        <f t="shared" si="826"/>
        <v/>
      </c>
      <c r="CO121" s="105" t="str">
        <f t="shared" si="827"/>
        <v/>
      </c>
      <c r="CP121" s="106" t="str">
        <f t="shared" si="828"/>
        <v/>
      </c>
      <c r="CQ121" s="107" t="str">
        <f t="shared" si="829"/>
        <v/>
      </c>
      <c r="CR121" s="108" t="str">
        <f t="shared" si="830"/>
        <v/>
      </c>
      <c r="CS121" s="109" t="str">
        <f t="shared" si="831"/>
        <v/>
      </c>
      <c r="CU121" s="4"/>
      <c r="CW121" s="102" t="str">
        <f t="shared" si="832"/>
        <v/>
      </c>
      <c r="CX121" s="103" t="str">
        <f t="shared" si="833"/>
        <v/>
      </c>
      <c r="CY121" s="104" t="str">
        <f t="shared" si="834"/>
        <v/>
      </c>
      <c r="CZ121" s="104" t="str">
        <f t="shared" si="835"/>
        <v/>
      </c>
      <c r="DA121" s="105" t="str">
        <f t="shared" si="836"/>
        <v/>
      </c>
      <c r="DB121" s="106" t="str">
        <f t="shared" si="837"/>
        <v/>
      </c>
      <c r="DC121" s="107" t="str">
        <f t="shared" si="838"/>
        <v/>
      </c>
      <c r="DD121" s="108" t="str">
        <f t="shared" si="839"/>
        <v/>
      </c>
      <c r="DE121" s="109" t="str">
        <f t="shared" si="840"/>
        <v/>
      </c>
      <c r="DG121" s="4"/>
      <c r="DI121" s="102" t="str">
        <f t="shared" si="841"/>
        <v/>
      </c>
      <c r="DJ121" s="103" t="str">
        <f t="shared" si="842"/>
        <v/>
      </c>
      <c r="DK121" s="104" t="str">
        <f t="shared" si="843"/>
        <v/>
      </c>
      <c r="DL121" s="104" t="str">
        <f t="shared" si="844"/>
        <v/>
      </c>
      <c r="DM121" s="105" t="str">
        <f t="shared" si="845"/>
        <v/>
      </c>
      <c r="DN121" s="106" t="str">
        <f t="shared" si="846"/>
        <v/>
      </c>
      <c r="DO121" s="107" t="str">
        <f t="shared" si="847"/>
        <v/>
      </c>
      <c r="DP121" s="108" t="str">
        <f t="shared" si="848"/>
        <v/>
      </c>
      <c r="DQ121" s="109" t="str">
        <f t="shared" si="849"/>
        <v/>
      </c>
      <c r="DS121" s="4"/>
      <c r="DU121" s="102" t="str">
        <f t="shared" si="850"/>
        <v/>
      </c>
      <c r="DV121" s="103" t="str">
        <f t="shared" si="851"/>
        <v/>
      </c>
      <c r="DW121" s="104" t="str">
        <f t="shared" si="852"/>
        <v/>
      </c>
      <c r="DX121" s="104" t="str">
        <f t="shared" si="853"/>
        <v/>
      </c>
      <c r="DY121" s="105" t="str">
        <f t="shared" si="854"/>
        <v/>
      </c>
      <c r="DZ121" s="106" t="str">
        <f t="shared" si="855"/>
        <v/>
      </c>
      <c r="EA121" s="107" t="str">
        <f t="shared" si="856"/>
        <v/>
      </c>
      <c r="EB121" s="108" t="str">
        <f t="shared" si="857"/>
        <v/>
      </c>
      <c r="EC121" s="109" t="str">
        <f t="shared" si="858"/>
        <v/>
      </c>
      <c r="EE121" s="4"/>
      <c r="EG121" s="102" t="str">
        <f t="shared" si="859"/>
        <v/>
      </c>
      <c r="EH121" s="103" t="str">
        <f t="shared" si="860"/>
        <v/>
      </c>
      <c r="EI121" s="104" t="str">
        <f t="shared" si="861"/>
        <v/>
      </c>
      <c r="EJ121" s="104" t="str">
        <f t="shared" si="862"/>
        <v/>
      </c>
      <c r="EK121" s="105" t="str">
        <f t="shared" si="863"/>
        <v/>
      </c>
      <c r="EL121" s="106" t="str">
        <f t="shared" si="864"/>
        <v/>
      </c>
      <c r="EM121" s="107" t="str">
        <f t="shared" si="865"/>
        <v/>
      </c>
      <c r="EN121" s="108" t="str">
        <f t="shared" si="866"/>
        <v/>
      </c>
      <c r="EO121" s="109" t="str">
        <f t="shared" si="867"/>
        <v/>
      </c>
      <c r="EQ121" s="4"/>
      <c r="ES121" s="102" t="str">
        <f t="shared" si="868"/>
        <v/>
      </c>
      <c r="ET121" s="103" t="str">
        <f t="shared" si="869"/>
        <v/>
      </c>
      <c r="EU121" s="104" t="str">
        <f t="shared" si="870"/>
        <v/>
      </c>
      <c r="EV121" s="104" t="str">
        <f t="shared" si="871"/>
        <v/>
      </c>
      <c r="EW121" s="105" t="str">
        <f t="shared" si="872"/>
        <v/>
      </c>
      <c r="EX121" s="106" t="str">
        <f t="shared" si="873"/>
        <v/>
      </c>
      <c r="EY121" s="107" t="str">
        <f t="shared" si="874"/>
        <v/>
      </c>
      <c r="EZ121" s="108" t="str">
        <f t="shared" si="875"/>
        <v/>
      </c>
      <c r="FA121" s="109" t="str">
        <f t="shared" si="876"/>
        <v/>
      </c>
      <c r="FC121" s="4"/>
      <c r="FE121" s="102" t="str">
        <f t="shared" si="877"/>
        <v/>
      </c>
      <c r="FF121" s="103" t="str">
        <f t="shared" si="878"/>
        <v/>
      </c>
      <c r="FG121" s="104" t="str">
        <f t="shared" si="879"/>
        <v/>
      </c>
      <c r="FH121" s="104" t="str">
        <f t="shared" si="880"/>
        <v/>
      </c>
      <c r="FI121" s="105" t="str">
        <f t="shared" si="881"/>
        <v/>
      </c>
      <c r="FJ121" s="106" t="str">
        <f t="shared" si="882"/>
        <v/>
      </c>
      <c r="FK121" s="107" t="str">
        <f t="shared" si="883"/>
        <v/>
      </c>
      <c r="FL121" s="108" t="str">
        <f t="shared" si="884"/>
        <v/>
      </c>
      <c r="FM121" s="109" t="str">
        <f t="shared" si="885"/>
        <v/>
      </c>
      <c r="FO121" s="4"/>
      <c r="FQ121" s="102" t="str">
        <f>IF(FU121="","",#REF!)</f>
        <v/>
      </c>
      <c r="FR121" s="103" t="str">
        <f t="shared" si="886"/>
        <v/>
      </c>
      <c r="FS121" s="104" t="str">
        <f t="shared" si="887"/>
        <v/>
      </c>
      <c r="FT121" s="104" t="str">
        <f t="shared" si="888"/>
        <v/>
      </c>
      <c r="FU121" s="105" t="str">
        <f t="shared" si="889"/>
        <v/>
      </c>
      <c r="FV121" s="106" t="str">
        <f t="shared" si="890"/>
        <v/>
      </c>
      <c r="FW121" s="107" t="str">
        <f t="shared" si="891"/>
        <v/>
      </c>
      <c r="FX121" s="108" t="str">
        <f t="shared" si="892"/>
        <v/>
      </c>
      <c r="FY121" s="109" t="str">
        <f t="shared" si="893"/>
        <v/>
      </c>
      <c r="GA121" s="4"/>
      <c r="GC121" s="102" t="str">
        <f t="shared" si="894"/>
        <v/>
      </c>
      <c r="GD121" s="103" t="str">
        <f t="shared" si="895"/>
        <v/>
      </c>
      <c r="GE121" s="104" t="str">
        <f t="shared" si="896"/>
        <v/>
      </c>
      <c r="GF121" s="104" t="str">
        <f t="shared" si="897"/>
        <v/>
      </c>
      <c r="GG121" s="105" t="str">
        <f t="shared" si="898"/>
        <v/>
      </c>
      <c r="GH121" s="106" t="str">
        <f t="shared" si="899"/>
        <v/>
      </c>
      <c r="GI121" s="107" t="str">
        <f t="shared" si="900"/>
        <v/>
      </c>
      <c r="GJ121" s="108" t="str">
        <f t="shared" si="901"/>
        <v/>
      </c>
      <c r="GK121" s="109" t="str">
        <f t="shared" si="902"/>
        <v/>
      </c>
      <c r="GM121" s="4"/>
      <c r="GO121" s="102" t="str">
        <f t="shared" si="903"/>
        <v/>
      </c>
      <c r="GP121" s="103" t="str">
        <f t="shared" si="904"/>
        <v/>
      </c>
      <c r="GQ121" s="104" t="str">
        <f t="shared" si="905"/>
        <v/>
      </c>
      <c r="GR121" s="104" t="str">
        <f t="shared" si="906"/>
        <v/>
      </c>
      <c r="GS121" s="105" t="str">
        <f t="shared" si="907"/>
        <v/>
      </c>
      <c r="GT121" s="106" t="str">
        <f t="shared" si="908"/>
        <v/>
      </c>
      <c r="GU121" s="107" t="str">
        <f t="shared" si="909"/>
        <v/>
      </c>
      <c r="GV121" s="108" t="str">
        <f t="shared" si="910"/>
        <v/>
      </c>
      <c r="GW121" s="109" t="str">
        <f t="shared" si="911"/>
        <v/>
      </c>
      <c r="GY121" s="4"/>
      <c r="HA121" s="102" t="str">
        <f t="shared" si="912"/>
        <v/>
      </c>
      <c r="HB121" s="103" t="str">
        <f t="shared" si="913"/>
        <v/>
      </c>
      <c r="HC121" s="104" t="str">
        <f t="shared" si="914"/>
        <v/>
      </c>
      <c r="HD121" s="104" t="str">
        <f t="shared" si="915"/>
        <v/>
      </c>
      <c r="HE121" s="105" t="str">
        <f t="shared" si="916"/>
        <v/>
      </c>
      <c r="HF121" s="106" t="str">
        <f t="shared" si="917"/>
        <v/>
      </c>
      <c r="HG121" s="107" t="str">
        <f t="shared" si="918"/>
        <v/>
      </c>
      <c r="HH121" s="108" t="str">
        <f t="shared" si="919"/>
        <v/>
      </c>
      <c r="HI121" s="109" t="str">
        <f t="shared" si="920"/>
        <v/>
      </c>
      <c r="HK121" s="4"/>
      <c r="HM121" s="102" t="str">
        <f t="shared" si="921"/>
        <v/>
      </c>
      <c r="HN121" s="103" t="str">
        <f t="shared" si="922"/>
        <v/>
      </c>
      <c r="HO121" s="104" t="str">
        <f t="shared" si="923"/>
        <v/>
      </c>
      <c r="HP121" s="104" t="str">
        <f t="shared" si="924"/>
        <v/>
      </c>
      <c r="HQ121" s="105" t="str">
        <f t="shared" si="925"/>
        <v/>
      </c>
      <c r="HR121" s="106" t="str">
        <f t="shared" si="926"/>
        <v/>
      </c>
      <c r="HS121" s="107" t="str">
        <f t="shared" si="927"/>
        <v/>
      </c>
      <c r="HT121" s="108" t="str">
        <f t="shared" si="928"/>
        <v/>
      </c>
      <c r="HU121" s="109" t="str">
        <f t="shared" si="929"/>
        <v/>
      </c>
      <c r="HW121" s="4"/>
      <c r="HY121" s="102" t="str">
        <f t="shared" si="930"/>
        <v/>
      </c>
      <c r="HZ121" s="103" t="str">
        <f t="shared" si="931"/>
        <v/>
      </c>
      <c r="IA121" s="104" t="str">
        <f t="shared" si="932"/>
        <v/>
      </c>
      <c r="IB121" s="104" t="str">
        <f t="shared" si="933"/>
        <v/>
      </c>
      <c r="IC121" s="105" t="str">
        <f t="shared" si="934"/>
        <v/>
      </c>
      <c r="ID121" s="106" t="str">
        <f t="shared" si="935"/>
        <v/>
      </c>
      <c r="IE121" s="107" t="str">
        <f t="shared" si="936"/>
        <v/>
      </c>
      <c r="IF121" s="108" t="str">
        <f t="shared" si="937"/>
        <v/>
      </c>
      <c r="IG121" s="109" t="str">
        <f t="shared" si="938"/>
        <v/>
      </c>
      <c r="II121" s="4"/>
      <c r="IK121" s="102" t="str">
        <f t="shared" si="939"/>
        <v/>
      </c>
      <c r="IL121" s="103" t="str">
        <f t="shared" si="940"/>
        <v/>
      </c>
      <c r="IM121" s="104" t="str">
        <f t="shared" si="941"/>
        <v/>
      </c>
      <c r="IN121" s="104" t="str">
        <f t="shared" si="942"/>
        <v/>
      </c>
      <c r="IO121" s="105" t="str">
        <f t="shared" si="943"/>
        <v/>
      </c>
      <c r="IP121" s="106" t="str">
        <f t="shared" si="944"/>
        <v/>
      </c>
      <c r="IQ121" s="107" t="str">
        <f t="shared" si="945"/>
        <v/>
      </c>
      <c r="IR121" s="108" t="str">
        <f t="shared" si="946"/>
        <v/>
      </c>
      <c r="IS121" s="109" t="str">
        <f t="shared" si="947"/>
        <v/>
      </c>
      <c r="IU121" s="4"/>
      <c r="IW121" s="102" t="str">
        <f t="shared" si="948"/>
        <v/>
      </c>
      <c r="IX121" s="103" t="str">
        <f t="shared" si="949"/>
        <v/>
      </c>
      <c r="IY121" s="104" t="str">
        <f t="shared" si="950"/>
        <v/>
      </c>
      <c r="IZ121" s="104" t="str">
        <f t="shared" si="951"/>
        <v/>
      </c>
      <c r="JA121" s="105" t="str">
        <f t="shared" si="952"/>
        <v/>
      </c>
      <c r="JB121" s="106" t="str">
        <f t="shared" si="953"/>
        <v/>
      </c>
      <c r="JC121" s="107" t="str">
        <f t="shared" si="954"/>
        <v/>
      </c>
      <c r="JD121" s="108" t="str">
        <f t="shared" si="955"/>
        <v/>
      </c>
      <c r="JE121" s="109" t="str">
        <f t="shared" si="956"/>
        <v/>
      </c>
      <c r="JG121" s="4"/>
      <c r="JI121" s="102" t="str">
        <f t="shared" si="957"/>
        <v/>
      </c>
      <c r="JJ121" s="103" t="str">
        <f t="shared" si="958"/>
        <v/>
      </c>
      <c r="JK121" s="104" t="str">
        <f t="shared" si="959"/>
        <v/>
      </c>
      <c r="JL121" s="104" t="str">
        <f t="shared" si="960"/>
        <v/>
      </c>
      <c r="JM121" s="105" t="str">
        <f t="shared" si="961"/>
        <v/>
      </c>
      <c r="JN121" s="106" t="str">
        <f t="shared" si="962"/>
        <v/>
      </c>
      <c r="JO121" s="107" t="str">
        <f t="shared" si="963"/>
        <v/>
      </c>
      <c r="JP121" s="108" t="str">
        <f t="shared" si="964"/>
        <v/>
      </c>
      <c r="JQ121" s="109" t="str">
        <f t="shared" si="965"/>
        <v/>
      </c>
      <c r="JS121" s="4"/>
      <c r="JU121" s="102" t="str">
        <f t="shared" si="966"/>
        <v/>
      </c>
      <c r="JV121" s="103" t="str">
        <f t="shared" si="967"/>
        <v/>
      </c>
      <c r="JW121" s="104" t="str">
        <f t="shared" si="968"/>
        <v/>
      </c>
      <c r="JX121" s="104" t="str">
        <f t="shared" si="969"/>
        <v/>
      </c>
      <c r="JY121" s="105" t="str">
        <f t="shared" si="970"/>
        <v/>
      </c>
      <c r="JZ121" s="106" t="str">
        <f t="shared" si="971"/>
        <v/>
      </c>
      <c r="KA121" s="107" t="str">
        <f t="shared" si="972"/>
        <v/>
      </c>
      <c r="KB121" s="108" t="str">
        <f t="shared" si="973"/>
        <v/>
      </c>
      <c r="KC121" s="109" t="str">
        <f t="shared" si="974"/>
        <v/>
      </c>
      <c r="KE121" s="4"/>
    </row>
    <row r="122" spans="1:291" ht="13.5" customHeight="1">
      <c r="A122" s="20"/>
      <c r="E122" s="102" t="str">
        <f t="shared" si="760"/>
        <v/>
      </c>
      <c r="F122" s="103" t="str">
        <f t="shared" si="761"/>
        <v/>
      </c>
      <c r="G122" s="104" t="str">
        <f t="shared" si="762"/>
        <v/>
      </c>
      <c r="H122" s="104" t="str">
        <f t="shared" si="763"/>
        <v/>
      </c>
      <c r="I122" s="105" t="str">
        <f t="shared" si="764"/>
        <v/>
      </c>
      <c r="J122" s="106" t="str">
        <f t="shared" si="765"/>
        <v/>
      </c>
      <c r="K122" s="107" t="str">
        <f t="shared" si="766"/>
        <v/>
      </c>
      <c r="L122" s="108" t="str">
        <f t="shared" si="767"/>
        <v/>
      </c>
      <c r="M122" s="109" t="str">
        <f t="shared" si="768"/>
        <v/>
      </c>
      <c r="O122" s="4"/>
      <c r="Q122" s="102" t="str">
        <f t="shared" si="769"/>
        <v/>
      </c>
      <c r="R122" s="103" t="str">
        <f t="shared" si="770"/>
        <v/>
      </c>
      <c r="S122" s="104" t="str">
        <f t="shared" si="771"/>
        <v/>
      </c>
      <c r="T122" s="104" t="str">
        <f t="shared" si="772"/>
        <v/>
      </c>
      <c r="U122" s="105" t="str">
        <f t="shared" si="773"/>
        <v/>
      </c>
      <c r="V122" s="106" t="str">
        <f t="shared" si="774"/>
        <v/>
      </c>
      <c r="W122" s="107" t="str">
        <f t="shared" si="775"/>
        <v/>
      </c>
      <c r="X122" s="108" t="str">
        <f t="shared" si="776"/>
        <v/>
      </c>
      <c r="Y122" s="109" t="str">
        <f t="shared" si="777"/>
        <v/>
      </c>
      <c r="AA122" s="4"/>
      <c r="AC122" s="102" t="str">
        <f t="shared" si="778"/>
        <v/>
      </c>
      <c r="AD122" s="103" t="str">
        <f t="shared" si="779"/>
        <v/>
      </c>
      <c r="AE122" s="104" t="str">
        <f t="shared" si="780"/>
        <v/>
      </c>
      <c r="AF122" s="104" t="str">
        <f t="shared" si="781"/>
        <v/>
      </c>
      <c r="AG122" s="105" t="str">
        <f t="shared" si="782"/>
        <v/>
      </c>
      <c r="AH122" s="106" t="str">
        <f t="shared" si="783"/>
        <v/>
      </c>
      <c r="AI122" s="107" t="str">
        <f t="shared" si="784"/>
        <v/>
      </c>
      <c r="AJ122" s="108" t="str">
        <f t="shared" si="785"/>
        <v/>
      </c>
      <c r="AK122" s="109" t="str">
        <f t="shared" si="786"/>
        <v/>
      </c>
      <c r="AM122" s="4"/>
      <c r="AO122" s="102" t="str">
        <f t="shared" si="787"/>
        <v/>
      </c>
      <c r="AP122" s="103" t="str">
        <f t="shared" si="788"/>
        <v/>
      </c>
      <c r="AQ122" s="104" t="str">
        <f t="shared" si="789"/>
        <v/>
      </c>
      <c r="AR122" s="104" t="str">
        <f t="shared" si="790"/>
        <v/>
      </c>
      <c r="AS122" s="105" t="str">
        <f t="shared" si="791"/>
        <v/>
      </c>
      <c r="AT122" s="106" t="str">
        <f t="shared" si="792"/>
        <v/>
      </c>
      <c r="AU122" s="107" t="str">
        <f t="shared" si="793"/>
        <v/>
      </c>
      <c r="AV122" s="108" t="str">
        <f t="shared" si="794"/>
        <v/>
      </c>
      <c r="AW122" s="109" t="str">
        <f t="shared" si="795"/>
        <v/>
      </c>
      <c r="AY122" s="4"/>
      <c r="BA122" s="102" t="str">
        <f t="shared" si="796"/>
        <v/>
      </c>
      <c r="BB122" s="103" t="str">
        <f t="shared" si="797"/>
        <v/>
      </c>
      <c r="BC122" s="104" t="str">
        <f t="shared" si="798"/>
        <v/>
      </c>
      <c r="BD122" s="104" t="str">
        <f t="shared" si="799"/>
        <v/>
      </c>
      <c r="BE122" s="105" t="str">
        <f t="shared" si="800"/>
        <v/>
      </c>
      <c r="BF122" s="106" t="str">
        <f t="shared" si="801"/>
        <v/>
      </c>
      <c r="BG122" s="107" t="str">
        <f t="shared" si="802"/>
        <v/>
      </c>
      <c r="BH122" s="108" t="str">
        <f t="shared" si="803"/>
        <v/>
      </c>
      <c r="BI122" s="109" t="str">
        <f t="shared" si="804"/>
        <v/>
      </c>
      <c r="BK122" s="4"/>
      <c r="BM122" s="102" t="str">
        <f t="shared" si="805"/>
        <v/>
      </c>
      <c r="BN122" s="103" t="str">
        <f t="shared" si="806"/>
        <v/>
      </c>
      <c r="BO122" s="104" t="str">
        <f t="shared" si="807"/>
        <v/>
      </c>
      <c r="BP122" s="104" t="str">
        <f t="shared" si="808"/>
        <v/>
      </c>
      <c r="BQ122" s="105" t="str">
        <f t="shared" si="809"/>
        <v/>
      </c>
      <c r="BR122" s="106" t="str">
        <f t="shared" si="810"/>
        <v/>
      </c>
      <c r="BS122" s="107" t="str">
        <f t="shared" si="811"/>
        <v/>
      </c>
      <c r="BT122" s="108" t="str">
        <f t="shared" si="812"/>
        <v/>
      </c>
      <c r="BU122" s="109" t="str">
        <f t="shared" si="813"/>
        <v/>
      </c>
      <c r="BW122" s="4"/>
      <c r="BY122" s="102" t="str">
        <f t="shared" si="814"/>
        <v/>
      </c>
      <c r="BZ122" s="103" t="str">
        <f t="shared" si="815"/>
        <v/>
      </c>
      <c r="CA122" s="104" t="str">
        <f t="shared" si="816"/>
        <v/>
      </c>
      <c r="CB122" s="104" t="str">
        <f t="shared" si="817"/>
        <v/>
      </c>
      <c r="CC122" s="105" t="str">
        <f t="shared" si="818"/>
        <v/>
      </c>
      <c r="CD122" s="106" t="str">
        <f t="shared" si="819"/>
        <v/>
      </c>
      <c r="CE122" s="107" t="str">
        <f t="shared" si="820"/>
        <v/>
      </c>
      <c r="CF122" s="108" t="str">
        <f t="shared" si="821"/>
        <v/>
      </c>
      <c r="CG122" s="109" t="str">
        <f t="shared" si="822"/>
        <v/>
      </c>
      <c r="CI122" s="4"/>
      <c r="CK122" s="102" t="str">
        <f t="shared" si="823"/>
        <v/>
      </c>
      <c r="CL122" s="103" t="str">
        <f t="shared" si="824"/>
        <v/>
      </c>
      <c r="CM122" s="104" t="str">
        <f t="shared" si="825"/>
        <v/>
      </c>
      <c r="CN122" s="104" t="str">
        <f t="shared" si="826"/>
        <v/>
      </c>
      <c r="CO122" s="105" t="str">
        <f t="shared" si="827"/>
        <v/>
      </c>
      <c r="CP122" s="106" t="str">
        <f t="shared" si="828"/>
        <v/>
      </c>
      <c r="CQ122" s="107" t="str">
        <f t="shared" si="829"/>
        <v/>
      </c>
      <c r="CR122" s="108" t="str">
        <f t="shared" si="830"/>
        <v/>
      </c>
      <c r="CS122" s="109" t="str">
        <f t="shared" si="831"/>
        <v/>
      </c>
      <c r="CU122" s="4"/>
      <c r="CW122" s="102" t="str">
        <f t="shared" si="832"/>
        <v/>
      </c>
      <c r="CX122" s="103" t="str">
        <f t="shared" si="833"/>
        <v/>
      </c>
      <c r="CY122" s="104" t="str">
        <f t="shared" si="834"/>
        <v/>
      </c>
      <c r="CZ122" s="104" t="str">
        <f t="shared" si="835"/>
        <v/>
      </c>
      <c r="DA122" s="105" t="str">
        <f t="shared" si="836"/>
        <v/>
      </c>
      <c r="DB122" s="106" t="str">
        <f t="shared" si="837"/>
        <v/>
      </c>
      <c r="DC122" s="107" t="str">
        <f t="shared" si="838"/>
        <v/>
      </c>
      <c r="DD122" s="108" t="str">
        <f t="shared" si="839"/>
        <v/>
      </c>
      <c r="DE122" s="109" t="str">
        <f t="shared" si="840"/>
        <v/>
      </c>
      <c r="DG122" s="4"/>
      <c r="DI122" s="102" t="str">
        <f t="shared" si="841"/>
        <v/>
      </c>
      <c r="DJ122" s="103" t="str">
        <f t="shared" si="842"/>
        <v/>
      </c>
      <c r="DK122" s="104" t="str">
        <f t="shared" si="843"/>
        <v/>
      </c>
      <c r="DL122" s="104" t="str">
        <f t="shared" si="844"/>
        <v/>
      </c>
      <c r="DM122" s="105" t="str">
        <f t="shared" si="845"/>
        <v/>
      </c>
      <c r="DN122" s="106" t="str">
        <f t="shared" si="846"/>
        <v/>
      </c>
      <c r="DO122" s="107" t="str">
        <f t="shared" si="847"/>
        <v/>
      </c>
      <c r="DP122" s="108" t="str">
        <f t="shared" si="848"/>
        <v/>
      </c>
      <c r="DQ122" s="109" t="str">
        <f t="shared" si="849"/>
        <v/>
      </c>
      <c r="DS122" s="4"/>
      <c r="DU122" s="102" t="str">
        <f t="shared" si="850"/>
        <v/>
      </c>
      <c r="DV122" s="103" t="str">
        <f t="shared" si="851"/>
        <v/>
      </c>
      <c r="DW122" s="104" t="str">
        <f t="shared" si="852"/>
        <v/>
      </c>
      <c r="DX122" s="104" t="str">
        <f t="shared" si="853"/>
        <v/>
      </c>
      <c r="DY122" s="105" t="str">
        <f t="shared" si="854"/>
        <v/>
      </c>
      <c r="DZ122" s="106" t="str">
        <f t="shared" si="855"/>
        <v/>
      </c>
      <c r="EA122" s="107" t="str">
        <f t="shared" si="856"/>
        <v/>
      </c>
      <c r="EB122" s="108" t="str">
        <f t="shared" si="857"/>
        <v/>
      </c>
      <c r="EC122" s="109" t="str">
        <f t="shared" si="858"/>
        <v/>
      </c>
      <c r="EE122" s="4"/>
      <c r="EG122" s="102" t="str">
        <f t="shared" si="859"/>
        <v/>
      </c>
      <c r="EH122" s="103" t="str">
        <f t="shared" si="860"/>
        <v/>
      </c>
      <c r="EI122" s="104" t="str">
        <f t="shared" si="861"/>
        <v/>
      </c>
      <c r="EJ122" s="104" t="str">
        <f t="shared" si="862"/>
        <v/>
      </c>
      <c r="EK122" s="105" t="str">
        <f t="shared" si="863"/>
        <v/>
      </c>
      <c r="EL122" s="106" t="str">
        <f t="shared" si="864"/>
        <v/>
      </c>
      <c r="EM122" s="107" t="str">
        <f t="shared" si="865"/>
        <v/>
      </c>
      <c r="EN122" s="108" t="str">
        <f t="shared" si="866"/>
        <v/>
      </c>
      <c r="EO122" s="109" t="str">
        <f t="shared" si="867"/>
        <v/>
      </c>
      <c r="EQ122" s="4"/>
      <c r="ES122" s="102" t="str">
        <f t="shared" si="868"/>
        <v/>
      </c>
      <c r="ET122" s="103" t="str">
        <f t="shared" si="869"/>
        <v/>
      </c>
      <c r="EU122" s="104" t="str">
        <f t="shared" si="870"/>
        <v/>
      </c>
      <c r="EV122" s="104" t="str">
        <f t="shared" si="871"/>
        <v/>
      </c>
      <c r="EW122" s="105" t="str">
        <f t="shared" si="872"/>
        <v/>
      </c>
      <c r="EX122" s="106" t="str">
        <f t="shared" si="873"/>
        <v/>
      </c>
      <c r="EY122" s="107" t="str">
        <f t="shared" si="874"/>
        <v/>
      </c>
      <c r="EZ122" s="108" t="str">
        <f t="shared" si="875"/>
        <v/>
      </c>
      <c r="FA122" s="109" t="str">
        <f t="shared" si="876"/>
        <v/>
      </c>
      <c r="FC122" s="4"/>
      <c r="FE122" s="102" t="str">
        <f t="shared" si="877"/>
        <v/>
      </c>
      <c r="FF122" s="103" t="str">
        <f t="shared" si="878"/>
        <v/>
      </c>
      <c r="FG122" s="104" t="str">
        <f t="shared" si="879"/>
        <v/>
      </c>
      <c r="FH122" s="104" t="str">
        <f t="shared" si="880"/>
        <v/>
      </c>
      <c r="FI122" s="105" t="str">
        <f t="shared" si="881"/>
        <v/>
      </c>
      <c r="FJ122" s="106" t="str">
        <f t="shared" si="882"/>
        <v/>
      </c>
      <c r="FK122" s="107" t="str">
        <f t="shared" si="883"/>
        <v/>
      </c>
      <c r="FL122" s="108" t="str">
        <f t="shared" si="884"/>
        <v/>
      </c>
      <c r="FM122" s="109" t="str">
        <f t="shared" si="885"/>
        <v/>
      </c>
      <c r="FO122" s="4"/>
      <c r="FQ122" s="102" t="str">
        <f>IF(FU122="","",#REF!)</f>
        <v/>
      </c>
      <c r="FR122" s="103" t="str">
        <f t="shared" si="886"/>
        <v/>
      </c>
      <c r="FS122" s="104" t="str">
        <f t="shared" si="887"/>
        <v/>
      </c>
      <c r="FT122" s="104" t="str">
        <f t="shared" si="888"/>
        <v/>
      </c>
      <c r="FU122" s="105" t="str">
        <f t="shared" si="889"/>
        <v/>
      </c>
      <c r="FV122" s="106" t="str">
        <f t="shared" si="890"/>
        <v/>
      </c>
      <c r="FW122" s="107" t="str">
        <f t="shared" si="891"/>
        <v/>
      </c>
      <c r="FX122" s="108" t="str">
        <f t="shared" si="892"/>
        <v/>
      </c>
      <c r="FY122" s="109" t="str">
        <f t="shared" si="893"/>
        <v/>
      </c>
      <c r="GA122" s="4"/>
      <c r="GC122" s="102" t="str">
        <f t="shared" si="894"/>
        <v/>
      </c>
      <c r="GD122" s="103" t="str">
        <f t="shared" si="895"/>
        <v/>
      </c>
      <c r="GE122" s="104" t="str">
        <f t="shared" si="896"/>
        <v/>
      </c>
      <c r="GF122" s="104" t="str">
        <f t="shared" si="897"/>
        <v/>
      </c>
      <c r="GG122" s="105" t="str">
        <f t="shared" si="898"/>
        <v/>
      </c>
      <c r="GH122" s="106" t="str">
        <f t="shared" si="899"/>
        <v/>
      </c>
      <c r="GI122" s="107" t="str">
        <f t="shared" si="900"/>
        <v/>
      </c>
      <c r="GJ122" s="108" t="str">
        <f t="shared" si="901"/>
        <v/>
      </c>
      <c r="GK122" s="109" t="str">
        <f t="shared" si="902"/>
        <v/>
      </c>
      <c r="GM122" s="4"/>
      <c r="GO122" s="102" t="str">
        <f t="shared" si="903"/>
        <v/>
      </c>
      <c r="GP122" s="103" t="str">
        <f t="shared" si="904"/>
        <v/>
      </c>
      <c r="GQ122" s="104" t="str">
        <f t="shared" si="905"/>
        <v/>
      </c>
      <c r="GR122" s="104" t="str">
        <f t="shared" si="906"/>
        <v/>
      </c>
      <c r="GS122" s="105" t="str">
        <f t="shared" si="907"/>
        <v/>
      </c>
      <c r="GT122" s="106" t="str">
        <f t="shared" si="908"/>
        <v/>
      </c>
      <c r="GU122" s="107" t="str">
        <f t="shared" si="909"/>
        <v/>
      </c>
      <c r="GV122" s="108" t="str">
        <f t="shared" si="910"/>
        <v/>
      </c>
      <c r="GW122" s="109" t="str">
        <f t="shared" si="911"/>
        <v/>
      </c>
      <c r="GY122" s="4"/>
      <c r="HA122" s="102" t="str">
        <f t="shared" si="912"/>
        <v/>
      </c>
      <c r="HB122" s="103" t="str">
        <f t="shared" si="913"/>
        <v/>
      </c>
      <c r="HC122" s="104" t="str">
        <f t="shared" si="914"/>
        <v/>
      </c>
      <c r="HD122" s="104" t="str">
        <f t="shared" si="915"/>
        <v/>
      </c>
      <c r="HE122" s="105" t="str">
        <f t="shared" si="916"/>
        <v/>
      </c>
      <c r="HF122" s="106" t="str">
        <f t="shared" si="917"/>
        <v/>
      </c>
      <c r="HG122" s="107" t="str">
        <f t="shared" si="918"/>
        <v/>
      </c>
      <c r="HH122" s="108" t="str">
        <f t="shared" si="919"/>
        <v/>
      </c>
      <c r="HI122" s="109" t="str">
        <f t="shared" si="920"/>
        <v/>
      </c>
      <c r="HK122" s="4"/>
      <c r="HM122" s="102" t="str">
        <f t="shared" si="921"/>
        <v/>
      </c>
      <c r="HN122" s="103" t="str">
        <f t="shared" si="922"/>
        <v/>
      </c>
      <c r="HO122" s="104" t="str">
        <f t="shared" si="923"/>
        <v/>
      </c>
      <c r="HP122" s="104" t="str">
        <f t="shared" si="924"/>
        <v/>
      </c>
      <c r="HQ122" s="105" t="str">
        <f t="shared" si="925"/>
        <v/>
      </c>
      <c r="HR122" s="106" t="str">
        <f t="shared" si="926"/>
        <v/>
      </c>
      <c r="HS122" s="107" t="str">
        <f t="shared" si="927"/>
        <v/>
      </c>
      <c r="HT122" s="108" t="str">
        <f t="shared" si="928"/>
        <v/>
      </c>
      <c r="HU122" s="109" t="str">
        <f t="shared" si="929"/>
        <v/>
      </c>
      <c r="HW122" s="4"/>
      <c r="HY122" s="102" t="str">
        <f t="shared" si="930"/>
        <v/>
      </c>
      <c r="HZ122" s="103" t="str">
        <f t="shared" si="931"/>
        <v/>
      </c>
      <c r="IA122" s="104" t="str">
        <f t="shared" si="932"/>
        <v/>
      </c>
      <c r="IB122" s="104" t="str">
        <f t="shared" si="933"/>
        <v/>
      </c>
      <c r="IC122" s="105" t="str">
        <f t="shared" si="934"/>
        <v/>
      </c>
      <c r="ID122" s="106" t="str">
        <f t="shared" si="935"/>
        <v/>
      </c>
      <c r="IE122" s="107" t="str">
        <f t="shared" si="936"/>
        <v/>
      </c>
      <c r="IF122" s="108" t="str">
        <f t="shared" si="937"/>
        <v/>
      </c>
      <c r="IG122" s="109" t="str">
        <f t="shared" si="938"/>
        <v/>
      </c>
      <c r="II122" s="4"/>
      <c r="IK122" s="102" t="str">
        <f t="shared" si="939"/>
        <v/>
      </c>
      <c r="IL122" s="103" t="str">
        <f t="shared" si="940"/>
        <v/>
      </c>
      <c r="IM122" s="104" t="str">
        <f t="shared" si="941"/>
        <v/>
      </c>
      <c r="IN122" s="104" t="str">
        <f t="shared" si="942"/>
        <v/>
      </c>
      <c r="IO122" s="105" t="str">
        <f t="shared" si="943"/>
        <v/>
      </c>
      <c r="IP122" s="106" t="str">
        <f t="shared" si="944"/>
        <v/>
      </c>
      <c r="IQ122" s="107" t="str">
        <f t="shared" si="945"/>
        <v/>
      </c>
      <c r="IR122" s="108" t="str">
        <f t="shared" si="946"/>
        <v/>
      </c>
      <c r="IS122" s="109" t="str">
        <f t="shared" si="947"/>
        <v/>
      </c>
      <c r="IU122" s="4"/>
      <c r="IW122" s="102" t="str">
        <f t="shared" si="948"/>
        <v/>
      </c>
      <c r="IX122" s="103" t="str">
        <f t="shared" si="949"/>
        <v/>
      </c>
      <c r="IY122" s="104" t="str">
        <f t="shared" si="950"/>
        <v/>
      </c>
      <c r="IZ122" s="104" t="str">
        <f t="shared" si="951"/>
        <v/>
      </c>
      <c r="JA122" s="105" t="str">
        <f t="shared" si="952"/>
        <v/>
      </c>
      <c r="JB122" s="106" t="str">
        <f t="shared" si="953"/>
        <v/>
      </c>
      <c r="JC122" s="107" t="str">
        <f t="shared" si="954"/>
        <v/>
      </c>
      <c r="JD122" s="108" t="str">
        <f t="shared" si="955"/>
        <v/>
      </c>
      <c r="JE122" s="109" t="str">
        <f t="shared" si="956"/>
        <v/>
      </c>
      <c r="JG122" s="4"/>
      <c r="JI122" s="102" t="str">
        <f t="shared" si="957"/>
        <v/>
      </c>
      <c r="JJ122" s="103" t="str">
        <f t="shared" si="958"/>
        <v/>
      </c>
      <c r="JK122" s="104" t="str">
        <f t="shared" si="959"/>
        <v/>
      </c>
      <c r="JL122" s="104" t="str">
        <f t="shared" si="960"/>
        <v/>
      </c>
      <c r="JM122" s="105" t="str">
        <f t="shared" si="961"/>
        <v/>
      </c>
      <c r="JN122" s="106" t="str">
        <f t="shared" si="962"/>
        <v/>
      </c>
      <c r="JO122" s="107" t="str">
        <f t="shared" si="963"/>
        <v/>
      </c>
      <c r="JP122" s="108" t="str">
        <f t="shared" si="964"/>
        <v/>
      </c>
      <c r="JQ122" s="109" t="str">
        <f t="shared" si="965"/>
        <v/>
      </c>
      <c r="JS122" s="4"/>
      <c r="JU122" s="102" t="str">
        <f t="shared" si="966"/>
        <v/>
      </c>
      <c r="JV122" s="103" t="str">
        <f t="shared" si="967"/>
        <v/>
      </c>
      <c r="JW122" s="104" t="str">
        <f t="shared" si="968"/>
        <v/>
      </c>
      <c r="JX122" s="104" t="str">
        <f t="shared" si="969"/>
        <v/>
      </c>
      <c r="JY122" s="105" t="str">
        <f t="shared" si="970"/>
        <v/>
      </c>
      <c r="JZ122" s="106" t="str">
        <f t="shared" si="971"/>
        <v/>
      </c>
      <c r="KA122" s="107" t="str">
        <f t="shared" si="972"/>
        <v/>
      </c>
      <c r="KB122" s="108" t="str">
        <f t="shared" si="973"/>
        <v/>
      </c>
      <c r="KC122" s="109" t="str">
        <f t="shared" si="974"/>
        <v/>
      </c>
      <c r="KE122" s="4"/>
    </row>
    <row r="123" spans="1:291" ht="13.5" customHeight="1">
      <c r="A123" s="20"/>
      <c r="E123" s="102" t="str">
        <f t="shared" si="760"/>
        <v/>
      </c>
      <c r="F123" s="103" t="str">
        <f t="shared" si="761"/>
        <v/>
      </c>
      <c r="G123" s="104" t="str">
        <f t="shared" si="762"/>
        <v/>
      </c>
      <c r="H123" s="104" t="str">
        <f t="shared" si="763"/>
        <v/>
      </c>
      <c r="I123" s="105" t="str">
        <f t="shared" si="764"/>
        <v/>
      </c>
      <c r="J123" s="106" t="str">
        <f t="shared" si="765"/>
        <v/>
      </c>
      <c r="K123" s="107" t="str">
        <f t="shared" si="766"/>
        <v/>
      </c>
      <c r="L123" s="108" t="str">
        <f t="shared" si="767"/>
        <v/>
      </c>
      <c r="M123" s="109" t="str">
        <f t="shared" si="768"/>
        <v/>
      </c>
      <c r="O123" s="4"/>
      <c r="Q123" s="102" t="str">
        <f t="shared" si="769"/>
        <v/>
      </c>
      <c r="R123" s="103" t="str">
        <f t="shared" si="770"/>
        <v/>
      </c>
      <c r="S123" s="104" t="str">
        <f t="shared" si="771"/>
        <v/>
      </c>
      <c r="T123" s="104" t="str">
        <f t="shared" si="772"/>
        <v/>
      </c>
      <c r="U123" s="105" t="str">
        <f t="shared" si="773"/>
        <v/>
      </c>
      <c r="V123" s="106" t="str">
        <f t="shared" si="774"/>
        <v/>
      </c>
      <c r="W123" s="107" t="str">
        <f t="shared" si="775"/>
        <v/>
      </c>
      <c r="X123" s="108" t="str">
        <f t="shared" si="776"/>
        <v/>
      </c>
      <c r="Y123" s="109" t="str">
        <f t="shared" si="777"/>
        <v/>
      </c>
      <c r="AA123" s="4"/>
      <c r="AC123" s="102" t="str">
        <f t="shared" si="778"/>
        <v/>
      </c>
      <c r="AD123" s="103" t="str">
        <f t="shared" si="779"/>
        <v/>
      </c>
      <c r="AE123" s="104" t="str">
        <f t="shared" si="780"/>
        <v/>
      </c>
      <c r="AF123" s="104" t="str">
        <f t="shared" si="781"/>
        <v/>
      </c>
      <c r="AG123" s="105" t="str">
        <f t="shared" si="782"/>
        <v/>
      </c>
      <c r="AH123" s="106" t="str">
        <f t="shared" si="783"/>
        <v/>
      </c>
      <c r="AI123" s="107" t="str">
        <f t="shared" si="784"/>
        <v/>
      </c>
      <c r="AJ123" s="108" t="str">
        <f t="shared" si="785"/>
        <v/>
      </c>
      <c r="AK123" s="109" t="str">
        <f t="shared" si="786"/>
        <v/>
      </c>
      <c r="AM123" s="4"/>
      <c r="AO123" s="102" t="str">
        <f t="shared" si="787"/>
        <v/>
      </c>
      <c r="AP123" s="103" t="str">
        <f t="shared" si="788"/>
        <v/>
      </c>
      <c r="AQ123" s="104" t="str">
        <f t="shared" si="789"/>
        <v/>
      </c>
      <c r="AR123" s="104" t="str">
        <f t="shared" si="790"/>
        <v/>
      </c>
      <c r="AS123" s="105" t="str">
        <f t="shared" si="791"/>
        <v/>
      </c>
      <c r="AT123" s="106" t="str">
        <f t="shared" si="792"/>
        <v/>
      </c>
      <c r="AU123" s="107" t="str">
        <f t="shared" si="793"/>
        <v/>
      </c>
      <c r="AV123" s="108" t="str">
        <f t="shared" si="794"/>
        <v/>
      </c>
      <c r="AW123" s="109" t="str">
        <f t="shared" si="795"/>
        <v/>
      </c>
      <c r="AY123" s="4"/>
      <c r="BA123" s="102" t="str">
        <f t="shared" si="796"/>
        <v/>
      </c>
      <c r="BB123" s="103" t="str">
        <f t="shared" si="797"/>
        <v/>
      </c>
      <c r="BC123" s="104" t="str">
        <f t="shared" si="798"/>
        <v/>
      </c>
      <c r="BD123" s="104" t="str">
        <f t="shared" si="799"/>
        <v/>
      </c>
      <c r="BE123" s="105" t="str">
        <f t="shared" si="800"/>
        <v/>
      </c>
      <c r="BF123" s="106" t="str">
        <f t="shared" si="801"/>
        <v/>
      </c>
      <c r="BG123" s="107" t="str">
        <f t="shared" si="802"/>
        <v/>
      </c>
      <c r="BH123" s="108" t="str">
        <f t="shared" si="803"/>
        <v/>
      </c>
      <c r="BI123" s="109" t="str">
        <f t="shared" si="804"/>
        <v/>
      </c>
      <c r="BK123" s="4"/>
      <c r="BM123" s="102" t="str">
        <f t="shared" si="805"/>
        <v/>
      </c>
      <c r="BN123" s="103" t="str">
        <f t="shared" si="806"/>
        <v/>
      </c>
      <c r="BO123" s="104" t="str">
        <f t="shared" si="807"/>
        <v/>
      </c>
      <c r="BP123" s="104" t="str">
        <f t="shared" si="808"/>
        <v/>
      </c>
      <c r="BQ123" s="105" t="str">
        <f t="shared" si="809"/>
        <v/>
      </c>
      <c r="BR123" s="106" t="str">
        <f t="shared" si="810"/>
        <v/>
      </c>
      <c r="BS123" s="107" t="str">
        <f t="shared" si="811"/>
        <v/>
      </c>
      <c r="BT123" s="108" t="str">
        <f t="shared" si="812"/>
        <v/>
      </c>
      <c r="BU123" s="109" t="str">
        <f t="shared" si="813"/>
        <v/>
      </c>
      <c r="BW123" s="4"/>
      <c r="BY123" s="102" t="str">
        <f t="shared" si="814"/>
        <v/>
      </c>
      <c r="BZ123" s="103" t="str">
        <f t="shared" si="815"/>
        <v/>
      </c>
      <c r="CA123" s="104" t="str">
        <f t="shared" si="816"/>
        <v/>
      </c>
      <c r="CB123" s="104" t="str">
        <f t="shared" si="817"/>
        <v/>
      </c>
      <c r="CC123" s="105" t="str">
        <f t="shared" si="818"/>
        <v/>
      </c>
      <c r="CD123" s="106" t="str">
        <f t="shared" si="819"/>
        <v/>
      </c>
      <c r="CE123" s="107" t="str">
        <f t="shared" si="820"/>
        <v/>
      </c>
      <c r="CF123" s="108" t="str">
        <f t="shared" si="821"/>
        <v/>
      </c>
      <c r="CG123" s="109" t="str">
        <f t="shared" si="822"/>
        <v/>
      </c>
      <c r="CI123" s="4"/>
      <c r="CK123" s="102" t="str">
        <f t="shared" si="823"/>
        <v/>
      </c>
      <c r="CL123" s="103" t="str">
        <f t="shared" si="824"/>
        <v/>
      </c>
      <c r="CM123" s="104" t="str">
        <f t="shared" si="825"/>
        <v/>
      </c>
      <c r="CN123" s="104" t="str">
        <f t="shared" si="826"/>
        <v/>
      </c>
      <c r="CO123" s="105" t="str">
        <f t="shared" si="827"/>
        <v/>
      </c>
      <c r="CP123" s="106" t="str">
        <f t="shared" si="828"/>
        <v/>
      </c>
      <c r="CQ123" s="107" t="str">
        <f t="shared" si="829"/>
        <v/>
      </c>
      <c r="CR123" s="108" t="str">
        <f t="shared" si="830"/>
        <v/>
      </c>
      <c r="CS123" s="109" t="str">
        <f t="shared" si="831"/>
        <v/>
      </c>
      <c r="CU123" s="4"/>
      <c r="CW123" s="102" t="str">
        <f t="shared" si="832"/>
        <v/>
      </c>
      <c r="CX123" s="103" t="str">
        <f t="shared" si="833"/>
        <v/>
      </c>
      <c r="CY123" s="104" t="str">
        <f t="shared" si="834"/>
        <v/>
      </c>
      <c r="CZ123" s="104" t="str">
        <f t="shared" si="835"/>
        <v/>
      </c>
      <c r="DA123" s="105" t="str">
        <f t="shared" si="836"/>
        <v/>
      </c>
      <c r="DB123" s="106" t="str">
        <f t="shared" si="837"/>
        <v/>
      </c>
      <c r="DC123" s="107" t="str">
        <f t="shared" si="838"/>
        <v/>
      </c>
      <c r="DD123" s="108" t="str">
        <f t="shared" si="839"/>
        <v/>
      </c>
      <c r="DE123" s="109" t="str">
        <f t="shared" si="840"/>
        <v/>
      </c>
      <c r="DG123" s="4"/>
      <c r="DI123" s="102" t="str">
        <f t="shared" si="841"/>
        <v/>
      </c>
      <c r="DJ123" s="103" t="str">
        <f t="shared" si="842"/>
        <v/>
      </c>
      <c r="DK123" s="104" t="str">
        <f t="shared" si="843"/>
        <v/>
      </c>
      <c r="DL123" s="104" t="str">
        <f t="shared" si="844"/>
        <v/>
      </c>
      <c r="DM123" s="105" t="str">
        <f t="shared" si="845"/>
        <v/>
      </c>
      <c r="DN123" s="106" t="str">
        <f t="shared" si="846"/>
        <v/>
      </c>
      <c r="DO123" s="107" t="str">
        <f t="shared" si="847"/>
        <v/>
      </c>
      <c r="DP123" s="108" t="str">
        <f t="shared" si="848"/>
        <v/>
      </c>
      <c r="DQ123" s="109" t="str">
        <f t="shared" si="849"/>
        <v/>
      </c>
      <c r="DS123" s="4"/>
      <c r="DU123" s="102" t="str">
        <f t="shared" si="850"/>
        <v/>
      </c>
      <c r="DV123" s="103" t="str">
        <f t="shared" si="851"/>
        <v/>
      </c>
      <c r="DW123" s="104" t="str">
        <f t="shared" si="852"/>
        <v/>
      </c>
      <c r="DX123" s="104" t="str">
        <f t="shared" si="853"/>
        <v/>
      </c>
      <c r="DY123" s="105" t="str">
        <f t="shared" si="854"/>
        <v/>
      </c>
      <c r="DZ123" s="106" t="str">
        <f t="shared" si="855"/>
        <v/>
      </c>
      <c r="EA123" s="107" t="str">
        <f t="shared" si="856"/>
        <v/>
      </c>
      <c r="EB123" s="108" t="str">
        <f t="shared" si="857"/>
        <v/>
      </c>
      <c r="EC123" s="109" t="str">
        <f t="shared" si="858"/>
        <v/>
      </c>
      <c r="EE123" s="4"/>
      <c r="EG123" s="102" t="str">
        <f t="shared" si="859"/>
        <v/>
      </c>
      <c r="EH123" s="103" t="str">
        <f t="shared" si="860"/>
        <v/>
      </c>
      <c r="EI123" s="104" t="str">
        <f t="shared" si="861"/>
        <v/>
      </c>
      <c r="EJ123" s="104" t="str">
        <f t="shared" si="862"/>
        <v/>
      </c>
      <c r="EK123" s="105" t="str">
        <f t="shared" si="863"/>
        <v/>
      </c>
      <c r="EL123" s="106" t="str">
        <f t="shared" si="864"/>
        <v/>
      </c>
      <c r="EM123" s="107" t="str">
        <f t="shared" si="865"/>
        <v/>
      </c>
      <c r="EN123" s="108" t="str">
        <f t="shared" si="866"/>
        <v/>
      </c>
      <c r="EO123" s="109" t="str">
        <f t="shared" si="867"/>
        <v/>
      </c>
      <c r="EQ123" s="4"/>
      <c r="ES123" s="102" t="str">
        <f t="shared" si="868"/>
        <v/>
      </c>
      <c r="ET123" s="103" t="str">
        <f t="shared" si="869"/>
        <v/>
      </c>
      <c r="EU123" s="104" t="str">
        <f t="shared" si="870"/>
        <v/>
      </c>
      <c r="EV123" s="104" t="str">
        <f t="shared" si="871"/>
        <v/>
      </c>
      <c r="EW123" s="105" t="str">
        <f t="shared" si="872"/>
        <v/>
      </c>
      <c r="EX123" s="106" t="str">
        <f t="shared" si="873"/>
        <v/>
      </c>
      <c r="EY123" s="107" t="str">
        <f t="shared" si="874"/>
        <v/>
      </c>
      <c r="EZ123" s="108" t="str">
        <f t="shared" si="875"/>
        <v/>
      </c>
      <c r="FA123" s="109" t="str">
        <f t="shared" si="876"/>
        <v/>
      </c>
      <c r="FC123" s="4"/>
      <c r="FE123" s="102" t="str">
        <f t="shared" si="877"/>
        <v/>
      </c>
      <c r="FF123" s="103" t="str">
        <f t="shared" si="878"/>
        <v/>
      </c>
      <c r="FG123" s="104" t="str">
        <f t="shared" si="879"/>
        <v/>
      </c>
      <c r="FH123" s="104" t="str">
        <f t="shared" si="880"/>
        <v/>
      </c>
      <c r="FI123" s="105" t="str">
        <f t="shared" si="881"/>
        <v/>
      </c>
      <c r="FJ123" s="106" t="str">
        <f t="shared" si="882"/>
        <v/>
      </c>
      <c r="FK123" s="107" t="str">
        <f t="shared" si="883"/>
        <v/>
      </c>
      <c r="FL123" s="108" t="str">
        <f t="shared" si="884"/>
        <v/>
      </c>
      <c r="FM123" s="109" t="str">
        <f t="shared" si="885"/>
        <v/>
      </c>
      <c r="FO123" s="4"/>
      <c r="FQ123" s="102" t="str">
        <f>IF(FU123="","",#REF!)</f>
        <v/>
      </c>
      <c r="FR123" s="103" t="str">
        <f t="shared" si="886"/>
        <v/>
      </c>
      <c r="FS123" s="104" t="str">
        <f t="shared" si="887"/>
        <v/>
      </c>
      <c r="FT123" s="104" t="str">
        <f t="shared" si="888"/>
        <v/>
      </c>
      <c r="FU123" s="105" t="str">
        <f t="shared" si="889"/>
        <v/>
      </c>
      <c r="FV123" s="106" t="str">
        <f t="shared" si="890"/>
        <v/>
      </c>
      <c r="FW123" s="107" t="str">
        <f t="shared" si="891"/>
        <v/>
      </c>
      <c r="FX123" s="108" t="str">
        <f t="shared" si="892"/>
        <v/>
      </c>
      <c r="FY123" s="109" t="str">
        <f t="shared" si="893"/>
        <v/>
      </c>
      <c r="GA123" s="4"/>
      <c r="GC123" s="102" t="str">
        <f t="shared" si="894"/>
        <v/>
      </c>
      <c r="GD123" s="103" t="str">
        <f t="shared" si="895"/>
        <v/>
      </c>
      <c r="GE123" s="104" t="str">
        <f t="shared" si="896"/>
        <v/>
      </c>
      <c r="GF123" s="104" t="str">
        <f t="shared" si="897"/>
        <v/>
      </c>
      <c r="GG123" s="105" t="str">
        <f t="shared" si="898"/>
        <v/>
      </c>
      <c r="GH123" s="106" t="str">
        <f t="shared" si="899"/>
        <v/>
      </c>
      <c r="GI123" s="107" t="str">
        <f t="shared" si="900"/>
        <v/>
      </c>
      <c r="GJ123" s="108" t="str">
        <f t="shared" si="901"/>
        <v/>
      </c>
      <c r="GK123" s="109" t="str">
        <f t="shared" si="902"/>
        <v/>
      </c>
      <c r="GM123" s="4"/>
      <c r="GO123" s="102" t="str">
        <f t="shared" si="903"/>
        <v/>
      </c>
      <c r="GP123" s="103" t="str">
        <f t="shared" si="904"/>
        <v/>
      </c>
      <c r="GQ123" s="104" t="str">
        <f t="shared" si="905"/>
        <v/>
      </c>
      <c r="GR123" s="104" t="str">
        <f t="shared" si="906"/>
        <v/>
      </c>
      <c r="GS123" s="105" t="str">
        <f t="shared" si="907"/>
        <v/>
      </c>
      <c r="GT123" s="106" t="str">
        <f t="shared" si="908"/>
        <v/>
      </c>
      <c r="GU123" s="107" t="str">
        <f t="shared" si="909"/>
        <v/>
      </c>
      <c r="GV123" s="108" t="str">
        <f t="shared" si="910"/>
        <v/>
      </c>
      <c r="GW123" s="109" t="str">
        <f t="shared" si="911"/>
        <v/>
      </c>
      <c r="GY123" s="4"/>
      <c r="HA123" s="102" t="str">
        <f t="shared" si="912"/>
        <v/>
      </c>
      <c r="HB123" s="103" t="str">
        <f t="shared" si="913"/>
        <v/>
      </c>
      <c r="HC123" s="104" t="str">
        <f t="shared" si="914"/>
        <v/>
      </c>
      <c r="HD123" s="104" t="str">
        <f t="shared" si="915"/>
        <v/>
      </c>
      <c r="HE123" s="105" t="str">
        <f t="shared" si="916"/>
        <v/>
      </c>
      <c r="HF123" s="106" t="str">
        <f t="shared" si="917"/>
        <v/>
      </c>
      <c r="HG123" s="107" t="str">
        <f t="shared" si="918"/>
        <v/>
      </c>
      <c r="HH123" s="108" t="str">
        <f t="shared" si="919"/>
        <v/>
      </c>
      <c r="HI123" s="109" t="str">
        <f t="shared" si="920"/>
        <v/>
      </c>
      <c r="HK123" s="4"/>
      <c r="HM123" s="102" t="str">
        <f t="shared" si="921"/>
        <v/>
      </c>
      <c r="HN123" s="103" t="str">
        <f t="shared" si="922"/>
        <v/>
      </c>
      <c r="HO123" s="104" t="str">
        <f t="shared" si="923"/>
        <v/>
      </c>
      <c r="HP123" s="104" t="str">
        <f t="shared" si="924"/>
        <v/>
      </c>
      <c r="HQ123" s="105" t="str">
        <f t="shared" si="925"/>
        <v/>
      </c>
      <c r="HR123" s="106" t="str">
        <f t="shared" si="926"/>
        <v/>
      </c>
      <c r="HS123" s="107" t="str">
        <f t="shared" si="927"/>
        <v/>
      </c>
      <c r="HT123" s="108" t="str">
        <f t="shared" si="928"/>
        <v/>
      </c>
      <c r="HU123" s="109" t="str">
        <f t="shared" si="929"/>
        <v/>
      </c>
      <c r="HW123" s="4"/>
      <c r="HY123" s="102" t="str">
        <f t="shared" si="930"/>
        <v/>
      </c>
      <c r="HZ123" s="103" t="str">
        <f t="shared" si="931"/>
        <v/>
      </c>
      <c r="IA123" s="104" t="str">
        <f t="shared" si="932"/>
        <v/>
      </c>
      <c r="IB123" s="104" t="str">
        <f t="shared" si="933"/>
        <v/>
      </c>
      <c r="IC123" s="105" t="str">
        <f t="shared" si="934"/>
        <v/>
      </c>
      <c r="ID123" s="106" t="str">
        <f t="shared" si="935"/>
        <v/>
      </c>
      <c r="IE123" s="107" t="str">
        <f t="shared" si="936"/>
        <v/>
      </c>
      <c r="IF123" s="108" t="str">
        <f t="shared" si="937"/>
        <v/>
      </c>
      <c r="IG123" s="109" t="str">
        <f t="shared" si="938"/>
        <v/>
      </c>
      <c r="II123" s="4"/>
      <c r="IK123" s="102" t="str">
        <f t="shared" si="939"/>
        <v/>
      </c>
      <c r="IL123" s="103" t="str">
        <f t="shared" si="940"/>
        <v/>
      </c>
      <c r="IM123" s="104" t="str">
        <f t="shared" si="941"/>
        <v/>
      </c>
      <c r="IN123" s="104" t="str">
        <f t="shared" si="942"/>
        <v/>
      </c>
      <c r="IO123" s="105" t="str">
        <f t="shared" si="943"/>
        <v/>
      </c>
      <c r="IP123" s="106" t="str">
        <f t="shared" si="944"/>
        <v/>
      </c>
      <c r="IQ123" s="107" t="str">
        <f t="shared" si="945"/>
        <v/>
      </c>
      <c r="IR123" s="108" t="str">
        <f t="shared" si="946"/>
        <v/>
      </c>
      <c r="IS123" s="109" t="str">
        <f t="shared" si="947"/>
        <v/>
      </c>
      <c r="IU123" s="4"/>
      <c r="IW123" s="102" t="str">
        <f t="shared" si="948"/>
        <v/>
      </c>
      <c r="IX123" s="103" t="str">
        <f t="shared" si="949"/>
        <v/>
      </c>
      <c r="IY123" s="104" t="str">
        <f t="shared" si="950"/>
        <v/>
      </c>
      <c r="IZ123" s="104" t="str">
        <f t="shared" si="951"/>
        <v/>
      </c>
      <c r="JA123" s="105" t="str">
        <f t="shared" si="952"/>
        <v/>
      </c>
      <c r="JB123" s="106" t="str">
        <f t="shared" si="953"/>
        <v/>
      </c>
      <c r="JC123" s="107" t="str">
        <f t="shared" si="954"/>
        <v/>
      </c>
      <c r="JD123" s="108" t="str">
        <f t="shared" si="955"/>
        <v/>
      </c>
      <c r="JE123" s="109" t="str">
        <f t="shared" si="956"/>
        <v/>
      </c>
      <c r="JG123" s="4"/>
      <c r="JI123" s="102" t="str">
        <f t="shared" si="957"/>
        <v/>
      </c>
      <c r="JJ123" s="103" t="str">
        <f t="shared" si="958"/>
        <v/>
      </c>
      <c r="JK123" s="104" t="str">
        <f t="shared" si="959"/>
        <v/>
      </c>
      <c r="JL123" s="104" t="str">
        <f t="shared" si="960"/>
        <v/>
      </c>
      <c r="JM123" s="105" t="str">
        <f t="shared" si="961"/>
        <v/>
      </c>
      <c r="JN123" s="106" t="str">
        <f t="shared" si="962"/>
        <v/>
      </c>
      <c r="JO123" s="107" t="str">
        <f t="shared" si="963"/>
        <v/>
      </c>
      <c r="JP123" s="108" t="str">
        <f t="shared" si="964"/>
        <v/>
      </c>
      <c r="JQ123" s="109" t="str">
        <f t="shared" si="965"/>
        <v/>
      </c>
      <c r="JS123" s="4"/>
      <c r="JU123" s="102" t="str">
        <f t="shared" si="966"/>
        <v/>
      </c>
      <c r="JV123" s="103" t="str">
        <f t="shared" si="967"/>
        <v/>
      </c>
      <c r="JW123" s="104" t="str">
        <f t="shared" si="968"/>
        <v/>
      </c>
      <c r="JX123" s="104" t="str">
        <f t="shared" si="969"/>
        <v/>
      </c>
      <c r="JY123" s="105" t="str">
        <f t="shared" si="970"/>
        <v/>
      </c>
      <c r="JZ123" s="106" t="str">
        <f t="shared" si="971"/>
        <v/>
      </c>
      <c r="KA123" s="107" t="str">
        <f t="shared" si="972"/>
        <v/>
      </c>
      <c r="KB123" s="108" t="str">
        <f t="shared" si="973"/>
        <v/>
      </c>
      <c r="KC123" s="109" t="str">
        <f t="shared" si="974"/>
        <v/>
      </c>
      <c r="KE123" s="4"/>
    </row>
    <row r="124" spans="1:291" ht="13.5" customHeight="1">
      <c r="A124" s="20"/>
      <c r="E124" s="102" t="str">
        <f t="shared" si="760"/>
        <v/>
      </c>
      <c r="F124" s="103" t="str">
        <f t="shared" si="761"/>
        <v/>
      </c>
      <c r="G124" s="104" t="str">
        <f t="shared" si="762"/>
        <v/>
      </c>
      <c r="H124" s="104" t="str">
        <f t="shared" si="763"/>
        <v/>
      </c>
      <c r="I124" s="105" t="str">
        <f t="shared" si="764"/>
        <v/>
      </c>
      <c r="J124" s="106" t="str">
        <f t="shared" si="765"/>
        <v/>
      </c>
      <c r="K124" s="107" t="str">
        <f t="shared" si="766"/>
        <v/>
      </c>
      <c r="L124" s="108" t="str">
        <f t="shared" si="767"/>
        <v/>
      </c>
      <c r="M124" s="109" t="str">
        <f t="shared" si="768"/>
        <v/>
      </c>
      <c r="O124" s="4"/>
      <c r="Q124" s="102" t="str">
        <f t="shared" si="769"/>
        <v/>
      </c>
      <c r="R124" s="103" t="str">
        <f t="shared" si="770"/>
        <v/>
      </c>
      <c r="S124" s="104" t="str">
        <f t="shared" si="771"/>
        <v/>
      </c>
      <c r="T124" s="104" t="str">
        <f t="shared" si="772"/>
        <v/>
      </c>
      <c r="U124" s="105" t="str">
        <f t="shared" si="773"/>
        <v/>
      </c>
      <c r="V124" s="106" t="str">
        <f t="shared" si="774"/>
        <v/>
      </c>
      <c r="W124" s="107" t="str">
        <f t="shared" si="775"/>
        <v/>
      </c>
      <c r="X124" s="108" t="str">
        <f t="shared" si="776"/>
        <v/>
      </c>
      <c r="Y124" s="109" t="str">
        <f t="shared" si="777"/>
        <v/>
      </c>
      <c r="AA124" s="4"/>
      <c r="AC124" s="102" t="str">
        <f t="shared" si="778"/>
        <v/>
      </c>
      <c r="AD124" s="103" t="str">
        <f t="shared" si="779"/>
        <v/>
      </c>
      <c r="AE124" s="104" t="str">
        <f t="shared" si="780"/>
        <v/>
      </c>
      <c r="AF124" s="104" t="str">
        <f t="shared" si="781"/>
        <v/>
      </c>
      <c r="AG124" s="105" t="str">
        <f t="shared" si="782"/>
        <v/>
      </c>
      <c r="AH124" s="106" t="str">
        <f t="shared" si="783"/>
        <v/>
      </c>
      <c r="AI124" s="107" t="str">
        <f t="shared" si="784"/>
        <v/>
      </c>
      <c r="AJ124" s="108" t="str">
        <f t="shared" si="785"/>
        <v/>
      </c>
      <c r="AK124" s="109" t="str">
        <f t="shared" si="786"/>
        <v/>
      </c>
      <c r="AM124" s="4"/>
      <c r="AO124" s="102" t="str">
        <f t="shared" si="787"/>
        <v/>
      </c>
      <c r="AP124" s="103" t="str">
        <f t="shared" si="788"/>
        <v/>
      </c>
      <c r="AQ124" s="104" t="str">
        <f t="shared" si="789"/>
        <v/>
      </c>
      <c r="AR124" s="104" t="str">
        <f t="shared" si="790"/>
        <v/>
      </c>
      <c r="AS124" s="105" t="str">
        <f t="shared" si="791"/>
        <v/>
      </c>
      <c r="AT124" s="106" t="str">
        <f t="shared" si="792"/>
        <v/>
      </c>
      <c r="AU124" s="107" t="str">
        <f t="shared" si="793"/>
        <v/>
      </c>
      <c r="AV124" s="108" t="str">
        <f t="shared" si="794"/>
        <v/>
      </c>
      <c r="AW124" s="109" t="str">
        <f t="shared" si="795"/>
        <v/>
      </c>
      <c r="AY124" s="4"/>
      <c r="BA124" s="102" t="str">
        <f t="shared" si="796"/>
        <v/>
      </c>
      <c r="BB124" s="103" t="str">
        <f t="shared" si="797"/>
        <v/>
      </c>
      <c r="BC124" s="104" t="str">
        <f t="shared" si="798"/>
        <v/>
      </c>
      <c r="BD124" s="104" t="str">
        <f t="shared" si="799"/>
        <v/>
      </c>
      <c r="BE124" s="105" t="str">
        <f t="shared" si="800"/>
        <v/>
      </c>
      <c r="BF124" s="106" t="str">
        <f t="shared" si="801"/>
        <v/>
      </c>
      <c r="BG124" s="107" t="str">
        <f t="shared" si="802"/>
        <v/>
      </c>
      <c r="BH124" s="108" t="str">
        <f t="shared" si="803"/>
        <v/>
      </c>
      <c r="BI124" s="109" t="str">
        <f t="shared" si="804"/>
        <v/>
      </c>
      <c r="BK124" s="4"/>
      <c r="BM124" s="102" t="str">
        <f t="shared" si="805"/>
        <v/>
      </c>
      <c r="BN124" s="103" t="str">
        <f t="shared" si="806"/>
        <v/>
      </c>
      <c r="BO124" s="104" t="str">
        <f t="shared" si="807"/>
        <v/>
      </c>
      <c r="BP124" s="104" t="str">
        <f t="shared" si="808"/>
        <v/>
      </c>
      <c r="BQ124" s="105" t="str">
        <f t="shared" si="809"/>
        <v/>
      </c>
      <c r="BR124" s="106" t="str">
        <f t="shared" si="810"/>
        <v/>
      </c>
      <c r="BS124" s="107" t="str">
        <f t="shared" si="811"/>
        <v/>
      </c>
      <c r="BT124" s="108" t="str">
        <f t="shared" si="812"/>
        <v/>
      </c>
      <c r="BU124" s="109" t="str">
        <f t="shared" si="813"/>
        <v/>
      </c>
      <c r="BW124" s="4"/>
      <c r="BY124" s="102" t="str">
        <f t="shared" si="814"/>
        <v/>
      </c>
      <c r="BZ124" s="103" t="str">
        <f t="shared" si="815"/>
        <v/>
      </c>
      <c r="CA124" s="104" t="str">
        <f t="shared" si="816"/>
        <v/>
      </c>
      <c r="CB124" s="104" t="str">
        <f t="shared" si="817"/>
        <v/>
      </c>
      <c r="CC124" s="105" t="str">
        <f t="shared" si="818"/>
        <v/>
      </c>
      <c r="CD124" s="106" t="str">
        <f t="shared" si="819"/>
        <v/>
      </c>
      <c r="CE124" s="107" t="str">
        <f t="shared" si="820"/>
        <v/>
      </c>
      <c r="CF124" s="108" t="str">
        <f t="shared" si="821"/>
        <v/>
      </c>
      <c r="CG124" s="109" t="str">
        <f t="shared" si="822"/>
        <v/>
      </c>
      <c r="CI124" s="4"/>
      <c r="CK124" s="102" t="str">
        <f t="shared" si="823"/>
        <v/>
      </c>
      <c r="CL124" s="103" t="str">
        <f t="shared" si="824"/>
        <v/>
      </c>
      <c r="CM124" s="104" t="str">
        <f t="shared" si="825"/>
        <v/>
      </c>
      <c r="CN124" s="104" t="str">
        <f t="shared" si="826"/>
        <v/>
      </c>
      <c r="CO124" s="105" t="str">
        <f t="shared" si="827"/>
        <v/>
      </c>
      <c r="CP124" s="106" t="str">
        <f t="shared" si="828"/>
        <v/>
      </c>
      <c r="CQ124" s="107" t="str">
        <f t="shared" si="829"/>
        <v/>
      </c>
      <c r="CR124" s="108" t="str">
        <f t="shared" si="830"/>
        <v/>
      </c>
      <c r="CS124" s="109" t="str">
        <f t="shared" si="831"/>
        <v/>
      </c>
      <c r="CU124" s="4"/>
      <c r="CW124" s="102" t="str">
        <f t="shared" si="832"/>
        <v/>
      </c>
      <c r="CX124" s="103" t="str">
        <f t="shared" si="833"/>
        <v/>
      </c>
      <c r="CY124" s="104" t="str">
        <f t="shared" si="834"/>
        <v/>
      </c>
      <c r="CZ124" s="104" t="str">
        <f t="shared" si="835"/>
        <v/>
      </c>
      <c r="DA124" s="105" t="str">
        <f t="shared" si="836"/>
        <v/>
      </c>
      <c r="DB124" s="106" t="str">
        <f t="shared" si="837"/>
        <v/>
      </c>
      <c r="DC124" s="107" t="str">
        <f t="shared" si="838"/>
        <v/>
      </c>
      <c r="DD124" s="108" t="str">
        <f t="shared" si="839"/>
        <v/>
      </c>
      <c r="DE124" s="109" t="str">
        <f t="shared" si="840"/>
        <v/>
      </c>
      <c r="DG124" s="4"/>
      <c r="DI124" s="102" t="str">
        <f t="shared" si="841"/>
        <v/>
      </c>
      <c r="DJ124" s="103" t="str">
        <f t="shared" si="842"/>
        <v/>
      </c>
      <c r="DK124" s="104" t="str">
        <f t="shared" si="843"/>
        <v/>
      </c>
      <c r="DL124" s="104" t="str">
        <f t="shared" si="844"/>
        <v/>
      </c>
      <c r="DM124" s="105" t="str">
        <f t="shared" si="845"/>
        <v/>
      </c>
      <c r="DN124" s="106" t="str">
        <f t="shared" si="846"/>
        <v/>
      </c>
      <c r="DO124" s="107" t="str">
        <f t="shared" si="847"/>
        <v/>
      </c>
      <c r="DP124" s="108" t="str">
        <f t="shared" si="848"/>
        <v/>
      </c>
      <c r="DQ124" s="109" t="str">
        <f t="shared" si="849"/>
        <v/>
      </c>
      <c r="DS124" s="4"/>
      <c r="DU124" s="102" t="str">
        <f t="shared" si="850"/>
        <v/>
      </c>
      <c r="DV124" s="103" t="str">
        <f t="shared" si="851"/>
        <v/>
      </c>
      <c r="DW124" s="104" t="str">
        <f t="shared" si="852"/>
        <v/>
      </c>
      <c r="DX124" s="104" t="str">
        <f t="shared" si="853"/>
        <v/>
      </c>
      <c r="DY124" s="105" t="str">
        <f t="shared" si="854"/>
        <v/>
      </c>
      <c r="DZ124" s="106" t="str">
        <f t="shared" si="855"/>
        <v/>
      </c>
      <c r="EA124" s="107" t="str">
        <f t="shared" si="856"/>
        <v/>
      </c>
      <c r="EB124" s="108" t="str">
        <f t="shared" si="857"/>
        <v/>
      </c>
      <c r="EC124" s="109" t="str">
        <f t="shared" si="858"/>
        <v/>
      </c>
      <c r="EE124" s="4"/>
      <c r="EG124" s="102" t="str">
        <f t="shared" si="859"/>
        <v/>
      </c>
      <c r="EH124" s="103" t="str">
        <f t="shared" si="860"/>
        <v/>
      </c>
      <c r="EI124" s="104" t="str">
        <f t="shared" si="861"/>
        <v/>
      </c>
      <c r="EJ124" s="104" t="str">
        <f t="shared" si="862"/>
        <v/>
      </c>
      <c r="EK124" s="105" t="str">
        <f t="shared" si="863"/>
        <v/>
      </c>
      <c r="EL124" s="106" t="str">
        <f t="shared" si="864"/>
        <v/>
      </c>
      <c r="EM124" s="107" t="str">
        <f t="shared" si="865"/>
        <v/>
      </c>
      <c r="EN124" s="108" t="str">
        <f t="shared" si="866"/>
        <v/>
      </c>
      <c r="EO124" s="109" t="str">
        <f t="shared" si="867"/>
        <v/>
      </c>
      <c r="EQ124" s="4"/>
      <c r="ES124" s="102" t="str">
        <f t="shared" si="868"/>
        <v/>
      </c>
      <c r="ET124" s="103" t="str">
        <f t="shared" si="869"/>
        <v/>
      </c>
      <c r="EU124" s="104" t="str">
        <f t="shared" si="870"/>
        <v/>
      </c>
      <c r="EV124" s="104" t="str">
        <f t="shared" si="871"/>
        <v/>
      </c>
      <c r="EW124" s="105" t="str">
        <f t="shared" si="872"/>
        <v/>
      </c>
      <c r="EX124" s="106" t="str">
        <f t="shared" si="873"/>
        <v/>
      </c>
      <c r="EY124" s="107" t="str">
        <f t="shared" si="874"/>
        <v/>
      </c>
      <c r="EZ124" s="108" t="str">
        <f t="shared" si="875"/>
        <v/>
      </c>
      <c r="FA124" s="109" t="str">
        <f t="shared" si="876"/>
        <v/>
      </c>
      <c r="FC124" s="4"/>
      <c r="FE124" s="102" t="str">
        <f t="shared" si="877"/>
        <v/>
      </c>
      <c r="FF124" s="103" t="str">
        <f t="shared" si="878"/>
        <v/>
      </c>
      <c r="FG124" s="104" t="str">
        <f t="shared" si="879"/>
        <v/>
      </c>
      <c r="FH124" s="104" t="str">
        <f t="shared" si="880"/>
        <v/>
      </c>
      <c r="FI124" s="105" t="str">
        <f t="shared" si="881"/>
        <v/>
      </c>
      <c r="FJ124" s="106" t="str">
        <f t="shared" si="882"/>
        <v/>
      </c>
      <c r="FK124" s="107" t="str">
        <f t="shared" si="883"/>
        <v/>
      </c>
      <c r="FL124" s="108" t="str">
        <f t="shared" si="884"/>
        <v/>
      </c>
      <c r="FM124" s="109" t="str">
        <f t="shared" si="885"/>
        <v/>
      </c>
      <c r="FO124" s="4"/>
      <c r="FQ124" s="102" t="str">
        <f>IF(FU124="","",#REF!)</f>
        <v/>
      </c>
      <c r="FR124" s="103" t="str">
        <f t="shared" si="886"/>
        <v/>
      </c>
      <c r="FS124" s="104" t="str">
        <f t="shared" si="887"/>
        <v/>
      </c>
      <c r="FT124" s="104" t="str">
        <f t="shared" si="888"/>
        <v/>
      </c>
      <c r="FU124" s="105" t="str">
        <f t="shared" si="889"/>
        <v/>
      </c>
      <c r="FV124" s="106" t="str">
        <f t="shared" si="890"/>
        <v/>
      </c>
      <c r="FW124" s="107" t="str">
        <f t="shared" si="891"/>
        <v/>
      </c>
      <c r="FX124" s="108" t="str">
        <f t="shared" si="892"/>
        <v/>
      </c>
      <c r="FY124" s="109" t="str">
        <f t="shared" si="893"/>
        <v/>
      </c>
      <c r="GA124" s="4"/>
      <c r="GC124" s="102" t="str">
        <f t="shared" si="894"/>
        <v/>
      </c>
      <c r="GD124" s="103" t="str">
        <f t="shared" si="895"/>
        <v/>
      </c>
      <c r="GE124" s="104" t="str">
        <f t="shared" si="896"/>
        <v/>
      </c>
      <c r="GF124" s="104" t="str">
        <f t="shared" si="897"/>
        <v/>
      </c>
      <c r="GG124" s="105" t="str">
        <f t="shared" si="898"/>
        <v/>
      </c>
      <c r="GH124" s="106" t="str">
        <f t="shared" si="899"/>
        <v/>
      </c>
      <c r="GI124" s="107" t="str">
        <f t="shared" si="900"/>
        <v/>
      </c>
      <c r="GJ124" s="108" t="str">
        <f t="shared" si="901"/>
        <v/>
      </c>
      <c r="GK124" s="109" t="str">
        <f t="shared" si="902"/>
        <v/>
      </c>
      <c r="GM124" s="4"/>
      <c r="GO124" s="102" t="str">
        <f t="shared" si="903"/>
        <v/>
      </c>
      <c r="GP124" s="103" t="str">
        <f t="shared" si="904"/>
        <v/>
      </c>
      <c r="GQ124" s="104" t="str">
        <f t="shared" si="905"/>
        <v/>
      </c>
      <c r="GR124" s="104" t="str">
        <f t="shared" si="906"/>
        <v/>
      </c>
      <c r="GS124" s="105" t="str">
        <f t="shared" si="907"/>
        <v/>
      </c>
      <c r="GT124" s="106" t="str">
        <f t="shared" si="908"/>
        <v/>
      </c>
      <c r="GU124" s="107" t="str">
        <f t="shared" si="909"/>
        <v/>
      </c>
      <c r="GV124" s="108" t="str">
        <f t="shared" si="910"/>
        <v/>
      </c>
      <c r="GW124" s="109" t="str">
        <f t="shared" si="911"/>
        <v/>
      </c>
      <c r="GY124" s="4"/>
      <c r="HA124" s="102" t="str">
        <f t="shared" si="912"/>
        <v/>
      </c>
      <c r="HB124" s="103" t="str">
        <f t="shared" si="913"/>
        <v/>
      </c>
      <c r="HC124" s="104" t="str">
        <f t="shared" si="914"/>
        <v/>
      </c>
      <c r="HD124" s="104" t="str">
        <f t="shared" si="915"/>
        <v/>
      </c>
      <c r="HE124" s="105" t="str">
        <f t="shared" si="916"/>
        <v/>
      </c>
      <c r="HF124" s="106" t="str">
        <f t="shared" si="917"/>
        <v/>
      </c>
      <c r="HG124" s="107" t="str">
        <f t="shared" si="918"/>
        <v/>
      </c>
      <c r="HH124" s="108" t="str">
        <f t="shared" si="919"/>
        <v/>
      </c>
      <c r="HI124" s="109" t="str">
        <f t="shared" si="920"/>
        <v/>
      </c>
      <c r="HK124" s="4"/>
      <c r="HM124" s="102" t="str">
        <f t="shared" si="921"/>
        <v/>
      </c>
      <c r="HN124" s="103" t="str">
        <f t="shared" si="922"/>
        <v/>
      </c>
      <c r="HO124" s="104" t="str">
        <f t="shared" si="923"/>
        <v/>
      </c>
      <c r="HP124" s="104" t="str">
        <f t="shared" si="924"/>
        <v/>
      </c>
      <c r="HQ124" s="105" t="str">
        <f t="shared" si="925"/>
        <v/>
      </c>
      <c r="HR124" s="106" t="str">
        <f t="shared" si="926"/>
        <v/>
      </c>
      <c r="HS124" s="107" t="str">
        <f t="shared" si="927"/>
        <v/>
      </c>
      <c r="HT124" s="108" t="str">
        <f t="shared" si="928"/>
        <v/>
      </c>
      <c r="HU124" s="109" t="str">
        <f t="shared" si="929"/>
        <v/>
      </c>
      <c r="HW124" s="4"/>
      <c r="HY124" s="102" t="str">
        <f t="shared" si="930"/>
        <v/>
      </c>
      <c r="HZ124" s="103" t="str">
        <f t="shared" si="931"/>
        <v/>
      </c>
      <c r="IA124" s="104" t="str">
        <f t="shared" si="932"/>
        <v/>
      </c>
      <c r="IB124" s="104" t="str">
        <f t="shared" si="933"/>
        <v/>
      </c>
      <c r="IC124" s="105" t="str">
        <f t="shared" si="934"/>
        <v/>
      </c>
      <c r="ID124" s="106" t="str">
        <f t="shared" si="935"/>
        <v/>
      </c>
      <c r="IE124" s="107" t="str">
        <f t="shared" si="936"/>
        <v/>
      </c>
      <c r="IF124" s="108" t="str">
        <f t="shared" si="937"/>
        <v/>
      </c>
      <c r="IG124" s="109" t="str">
        <f t="shared" si="938"/>
        <v/>
      </c>
      <c r="II124" s="4"/>
      <c r="IK124" s="102" t="str">
        <f t="shared" si="939"/>
        <v/>
      </c>
      <c r="IL124" s="103" t="str">
        <f t="shared" si="940"/>
        <v/>
      </c>
      <c r="IM124" s="104" t="str">
        <f t="shared" si="941"/>
        <v/>
      </c>
      <c r="IN124" s="104" t="str">
        <f t="shared" si="942"/>
        <v/>
      </c>
      <c r="IO124" s="105" t="str">
        <f t="shared" si="943"/>
        <v/>
      </c>
      <c r="IP124" s="106" t="str">
        <f t="shared" si="944"/>
        <v/>
      </c>
      <c r="IQ124" s="107" t="str">
        <f t="shared" si="945"/>
        <v/>
      </c>
      <c r="IR124" s="108" t="str">
        <f t="shared" si="946"/>
        <v/>
      </c>
      <c r="IS124" s="109" t="str">
        <f t="shared" si="947"/>
        <v/>
      </c>
      <c r="IU124" s="4"/>
      <c r="IW124" s="102" t="str">
        <f t="shared" si="948"/>
        <v/>
      </c>
      <c r="IX124" s="103" t="str">
        <f t="shared" si="949"/>
        <v/>
      </c>
      <c r="IY124" s="104" t="str">
        <f t="shared" si="950"/>
        <v/>
      </c>
      <c r="IZ124" s="104" t="str">
        <f t="shared" si="951"/>
        <v/>
      </c>
      <c r="JA124" s="105" t="str">
        <f t="shared" si="952"/>
        <v/>
      </c>
      <c r="JB124" s="106" t="str">
        <f t="shared" si="953"/>
        <v/>
      </c>
      <c r="JC124" s="107" t="str">
        <f t="shared" si="954"/>
        <v/>
      </c>
      <c r="JD124" s="108" t="str">
        <f t="shared" si="955"/>
        <v/>
      </c>
      <c r="JE124" s="109" t="str">
        <f t="shared" si="956"/>
        <v/>
      </c>
      <c r="JG124" s="4"/>
      <c r="JI124" s="102" t="str">
        <f t="shared" si="957"/>
        <v/>
      </c>
      <c r="JJ124" s="103" t="str">
        <f t="shared" si="958"/>
        <v/>
      </c>
      <c r="JK124" s="104" t="str">
        <f t="shared" si="959"/>
        <v/>
      </c>
      <c r="JL124" s="104" t="str">
        <f t="shared" si="960"/>
        <v/>
      </c>
      <c r="JM124" s="105" t="str">
        <f t="shared" si="961"/>
        <v/>
      </c>
      <c r="JN124" s="106" t="str">
        <f t="shared" si="962"/>
        <v/>
      </c>
      <c r="JO124" s="107" t="str">
        <f t="shared" si="963"/>
        <v/>
      </c>
      <c r="JP124" s="108" t="str">
        <f t="shared" si="964"/>
        <v/>
      </c>
      <c r="JQ124" s="109" t="str">
        <f t="shared" si="965"/>
        <v/>
      </c>
      <c r="JS124" s="4"/>
      <c r="JU124" s="102" t="str">
        <f t="shared" si="966"/>
        <v/>
      </c>
      <c r="JV124" s="103" t="str">
        <f t="shared" si="967"/>
        <v/>
      </c>
      <c r="JW124" s="104" t="str">
        <f t="shared" si="968"/>
        <v/>
      </c>
      <c r="JX124" s="104" t="str">
        <f t="shared" si="969"/>
        <v/>
      </c>
      <c r="JY124" s="105" t="str">
        <f t="shared" si="970"/>
        <v/>
      </c>
      <c r="JZ124" s="106" t="str">
        <f t="shared" si="971"/>
        <v/>
      </c>
      <c r="KA124" s="107" t="str">
        <f t="shared" si="972"/>
        <v/>
      </c>
      <c r="KB124" s="108" t="str">
        <f t="shared" si="973"/>
        <v/>
      </c>
      <c r="KC124" s="109" t="str">
        <f t="shared" si="974"/>
        <v/>
      </c>
      <c r="KE124" s="4"/>
    </row>
    <row r="125" spans="1:291" ht="13.5" customHeight="1">
      <c r="A125" s="20"/>
      <c r="E125" s="102" t="str">
        <f t="shared" si="760"/>
        <v/>
      </c>
      <c r="F125" s="103" t="str">
        <f t="shared" si="761"/>
        <v/>
      </c>
      <c r="G125" s="104" t="str">
        <f t="shared" si="762"/>
        <v/>
      </c>
      <c r="H125" s="104" t="str">
        <f t="shared" si="763"/>
        <v/>
      </c>
      <c r="I125" s="105" t="str">
        <f t="shared" si="764"/>
        <v/>
      </c>
      <c r="J125" s="106" t="str">
        <f t="shared" si="765"/>
        <v/>
      </c>
      <c r="K125" s="107" t="str">
        <f t="shared" si="766"/>
        <v/>
      </c>
      <c r="L125" s="108" t="str">
        <f t="shared" si="767"/>
        <v/>
      </c>
      <c r="M125" s="109" t="str">
        <f t="shared" si="768"/>
        <v/>
      </c>
      <c r="O125" s="4"/>
      <c r="Q125" s="102" t="str">
        <f t="shared" si="769"/>
        <v/>
      </c>
      <c r="R125" s="103" t="str">
        <f t="shared" si="770"/>
        <v/>
      </c>
      <c r="S125" s="104" t="str">
        <f t="shared" si="771"/>
        <v/>
      </c>
      <c r="T125" s="104" t="str">
        <f t="shared" si="772"/>
        <v/>
      </c>
      <c r="U125" s="105" t="str">
        <f t="shared" si="773"/>
        <v/>
      </c>
      <c r="V125" s="106" t="str">
        <f t="shared" si="774"/>
        <v/>
      </c>
      <c r="W125" s="107" t="str">
        <f t="shared" si="775"/>
        <v/>
      </c>
      <c r="X125" s="108" t="str">
        <f t="shared" si="776"/>
        <v/>
      </c>
      <c r="Y125" s="109" t="str">
        <f t="shared" si="777"/>
        <v/>
      </c>
      <c r="AA125" s="4"/>
      <c r="AC125" s="102" t="str">
        <f t="shared" si="778"/>
        <v/>
      </c>
      <c r="AD125" s="103" t="str">
        <f t="shared" si="779"/>
        <v/>
      </c>
      <c r="AE125" s="104" t="str">
        <f t="shared" si="780"/>
        <v/>
      </c>
      <c r="AF125" s="104" t="str">
        <f t="shared" si="781"/>
        <v/>
      </c>
      <c r="AG125" s="105" t="str">
        <f t="shared" si="782"/>
        <v/>
      </c>
      <c r="AH125" s="106" t="str">
        <f t="shared" si="783"/>
        <v/>
      </c>
      <c r="AI125" s="107" t="str">
        <f t="shared" si="784"/>
        <v/>
      </c>
      <c r="AJ125" s="108" t="str">
        <f t="shared" si="785"/>
        <v/>
      </c>
      <c r="AK125" s="109" t="str">
        <f t="shared" si="786"/>
        <v/>
      </c>
      <c r="AM125" s="4"/>
      <c r="AO125" s="102" t="str">
        <f t="shared" si="787"/>
        <v/>
      </c>
      <c r="AP125" s="103" t="str">
        <f t="shared" si="788"/>
        <v/>
      </c>
      <c r="AQ125" s="104" t="str">
        <f t="shared" si="789"/>
        <v/>
      </c>
      <c r="AR125" s="104" t="str">
        <f t="shared" si="790"/>
        <v/>
      </c>
      <c r="AS125" s="105" t="str">
        <f t="shared" si="791"/>
        <v/>
      </c>
      <c r="AT125" s="106" t="str">
        <f t="shared" si="792"/>
        <v/>
      </c>
      <c r="AU125" s="107" t="str">
        <f t="shared" si="793"/>
        <v/>
      </c>
      <c r="AV125" s="108" t="str">
        <f t="shared" si="794"/>
        <v/>
      </c>
      <c r="AW125" s="109" t="str">
        <f t="shared" si="795"/>
        <v/>
      </c>
      <c r="AY125" s="4"/>
      <c r="BA125" s="102" t="str">
        <f t="shared" si="796"/>
        <v/>
      </c>
      <c r="BB125" s="103" t="str">
        <f t="shared" si="797"/>
        <v/>
      </c>
      <c r="BC125" s="104" t="str">
        <f t="shared" si="798"/>
        <v/>
      </c>
      <c r="BD125" s="104" t="str">
        <f t="shared" si="799"/>
        <v/>
      </c>
      <c r="BE125" s="105" t="str">
        <f t="shared" si="800"/>
        <v/>
      </c>
      <c r="BF125" s="106" t="str">
        <f t="shared" si="801"/>
        <v/>
      </c>
      <c r="BG125" s="107" t="str">
        <f t="shared" si="802"/>
        <v/>
      </c>
      <c r="BH125" s="108" t="str">
        <f t="shared" si="803"/>
        <v/>
      </c>
      <c r="BI125" s="109" t="str">
        <f t="shared" si="804"/>
        <v/>
      </c>
      <c r="BK125" s="4"/>
      <c r="BM125" s="102" t="str">
        <f t="shared" si="805"/>
        <v/>
      </c>
      <c r="BN125" s="103" t="str">
        <f t="shared" si="806"/>
        <v/>
      </c>
      <c r="BO125" s="104" t="str">
        <f t="shared" si="807"/>
        <v/>
      </c>
      <c r="BP125" s="104" t="str">
        <f t="shared" si="808"/>
        <v/>
      </c>
      <c r="BQ125" s="105" t="str">
        <f t="shared" si="809"/>
        <v/>
      </c>
      <c r="BR125" s="106" t="str">
        <f t="shared" si="810"/>
        <v/>
      </c>
      <c r="BS125" s="107" t="str">
        <f t="shared" si="811"/>
        <v/>
      </c>
      <c r="BT125" s="108" t="str">
        <f t="shared" si="812"/>
        <v/>
      </c>
      <c r="BU125" s="109" t="str">
        <f t="shared" si="813"/>
        <v/>
      </c>
      <c r="BW125" s="4"/>
      <c r="BY125" s="102" t="str">
        <f t="shared" si="814"/>
        <v/>
      </c>
      <c r="BZ125" s="103" t="str">
        <f t="shared" si="815"/>
        <v/>
      </c>
      <c r="CA125" s="104" t="str">
        <f t="shared" si="816"/>
        <v/>
      </c>
      <c r="CB125" s="104" t="str">
        <f t="shared" si="817"/>
        <v/>
      </c>
      <c r="CC125" s="105" t="str">
        <f t="shared" si="818"/>
        <v/>
      </c>
      <c r="CD125" s="106" t="str">
        <f t="shared" si="819"/>
        <v/>
      </c>
      <c r="CE125" s="107" t="str">
        <f t="shared" si="820"/>
        <v/>
      </c>
      <c r="CF125" s="108" t="str">
        <f t="shared" si="821"/>
        <v/>
      </c>
      <c r="CG125" s="109" t="str">
        <f t="shared" si="822"/>
        <v/>
      </c>
      <c r="CI125" s="4"/>
      <c r="CK125" s="102" t="str">
        <f t="shared" si="823"/>
        <v/>
      </c>
      <c r="CL125" s="103" t="str">
        <f t="shared" si="824"/>
        <v/>
      </c>
      <c r="CM125" s="104" t="str">
        <f t="shared" si="825"/>
        <v/>
      </c>
      <c r="CN125" s="104" t="str">
        <f t="shared" si="826"/>
        <v/>
      </c>
      <c r="CO125" s="105" t="str">
        <f t="shared" si="827"/>
        <v/>
      </c>
      <c r="CP125" s="106" t="str">
        <f t="shared" si="828"/>
        <v/>
      </c>
      <c r="CQ125" s="107" t="str">
        <f t="shared" si="829"/>
        <v/>
      </c>
      <c r="CR125" s="108" t="str">
        <f t="shared" si="830"/>
        <v/>
      </c>
      <c r="CS125" s="109" t="str">
        <f t="shared" si="831"/>
        <v/>
      </c>
      <c r="CU125" s="4"/>
      <c r="CW125" s="102" t="str">
        <f t="shared" si="832"/>
        <v/>
      </c>
      <c r="CX125" s="103" t="str">
        <f t="shared" si="833"/>
        <v/>
      </c>
      <c r="CY125" s="104" t="str">
        <f t="shared" si="834"/>
        <v/>
      </c>
      <c r="CZ125" s="104" t="str">
        <f t="shared" si="835"/>
        <v/>
      </c>
      <c r="DA125" s="105" t="str">
        <f t="shared" si="836"/>
        <v/>
      </c>
      <c r="DB125" s="106" t="str">
        <f t="shared" si="837"/>
        <v/>
      </c>
      <c r="DC125" s="107" t="str">
        <f t="shared" si="838"/>
        <v/>
      </c>
      <c r="DD125" s="108" t="str">
        <f t="shared" si="839"/>
        <v/>
      </c>
      <c r="DE125" s="109" t="str">
        <f t="shared" si="840"/>
        <v/>
      </c>
      <c r="DG125" s="4"/>
      <c r="DI125" s="102" t="str">
        <f t="shared" si="841"/>
        <v/>
      </c>
      <c r="DJ125" s="103" t="str">
        <f t="shared" si="842"/>
        <v/>
      </c>
      <c r="DK125" s="104" t="str">
        <f t="shared" si="843"/>
        <v/>
      </c>
      <c r="DL125" s="104" t="str">
        <f t="shared" si="844"/>
        <v/>
      </c>
      <c r="DM125" s="105" t="str">
        <f t="shared" si="845"/>
        <v/>
      </c>
      <c r="DN125" s="106" t="str">
        <f t="shared" si="846"/>
        <v/>
      </c>
      <c r="DO125" s="107" t="str">
        <f t="shared" si="847"/>
        <v/>
      </c>
      <c r="DP125" s="108" t="str">
        <f t="shared" si="848"/>
        <v/>
      </c>
      <c r="DQ125" s="109" t="str">
        <f t="shared" si="849"/>
        <v/>
      </c>
      <c r="DS125" s="4"/>
      <c r="DU125" s="102" t="str">
        <f t="shared" si="850"/>
        <v/>
      </c>
      <c r="DV125" s="103" t="str">
        <f t="shared" si="851"/>
        <v/>
      </c>
      <c r="DW125" s="104" t="str">
        <f t="shared" si="852"/>
        <v/>
      </c>
      <c r="DX125" s="104" t="str">
        <f t="shared" si="853"/>
        <v/>
      </c>
      <c r="DY125" s="105" t="str">
        <f t="shared" si="854"/>
        <v/>
      </c>
      <c r="DZ125" s="106" t="str">
        <f t="shared" si="855"/>
        <v/>
      </c>
      <c r="EA125" s="107" t="str">
        <f t="shared" si="856"/>
        <v/>
      </c>
      <c r="EB125" s="108" t="str">
        <f t="shared" si="857"/>
        <v/>
      </c>
      <c r="EC125" s="109" t="str">
        <f t="shared" si="858"/>
        <v/>
      </c>
      <c r="EE125" s="4"/>
      <c r="EG125" s="102" t="str">
        <f t="shared" si="859"/>
        <v/>
      </c>
      <c r="EH125" s="103" t="str">
        <f t="shared" si="860"/>
        <v/>
      </c>
      <c r="EI125" s="104" t="str">
        <f t="shared" si="861"/>
        <v/>
      </c>
      <c r="EJ125" s="104" t="str">
        <f t="shared" si="862"/>
        <v/>
      </c>
      <c r="EK125" s="105" t="str">
        <f t="shared" si="863"/>
        <v/>
      </c>
      <c r="EL125" s="106" t="str">
        <f t="shared" si="864"/>
        <v/>
      </c>
      <c r="EM125" s="107" t="str">
        <f t="shared" si="865"/>
        <v/>
      </c>
      <c r="EN125" s="108" t="str">
        <f t="shared" si="866"/>
        <v/>
      </c>
      <c r="EO125" s="109" t="str">
        <f t="shared" si="867"/>
        <v/>
      </c>
      <c r="EQ125" s="4"/>
      <c r="ES125" s="102" t="str">
        <f t="shared" si="868"/>
        <v/>
      </c>
      <c r="ET125" s="103" t="str">
        <f t="shared" si="869"/>
        <v/>
      </c>
      <c r="EU125" s="104" t="str">
        <f t="shared" si="870"/>
        <v/>
      </c>
      <c r="EV125" s="104" t="str">
        <f t="shared" si="871"/>
        <v/>
      </c>
      <c r="EW125" s="105" t="str">
        <f t="shared" si="872"/>
        <v/>
      </c>
      <c r="EX125" s="106" t="str">
        <f t="shared" si="873"/>
        <v/>
      </c>
      <c r="EY125" s="107" t="str">
        <f t="shared" si="874"/>
        <v/>
      </c>
      <c r="EZ125" s="108" t="str">
        <f t="shared" si="875"/>
        <v/>
      </c>
      <c r="FA125" s="109" t="str">
        <f t="shared" si="876"/>
        <v/>
      </c>
      <c r="FC125" s="4"/>
      <c r="FE125" s="102" t="str">
        <f t="shared" si="877"/>
        <v/>
      </c>
      <c r="FF125" s="103" t="str">
        <f t="shared" si="878"/>
        <v/>
      </c>
      <c r="FG125" s="104" t="str">
        <f t="shared" si="879"/>
        <v/>
      </c>
      <c r="FH125" s="104" t="str">
        <f t="shared" si="880"/>
        <v/>
      </c>
      <c r="FI125" s="105" t="str">
        <f t="shared" si="881"/>
        <v/>
      </c>
      <c r="FJ125" s="106" t="str">
        <f t="shared" si="882"/>
        <v/>
      </c>
      <c r="FK125" s="107" t="str">
        <f t="shared" si="883"/>
        <v/>
      </c>
      <c r="FL125" s="108" t="str">
        <f t="shared" si="884"/>
        <v/>
      </c>
      <c r="FM125" s="109" t="str">
        <f t="shared" si="885"/>
        <v/>
      </c>
      <c r="FO125" s="4"/>
      <c r="FQ125" s="102" t="str">
        <f>IF(FU125="","",#REF!)</f>
        <v/>
      </c>
      <c r="FR125" s="103" t="str">
        <f t="shared" si="886"/>
        <v/>
      </c>
      <c r="FS125" s="104" t="str">
        <f t="shared" si="887"/>
        <v/>
      </c>
      <c r="FT125" s="104" t="str">
        <f t="shared" si="888"/>
        <v/>
      </c>
      <c r="FU125" s="105" t="str">
        <f t="shared" si="889"/>
        <v/>
      </c>
      <c r="FV125" s="106" t="str">
        <f t="shared" si="890"/>
        <v/>
      </c>
      <c r="FW125" s="107" t="str">
        <f t="shared" si="891"/>
        <v/>
      </c>
      <c r="FX125" s="108" t="str">
        <f t="shared" si="892"/>
        <v/>
      </c>
      <c r="FY125" s="109" t="str">
        <f t="shared" si="893"/>
        <v/>
      </c>
      <c r="GA125" s="4"/>
      <c r="GC125" s="102" t="str">
        <f t="shared" si="894"/>
        <v/>
      </c>
      <c r="GD125" s="103" t="str">
        <f t="shared" si="895"/>
        <v/>
      </c>
      <c r="GE125" s="104" t="str">
        <f t="shared" si="896"/>
        <v/>
      </c>
      <c r="GF125" s="104" t="str">
        <f t="shared" si="897"/>
        <v/>
      </c>
      <c r="GG125" s="105" t="str">
        <f t="shared" si="898"/>
        <v/>
      </c>
      <c r="GH125" s="106" t="str">
        <f t="shared" si="899"/>
        <v/>
      </c>
      <c r="GI125" s="107" t="str">
        <f t="shared" si="900"/>
        <v/>
      </c>
      <c r="GJ125" s="108" t="str">
        <f t="shared" si="901"/>
        <v/>
      </c>
      <c r="GK125" s="109" t="str">
        <f t="shared" si="902"/>
        <v/>
      </c>
      <c r="GM125" s="4"/>
      <c r="GO125" s="102" t="str">
        <f t="shared" si="903"/>
        <v/>
      </c>
      <c r="GP125" s="103" t="str">
        <f t="shared" si="904"/>
        <v/>
      </c>
      <c r="GQ125" s="104" t="str">
        <f t="shared" si="905"/>
        <v/>
      </c>
      <c r="GR125" s="104" t="str">
        <f t="shared" si="906"/>
        <v/>
      </c>
      <c r="GS125" s="105" t="str">
        <f t="shared" si="907"/>
        <v/>
      </c>
      <c r="GT125" s="106" t="str">
        <f t="shared" si="908"/>
        <v/>
      </c>
      <c r="GU125" s="107" t="str">
        <f t="shared" si="909"/>
        <v/>
      </c>
      <c r="GV125" s="108" t="str">
        <f t="shared" si="910"/>
        <v/>
      </c>
      <c r="GW125" s="109" t="str">
        <f t="shared" si="911"/>
        <v/>
      </c>
      <c r="GY125" s="4"/>
      <c r="HA125" s="102" t="str">
        <f t="shared" si="912"/>
        <v/>
      </c>
      <c r="HB125" s="103" t="str">
        <f t="shared" si="913"/>
        <v/>
      </c>
      <c r="HC125" s="104" t="str">
        <f t="shared" si="914"/>
        <v/>
      </c>
      <c r="HD125" s="104" t="str">
        <f t="shared" si="915"/>
        <v/>
      </c>
      <c r="HE125" s="105" t="str">
        <f t="shared" si="916"/>
        <v/>
      </c>
      <c r="HF125" s="106" t="str">
        <f t="shared" si="917"/>
        <v/>
      </c>
      <c r="HG125" s="107" t="str">
        <f t="shared" si="918"/>
        <v/>
      </c>
      <c r="HH125" s="108" t="str">
        <f t="shared" si="919"/>
        <v/>
      </c>
      <c r="HI125" s="109" t="str">
        <f t="shared" si="920"/>
        <v/>
      </c>
      <c r="HK125" s="4"/>
      <c r="HM125" s="102" t="str">
        <f t="shared" si="921"/>
        <v/>
      </c>
      <c r="HN125" s="103" t="str">
        <f t="shared" si="922"/>
        <v/>
      </c>
      <c r="HO125" s="104" t="str">
        <f t="shared" si="923"/>
        <v/>
      </c>
      <c r="HP125" s="104" t="str">
        <f t="shared" si="924"/>
        <v/>
      </c>
      <c r="HQ125" s="105" t="str">
        <f t="shared" si="925"/>
        <v/>
      </c>
      <c r="HR125" s="106" t="str">
        <f t="shared" si="926"/>
        <v/>
      </c>
      <c r="HS125" s="107" t="str">
        <f t="shared" si="927"/>
        <v/>
      </c>
      <c r="HT125" s="108" t="str">
        <f t="shared" si="928"/>
        <v/>
      </c>
      <c r="HU125" s="109" t="str">
        <f t="shared" si="929"/>
        <v/>
      </c>
      <c r="HW125" s="4"/>
      <c r="HY125" s="102" t="str">
        <f t="shared" si="930"/>
        <v/>
      </c>
      <c r="HZ125" s="103" t="str">
        <f t="shared" si="931"/>
        <v/>
      </c>
      <c r="IA125" s="104" t="str">
        <f t="shared" si="932"/>
        <v/>
      </c>
      <c r="IB125" s="104" t="str">
        <f t="shared" si="933"/>
        <v/>
      </c>
      <c r="IC125" s="105" t="str">
        <f t="shared" si="934"/>
        <v/>
      </c>
      <c r="ID125" s="106" t="str">
        <f t="shared" si="935"/>
        <v/>
      </c>
      <c r="IE125" s="107" t="str">
        <f t="shared" si="936"/>
        <v/>
      </c>
      <c r="IF125" s="108" t="str">
        <f t="shared" si="937"/>
        <v/>
      </c>
      <c r="IG125" s="109" t="str">
        <f t="shared" si="938"/>
        <v/>
      </c>
      <c r="II125" s="4"/>
      <c r="IK125" s="102" t="str">
        <f t="shared" si="939"/>
        <v/>
      </c>
      <c r="IL125" s="103" t="str">
        <f t="shared" si="940"/>
        <v/>
      </c>
      <c r="IM125" s="104" t="str">
        <f t="shared" si="941"/>
        <v/>
      </c>
      <c r="IN125" s="104" t="str">
        <f t="shared" si="942"/>
        <v/>
      </c>
      <c r="IO125" s="105" t="str">
        <f t="shared" si="943"/>
        <v/>
      </c>
      <c r="IP125" s="106" t="str">
        <f t="shared" si="944"/>
        <v/>
      </c>
      <c r="IQ125" s="107" t="str">
        <f t="shared" si="945"/>
        <v/>
      </c>
      <c r="IR125" s="108" t="str">
        <f t="shared" si="946"/>
        <v/>
      </c>
      <c r="IS125" s="109" t="str">
        <f t="shared" si="947"/>
        <v/>
      </c>
      <c r="IU125" s="4"/>
      <c r="IW125" s="102" t="str">
        <f t="shared" si="948"/>
        <v/>
      </c>
      <c r="IX125" s="103" t="str">
        <f t="shared" si="949"/>
        <v/>
      </c>
      <c r="IY125" s="104" t="str">
        <f t="shared" si="950"/>
        <v/>
      </c>
      <c r="IZ125" s="104" t="str">
        <f t="shared" si="951"/>
        <v/>
      </c>
      <c r="JA125" s="105" t="str">
        <f t="shared" si="952"/>
        <v/>
      </c>
      <c r="JB125" s="106" t="str">
        <f t="shared" si="953"/>
        <v/>
      </c>
      <c r="JC125" s="107" t="str">
        <f t="shared" si="954"/>
        <v/>
      </c>
      <c r="JD125" s="108" t="str">
        <f t="shared" si="955"/>
        <v/>
      </c>
      <c r="JE125" s="109" t="str">
        <f t="shared" si="956"/>
        <v/>
      </c>
      <c r="JG125" s="4"/>
      <c r="JI125" s="102" t="str">
        <f t="shared" si="957"/>
        <v/>
      </c>
      <c r="JJ125" s="103" t="str">
        <f t="shared" si="958"/>
        <v/>
      </c>
      <c r="JK125" s="104" t="str">
        <f t="shared" si="959"/>
        <v/>
      </c>
      <c r="JL125" s="104" t="str">
        <f t="shared" si="960"/>
        <v/>
      </c>
      <c r="JM125" s="105" t="str">
        <f t="shared" si="961"/>
        <v/>
      </c>
      <c r="JN125" s="106" t="str">
        <f t="shared" si="962"/>
        <v/>
      </c>
      <c r="JO125" s="107" t="str">
        <f t="shared" si="963"/>
        <v/>
      </c>
      <c r="JP125" s="108" t="str">
        <f t="shared" si="964"/>
        <v/>
      </c>
      <c r="JQ125" s="109" t="str">
        <f t="shared" si="965"/>
        <v/>
      </c>
      <c r="JS125" s="4"/>
      <c r="JU125" s="102" t="str">
        <f t="shared" si="966"/>
        <v/>
      </c>
      <c r="JV125" s="103" t="str">
        <f t="shared" si="967"/>
        <v/>
      </c>
      <c r="JW125" s="104" t="str">
        <f t="shared" si="968"/>
        <v/>
      </c>
      <c r="JX125" s="104" t="str">
        <f t="shared" si="969"/>
        <v/>
      </c>
      <c r="JY125" s="105" t="str">
        <f t="shared" si="970"/>
        <v/>
      </c>
      <c r="JZ125" s="106" t="str">
        <f t="shared" si="971"/>
        <v/>
      </c>
      <c r="KA125" s="107" t="str">
        <f t="shared" si="972"/>
        <v/>
      </c>
      <c r="KB125" s="108" t="str">
        <f t="shared" si="973"/>
        <v/>
      </c>
      <c r="KC125" s="109" t="str">
        <f t="shared" si="974"/>
        <v/>
      </c>
      <c r="KE125" s="4"/>
    </row>
    <row r="126" spans="1:291" ht="13.5" customHeight="1">
      <c r="A126" s="20"/>
      <c r="E126" s="102" t="str">
        <f t="shared" si="760"/>
        <v/>
      </c>
      <c r="F126" s="103" t="str">
        <f t="shared" si="761"/>
        <v/>
      </c>
      <c r="G126" s="104" t="str">
        <f t="shared" si="762"/>
        <v/>
      </c>
      <c r="H126" s="104" t="str">
        <f t="shared" si="763"/>
        <v/>
      </c>
      <c r="I126" s="105" t="str">
        <f t="shared" si="764"/>
        <v/>
      </c>
      <c r="J126" s="106" t="str">
        <f t="shared" si="765"/>
        <v/>
      </c>
      <c r="K126" s="107" t="str">
        <f t="shared" si="766"/>
        <v/>
      </c>
      <c r="L126" s="108" t="str">
        <f t="shared" si="767"/>
        <v/>
      </c>
      <c r="M126" s="109" t="str">
        <f t="shared" si="768"/>
        <v/>
      </c>
      <c r="O126" s="4"/>
      <c r="Q126" s="102" t="str">
        <f t="shared" si="769"/>
        <v/>
      </c>
      <c r="R126" s="103" t="str">
        <f t="shared" si="770"/>
        <v/>
      </c>
      <c r="S126" s="104" t="str">
        <f t="shared" si="771"/>
        <v/>
      </c>
      <c r="T126" s="104" t="str">
        <f t="shared" si="772"/>
        <v/>
      </c>
      <c r="U126" s="105" t="str">
        <f t="shared" si="773"/>
        <v/>
      </c>
      <c r="V126" s="106" t="str">
        <f t="shared" si="774"/>
        <v/>
      </c>
      <c r="W126" s="107" t="str">
        <f t="shared" si="775"/>
        <v/>
      </c>
      <c r="X126" s="108" t="str">
        <f t="shared" si="776"/>
        <v/>
      </c>
      <c r="Y126" s="109" t="str">
        <f t="shared" si="777"/>
        <v/>
      </c>
      <c r="AA126" s="4"/>
      <c r="AC126" s="102" t="str">
        <f t="shared" si="778"/>
        <v/>
      </c>
      <c r="AD126" s="103" t="str">
        <f t="shared" si="779"/>
        <v/>
      </c>
      <c r="AE126" s="104" t="str">
        <f t="shared" si="780"/>
        <v/>
      </c>
      <c r="AF126" s="104" t="str">
        <f t="shared" si="781"/>
        <v/>
      </c>
      <c r="AG126" s="105" t="str">
        <f t="shared" si="782"/>
        <v/>
      </c>
      <c r="AH126" s="106" t="str">
        <f t="shared" si="783"/>
        <v/>
      </c>
      <c r="AI126" s="107" t="str">
        <f t="shared" si="784"/>
        <v/>
      </c>
      <c r="AJ126" s="108" t="str">
        <f t="shared" si="785"/>
        <v/>
      </c>
      <c r="AK126" s="109" t="str">
        <f t="shared" si="786"/>
        <v/>
      </c>
      <c r="AM126" s="4"/>
      <c r="AO126" s="102" t="str">
        <f t="shared" si="787"/>
        <v/>
      </c>
      <c r="AP126" s="103" t="str">
        <f t="shared" si="788"/>
        <v/>
      </c>
      <c r="AQ126" s="104" t="str">
        <f t="shared" si="789"/>
        <v/>
      </c>
      <c r="AR126" s="104" t="str">
        <f t="shared" si="790"/>
        <v/>
      </c>
      <c r="AS126" s="105" t="str">
        <f t="shared" si="791"/>
        <v/>
      </c>
      <c r="AT126" s="106" t="str">
        <f t="shared" si="792"/>
        <v/>
      </c>
      <c r="AU126" s="107" t="str">
        <f t="shared" si="793"/>
        <v/>
      </c>
      <c r="AV126" s="108" t="str">
        <f t="shared" si="794"/>
        <v/>
      </c>
      <c r="AW126" s="109" t="str">
        <f t="shared" si="795"/>
        <v/>
      </c>
      <c r="AY126" s="4"/>
      <c r="BA126" s="102" t="str">
        <f t="shared" si="796"/>
        <v/>
      </c>
      <c r="BB126" s="103" t="str">
        <f t="shared" si="797"/>
        <v/>
      </c>
      <c r="BC126" s="104" t="str">
        <f t="shared" si="798"/>
        <v/>
      </c>
      <c r="BD126" s="104" t="str">
        <f t="shared" si="799"/>
        <v/>
      </c>
      <c r="BE126" s="105" t="str">
        <f t="shared" si="800"/>
        <v/>
      </c>
      <c r="BF126" s="106" t="str">
        <f t="shared" si="801"/>
        <v/>
      </c>
      <c r="BG126" s="107" t="str">
        <f t="shared" si="802"/>
        <v/>
      </c>
      <c r="BH126" s="108" t="str">
        <f t="shared" si="803"/>
        <v/>
      </c>
      <c r="BI126" s="109" t="str">
        <f t="shared" si="804"/>
        <v/>
      </c>
      <c r="BK126" s="4"/>
      <c r="BM126" s="102" t="str">
        <f t="shared" si="805"/>
        <v/>
      </c>
      <c r="BN126" s="103" t="str">
        <f t="shared" si="806"/>
        <v/>
      </c>
      <c r="BO126" s="104" t="str">
        <f t="shared" si="807"/>
        <v/>
      </c>
      <c r="BP126" s="104" t="str">
        <f t="shared" si="808"/>
        <v/>
      </c>
      <c r="BQ126" s="105" t="str">
        <f t="shared" si="809"/>
        <v/>
      </c>
      <c r="BR126" s="106" t="str">
        <f t="shared" si="810"/>
        <v/>
      </c>
      <c r="BS126" s="107" t="str">
        <f t="shared" si="811"/>
        <v/>
      </c>
      <c r="BT126" s="108" t="str">
        <f t="shared" si="812"/>
        <v/>
      </c>
      <c r="BU126" s="109" t="str">
        <f t="shared" si="813"/>
        <v/>
      </c>
      <c r="BW126" s="4"/>
      <c r="BY126" s="102" t="str">
        <f t="shared" si="814"/>
        <v/>
      </c>
      <c r="BZ126" s="103" t="str">
        <f t="shared" si="815"/>
        <v/>
      </c>
      <c r="CA126" s="104" t="str">
        <f t="shared" si="816"/>
        <v/>
      </c>
      <c r="CB126" s="104" t="str">
        <f t="shared" si="817"/>
        <v/>
      </c>
      <c r="CC126" s="105" t="str">
        <f t="shared" si="818"/>
        <v/>
      </c>
      <c r="CD126" s="106" t="str">
        <f t="shared" si="819"/>
        <v/>
      </c>
      <c r="CE126" s="107" t="str">
        <f t="shared" si="820"/>
        <v/>
      </c>
      <c r="CF126" s="108" t="str">
        <f t="shared" si="821"/>
        <v/>
      </c>
      <c r="CG126" s="109" t="str">
        <f t="shared" si="822"/>
        <v/>
      </c>
      <c r="CI126" s="4"/>
      <c r="CK126" s="102" t="str">
        <f t="shared" si="823"/>
        <v/>
      </c>
      <c r="CL126" s="103" t="str">
        <f t="shared" si="824"/>
        <v/>
      </c>
      <c r="CM126" s="104" t="str">
        <f t="shared" si="825"/>
        <v/>
      </c>
      <c r="CN126" s="104" t="str">
        <f t="shared" si="826"/>
        <v/>
      </c>
      <c r="CO126" s="105" t="str">
        <f t="shared" si="827"/>
        <v/>
      </c>
      <c r="CP126" s="106" t="str">
        <f t="shared" si="828"/>
        <v/>
      </c>
      <c r="CQ126" s="107" t="str">
        <f t="shared" si="829"/>
        <v/>
      </c>
      <c r="CR126" s="108" t="str">
        <f t="shared" si="830"/>
        <v/>
      </c>
      <c r="CS126" s="109" t="str">
        <f t="shared" si="831"/>
        <v/>
      </c>
      <c r="CU126" s="4"/>
      <c r="CW126" s="102" t="str">
        <f t="shared" si="832"/>
        <v/>
      </c>
      <c r="CX126" s="103" t="str">
        <f t="shared" si="833"/>
        <v/>
      </c>
      <c r="CY126" s="104" t="str">
        <f t="shared" si="834"/>
        <v/>
      </c>
      <c r="CZ126" s="104" t="str">
        <f t="shared" si="835"/>
        <v/>
      </c>
      <c r="DA126" s="105" t="str">
        <f t="shared" si="836"/>
        <v/>
      </c>
      <c r="DB126" s="106" t="str">
        <f t="shared" si="837"/>
        <v/>
      </c>
      <c r="DC126" s="107" t="str">
        <f t="shared" si="838"/>
        <v/>
      </c>
      <c r="DD126" s="108" t="str">
        <f t="shared" si="839"/>
        <v/>
      </c>
      <c r="DE126" s="109" t="str">
        <f t="shared" si="840"/>
        <v/>
      </c>
      <c r="DG126" s="4"/>
      <c r="DI126" s="102" t="str">
        <f t="shared" si="841"/>
        <v/>
      </c>
      <c r="DJ126" s="103" t="str">
        <f t="shared" si="842"/>
        <v/>
      </c>
      <c r="DK126" s="104" t="str">
        <f t="shared" si="843"/>
        <v/>
      </c>
      <c r="DL126" s="104" t="str">
        <f t="shared" si="844"/>
        <v/>
      </c>
      <c r="DM126" s="105" t="str">
        <f t="shared" si="845"/>
        <v/>
      </c>
      <c r="DN126" s="106" t="str">
        <f t="shared" si="846"/>
        <v/>
      </c>
      <c r="DO126" s="107" t="str">
        <f t="shared" si="847"/>
        <v/>
      </c>
      <c r="DP126" s="108" t="str">
        <f t="shared" si="848"/>
        <v/>
      </c>
      <c r="DQ126" s="109" t="str">
        <f t="shared" si="849"/>
        <v/>
      </c>
      <c r="DS126" s="4"/>
      <c r="DU126" s="102" t="str">
        <f t="shared" si="850"/>
        <v/>
      </c>
      <c r="DV126" s="103" t="str">
        <f t="shared" si="851"/>
        <v/>
      </c>
      <c r="DW126" s="104" t="str">
        <f t="shared" si="852"/>
        <v/>
      </c>
      <c r="DX126" s="104" t="str">
        <f t="shared" si="853"/>
        <v/>
      </c>
      <c r="DY126" s="105" t="str">
        <f t="shared" si="854"/>
        <v/>
      </c>
      <c r="DZ126" s="106" t="str">
        <f t="shared" si="855"/>
        <v/>
      </c>
      <c r="EA126" s="107" t="str">
        <f t="shared" si="856"/>
        <v/>
      </c>
      <c r="EB126" s="108" t="str">
        <f t="shared" si="857"/>
        <v/>
      </c>
      <c r="EC126" s="109" t="str">
        <f t="shared" si="858"/>
        <v/>
      </c>
      <c r="EE126" s="4"/>
      <c r="EG126" s="102" t="str">
        <f t="shared" si="859"/>
        <v/>
      </c>
      <c r="EH126" s="103" t="str">
        <f t="shared" si="860"/>
        <v/>
      </c>
      <c r="EI126" s="104" t="str">
        <f t="shared" si="861"/>
        <v/>
      </c>
      <c r="EJ126" s="104" t="str">
        <f t="shared" si="862"/>
        <v/>
      </c>
      <c r="EK126" s="105" t="str">
        <f t="shared" si="863"/>
        <v/>
      </c>
      <c r="EL126" s="106" t="str">
        <f t="shared" si="864"/>
        <v/>
      </c>
      <c r="EM126" s="107" t="str">
        <f t="shared" si="865"/>
        <v/>
      </c>
      <c r="EN126" s="108" t="str">
        <f t="shared" si="866"/>
        <v/>
      </c>
      <c r="EO126" s="109" t="str">
        <f t="shared" si="867"/>
        <v/>
      </c>
      <c r="EQ126" s="4"/>
      <c r="ES126" s="102" t="str">
        <f t="shared" si="868"/>
        <v/>
      </c>
      <c r="ET126" s="103" t="str">
        <f t="shared" si="869"/>
        <v/>
      </c>
      <c r="EU126" s="104" t="str">
        <f t="shared" si="870"/>
        <v/>
      </c>
      <c r="EV126" s="104" t="str">
        <f t="shared" si="871"/>
        <v/>
      </c>
      <c r="EW126" s="105" t="str">
        <f t="shared" si="872"/>
        <v/>
      </c>
      <c r="EX126" s="106" t="str">
        <f t="shared" si="873"/>
        <v/>
      </c>
      <c r="EY126" s="107" t="str">
        <f t="shared" si="874"/>
        <v/>
      </c>
      <c r="EZ126" s="108" t="str">
        <f t="shared" si="875"/>
        <v/>
      </c>
      <c r="FA126" s="109" t="str">
        <f t="shared" si="876"/>
        <v/>
      </c>
      <c r="FC126" s="4"/>
      <c r="FE126" s="102" t="str">
        <f t="shared" si="877"/>
        <v/>
      </c>
      <c r="FF126" s="103" t="str">
        <f t="shared" si="878"/>
        <v/>
      </c>
      <c r="FG126" s="104" t="str">
        <f t="shared" si="879"/>
        <v/>
      </c>
      <c r="FH126" s="104" t="str">
        <f t="shared" si="880"/>
        <v/>
      </c>
      <c r="FI126" s="105" t="str">
        <f t="shared" si="881"/>
        <v/>
      </c>
      <c r="FJ126" s="106" t="str">
        <f t="shared" si="882"/>
        <v/>
      </c>
      <c r="FK126" s="107" t="str">
        <f t="shared" si="883"/>
        <v/>
      </c>
      <c r="FL126" s="108" t="str">
        <f t="shared" si="884"/>
        <v/>
      </c>
      <c r="FM126" s="109" t="str">
        <f t="shared" si="885"/>
        <v/>
      </c>
      <c r="FO126" s="4"/>
      <c r="FQ126" s="102" t="str">
        <f>IF(FU126="","",#REF!)</f>
        <v/>
      </c>
      <c r="FR126" s="103" t="str">
        <f t="shared" si="886"/>
        <v/>
      </c>
      <c r="FS126" s="104" t="str">
        <f t="shared" si="887"/>
        <v/>
      </c>
      <c r="FT126" s="104" t="str">
        <f t="shared" si="888"/>
        <v/>
      </c>
      <c r="FU126" s="105" t="str">
        <f t="shared" si="889"/>
        <v/>
      </c>
      <c r="FV126" s="106" t="str">
        <f t="shared" si="890"/>
        <v/>
      </c>
      <c r="FW126" s="107" t="str">
        <f t="shared" si="891"/>
        <v/>
      </c>
      <c r="FX126" s="108" t="str">
        <f t="shared" si="892"/>
        <v/>
      </c>
      <c r="FY126" s="109" t="str">
        <f t="shared" si="893"/>
        <v/>
      </c>
      <c r="GA126" s="4"/>
      <c r="GC126" s="102" t="str">
        <f t="shared" si="894"/>
        <v/>
      </c>
      <c r="GD126" s="103" t="str">
        <f t="shared" si="895"/>
        <v/>
      </c>
      <c r="GE126" s="104" t="str">
        <f t="shared" si="896"/>
        <v/>
      </c>
      <c r="GF126" s="104" t="str">
        <f t="shared" si="897"/>
        <v/>
      </c>
      <c r="GG126" s="105" t="str">
        <f t="shared" si="898"/>
        <v/>
      </c>
      <c r="GH126" s="106" t="str">
        <f t="shared" si="899"/>
        <v/>
      </c>
      <c r="GI126" s="107" t="str">
        <f t="shared" si="900"/>
        <v/>
      </c>
      <c r="GJ126" s="108" t="str">
        <f t="shared" si="901"/>
        <v/>
      </c>
      <c r="GK126" s="109" t="str">
        <f t="shared" si="902"/>
        <v/>
      </c>
      <c r="GM126" s="4"/>
      <c r="GO126" s="102" t="str">
        <f t="shared" si="903"/>
        <v/>
      </c>
      <c r="GP126" s="103" t="str">
        <f t="shared" si="904"/>
        <v/>
      </c>
      <c r="GQ126" s="104" t="str">
        <f t="shared" si="905"/>
        <v/>
      </c>
      <c r="GR126" s="104" t="str">
        <f t="shared" si="906"/>
        <v/>
      </c>
      <c r="GS126" s="105" t="str">
        <f t="shared" si="907"/>
        <v/>
      </c>
      <c r="GT126" s="106" t="str">
        <f t="shared" si="908"/>
        <v/>
      </c>
      <c r="GU126" s="107" t="str">
        <f t="shared" si="909"/>
        <v/>
      </c>
      <c r="GV126" s="108" t="str">
        <f t="shared" si="910"/>
        <v/>
      </c>
      <c r="GW126" s="109" t="str">
        <f t="shared" si="911"/>
        <v/>
      </c>
      <c r="GY126" s="4"/>
      <c r="HA126" s="102" t="str">
        <f t="shared" si="912"/>
        <v/>
      </c>
      <c r="HB126" s="103" t="str">
        <f t="shared" si="913"/>
        <v/>
      </c>
      <c r="HC126" s="104" t="str">
        <f t="shared" si="914"/>
        <v/>
      </c>
      <c r="HD126" s="104" t="str">
        <f t="shared" si="915"/>
        <v/>
      </c>
      <c r="HE126" s="105" t="str">
        <f t="shared" si="916"/>
        <v/>
      </c>
      <c r="HF126" s="106" t="str">
        <f t="shared" si="917"/>
        <v/>
      </c>
      <c r="HG126" s="107" t="str">
        <f t="shared" si="918"/>
        <v/>
      </c>
      <c r="HH126" s="108" t="str">
        <f t="shared" si="919"/>
        <v/>
      </c>
      <c r="HI126" s="109" t="str">
        <f t="shared" si="920"/>
        <v/>
      </c>
      <c r="HK126" s="4"/>
      <c r="HM126" s="102" t="str">
        <f t="shared" si="921"/>
        <v/>
      </c>
      <c r="HN126" s="103" t="str">
        <f t="shared" si="922"/>
        <v/>
      </c>
      <c r="HO126" s="104" t="str">
        <f t="shared" si="923"/>
        <v/>
      </c>
      <c r="HP126" s="104" t="str">
        <f t="shared" si="924"/>
        <v/>
      </c>
      <c r="HQ126" s="105" t="str">
        <f t="shared" si="925"/>
        <v/>
      </c>
      <c r="HR126" s="106" t="str">
        <f t="shared" si="926"/>
        <v/>
      </c>
      <c r="HS126" s="107" t="str">
        <f t="shared" si="927"/>
        <v/>
      </c>
      <c r="HT126" s="108" t="str">
        <f t="shared" si="928"/>
        <v/>
      </c>
      <c r="HU126" s="109" t="str">
        <f t="shared" si="929"/>
        <v/>
      </c>
      <c r="HW126" s="4"/>
      <c r="HY126" s="102" t="str">
        <f t="shared" si="930"/>
        <v/>
      </c>
      <c r="HZ126" s="103" t="str">
        <f t="shared" si="931"/>
        <v/>
      </c>
      <c r="IA126" s="104" t="str">
        <f t="shared" si="932"/>
        <v/>
      </c>
      <c r="IB126" s="104" t="str">
        <f t="shared" si="933"/>
        <v/>
      </c>
      <c r="IC126" s="105" t="str">
        <f t="shared" si="934"/>
        <v/>
      </c>
      <c r="ID126" s="106" t="str">
        <f t="shared" si="935"/>
        <v/>
      </c>
      <c r="IE126" s="107" t="str">
        <f t="shared" si="936"/>
        <v/>
      </c>
      <c r="IF126" s="108" t="str">
        <f t="shared" si="937"/>
        <v/>
      </c>
      <c r="IG126" s="109" t="str">
        <f t="shared" si="938"/>
        <v/>
      </c>
      <c r="II126" s="4"/>
      <c r="IK126" s="102" t="str">
        <f t="shared" si="939"/>
        <v/>
      </c>
      <c r="IL126" s="103" t="str">
        <f t="shared" si="940"/>
        <v/>
      </c>
      <c r="IM126" s="104" t="str">
        <f t="shared" si="941"/>
        <v/>
      </c>
      <c r="IN126" s="104" t="str">
        <f t="shared" si="942"/>
        <v/>
      </c>
      <c r="IO126" s="105" t="str">
        <f t="shared" si="943"/>
        <v/>
      </c>
      <c r="IP126" s="106" t="str">
        <f t="shared" si="944"/>
        <v/>
      </c>
      <c r="IQ126" s="107" t="str">
        <f t="shared" si="945"/>
        <v/>
      </c>
      <c r="IR126" s="108" t="str">
        <f t="shared" si="946"/>
        <v/>
      </c>
      <c r="IS126" s="109" t="str">
        <f t="shared" si="947"/>
        <v/>
      </c>
      <c r="IU126" s="4"/>
      <c r="IW126" s="102" t="str">
        <f t="shared" si="948"/>
        <v/>
      </c>
      <c r="IX126" s="103" t="str">
        <f t="shared" si="949"/>
        <v/>
      </c>
      <c r="IY126" s="104" t="str">
        <f t="shared" si="950"/>
        <v/>
      </c>
      <c r="IZ126" s="104" t="str">
        <f t="shared" si="951"/>
        <v/>
      </c>
      <c r="JA126" s="105" t="str">
        <f t="shared" si="952"/>
        <v/>
      </c>
      <c r="JB126" s="106" t="str">
        <f t="shared" si="953"/>
        <v/>
      </c>
      <c r="JC126" s="107" t="str">
        <f t="shared" si="954"/>
        <v/>
      </c>
      <c r="JD126" s="108" t="str">
        <f t="shared" si="955"/>
        <v/>
      </c>
      <c r="JE126" s="109" t="str">
        <f t="shared" si="956"/>
        <v/>
      </c>
      <c r="JG126" s="4"/>
      <c r="JI126" s="102" t="str">
        <f t="shared" si="957"/>
        <v/>
      </c>
      <c r="JJ126" s="103" t="str">
        <f t="shared" si="958"/>
        <v/>
      </c>
      <c r="JK126" s="104" t="str">
        <f t="shared" si="959"/>
        <v/>
      </c>
      <c r="JL126" s="104" t="str">
        <f t="shared" si="960"/>
        <v/>
      </c>
      <c r="JM126" s="105" t="str">
        <f t="shared" si="961"/>
        <v/>
      </c>
      <c r="JN126" s="106" t="str">
        <f t="shared" si="962"/>
        <v/>
      </c>
      <c r="JO126" s="107" t="str">
        <f t="shared" si="963"/>
        <v/>
      </c>
      <c r="JP126" s="108" t="str">
        <f t="shared" si="964"/>
        <v/>
      </c>
      <c r="JQ126" s="109" t="str">
        <f t="shared" si="965"/>
        <v/>
      </c>
      <c r="JS126" s="4"/>
      <c r="JU126" s="102" t="str">
        <f t="shared" si="966"/>
        <v/>
      </c>
      <c r="JV126" s="103" t="str">
        <f t="shared" si="967"/>
        <v/>
      </c>
      <c r="JW126" s="104" t="str">
        <f t="shared" si="968"/>
        <v/>
      </c>
      <c r="JX126" s="104" t="str">
        <f t="shared" si="969"/>
        <v/>
      </c>
      <c r="JY126" s="105" t="str">
        <f t="shared" si="970"/>
        <v/>
      </c>
      <c r="JZ126" s="106" t="str">
        <f t="shared" si="971"/>
        <v/>
      </c>
      <c r="KA126" s="107" t="str">
        <f t="shared" si="972"/>
        <v/>
      </c>
      <c r="KB126" s="108" t="str">
        <f t="shared" si="973"/>
        <v/>
      </c>
      <c r="KC126" s="109" t="str">
        <f t="shared" si="974"/>
        <v/>
      </c>
      <c r="KE126" s="4"/>
    </row>
    <row r="127" spans="1:291" ht="13.5" customHeight="1">
      <c r="A127" s="20"/>
      <c r="E127" s="102" t="str">
        <f t="shared" si="760"/>
        <v/>
      </c>
      <c r="F127" s="103" t="str">
        <f t="shared" si="761"/>
        <v/>
      </c>
      <c r="G127" s="104" t="str">
        <f t="shared" si="762"/>
        <v/>
      </c>
      <c r="H127" s="104" t="str">
        <f t="shared" si="763"/>
        <v/>
      </c>
      <c r="I127" s="105" t="str">
        <f t="shared" si="764"/>
        <v/>
      </c>
      <c r="J127" s="106" t="str">
        <f t="shared" si="765"/>
        <v/>
      </c>
      <c r="K127" s="107" t="str">
        <f t="shared" si="766"/>
        <v/>
      </c>
      <c r="L127" s="108" t="str">
        <f t="shared" si="767"/>
        <v/>
      </c>
      <c r="M127" s="109" t="str">
        <f t="shared" si="768"/>
        <v/>
      </c>
      <c r="O127" s="4"/>
      <c r="Q127" s="102" t="str">
        <f t="shared" si="769"/>
        <v/>
      </c>
      <c r="R127" s="103" t="str">
        <f t="shared" si="770"/>
        <v/>
      </c>
      <c r="S127" s="104" t="str">
        <f t="shared" si="771"/>
        <v/>
      </c>
      <c r="T127" s="104" t="str">
        <f t="shared" si="772"/>
        <v/>
      </c>
      <c r="U127" s="105" t="str">
        <f t="shared" si="773"/>
        <v/>
      </c>
      <c r="V127" s="106" t="str">
        <f t="shared" si="774"/>
        <v/>
      </c>
      <c r="W127" s="107" t="str">
        <f t="shared" si="775"/>
        <v/>
      </c>
      <c r="X127" s="108" t="str">
        <f t="shared" si="776"/>
        <v/>
      </c>
      <c r="Y127" s="109" t="str">
        <f t="shared" si="777"/>
        <v/>
      </c>
      <c r="AA127" s="4"/>
      <c r="AC127" s="102" t="str">
        <f t="shared" si="778"/>
        <v/>
      </c>
      <c r="AD127" s="103" t="str">
        <f t="shared" si="779"/>
        <v/>
      </c>
      <c r="AE127" s="104" t="str">
        <f t="shared" si="780"/>
        <v/>
      </c>
      <c r="AF127" s="104" t="str">
        <f t="shared" si="781"/>
        <v/>
      </c>
      <c r="AG127" s="105" t="str">
        <f t="shared" si="782"/>
        <v/>
      </c>
      <c r="AH127" s="106" t="str">
        <f t="shared" si="783"/>
        <v/>
      </c>
      <c r="AI127" s="107" t="str">
        <f t="shared" si="784"/>
        <v/>
      </c>
      <c r="AJ127" s="108" t="str">
        <f t="shared" si="785"/>
        <v/>
      </c>
      <c r="AK127" s="109" t="str">
        <f t="shared" si="786"/>
        <v/>
      </c>
      <c r="AM127" s="4"/>
      <c r="AO127" s="102" t="str">
        <f t="shared" si="787"/>
        <v/>
      </c>
      <c r="AP127" s="103" t="str">
        <f t="shared" si="788"/>
        <v/>
      </c>
      <c r="AQ127" s="104" t="str">
        <f t="shared" si="789"/>
        <v/>
      </c>
      <c r="AR127" s="104" t="str">
        <f t="shared" si="790"/>
        <v/>
      </c>
      <c r="AS127" s="105" t="str">
        <f t="shared" si="791"/>
        <v/>
      </c>
      <c r="AT127" s="106" t="str">
        <f t="shared" si="792"/>
        <v/>
      </c>
      <c r="AU127" s="107" t="str">
        <f t="shared" si="793"/>
        <v/>
      </c>
      <c r="AV127" s="108" t="str">
        <f t="shared" si="794"/>
        <v/>
      </c>
      <c r="AW127" s="109" t="str">
        <f t="shared" si="795"/>
        <v/>
      </c>
      <c r="AY127" s="4"/>
      <c r="BA127" s="102" t="str">
        <f t="shared" si="796"/>
        <v/>
      </c>
      <c r="BB127" s="103" t="str">
        <f t="shared" si="797"/>
        <v/>
      </c>
      <c r="BC127" s="104" t="str">
        <f t="shared" si="798"/>
        <v/>
      </c>
      <c r="BD127" s="104" t="str">
        <f t="shared" si="799"/>
        <v/>
      </c>
      <c r="BE127" s="105" t="str">
        <f t="shared" si="800"/>
        <v/>
      </c>
      <c r="BF127" s="106" t="str">
        <f t="shared" si="801"/>
        <v/>
      </c>
      <c r="BG127" s="107" t="str">
        <f t="shared" si="802"/>
        <v/>
      </c>
      <c r="BH127" s="108" t="str">
        <f t="shared" si="803"/>
        <v/>
      </c>
      <c r="BI127" s="109" t="str">
        <f t="shared" si="804"/>
        <v/>
      </c>
      <c r="BK127" s="4"/>
      <c r="BM127" s="102" t="str">
        <f t="shared" si="805"/>
        <v/>
      </c>
      <c r="BN127" s="103" t="str">
        <f t="shared" si="806"/>
        <v/>
      </c>
      <c r="BO127" s="104" t="str">
        <f t="shared" si="807"/>
        <v/>
      </c>
      <c r="BP127" s="104" t="str">
        <f t="shared" si="808"/>
        <v/>
      </c>
      <c r="BQ127" s="105" t="str">
        <f t="shared" si="809"/>
        <v/>
      </c>
      <c r="BR127" s="106" t="str">
        <f t="shared" si="810"/>
        <v/>
      </c>
      <c r="BS127" s="107" t="str">
        <f t="shared" si="811"/>
        <v/>
      </c>
      <c r="BT127" s="108" t="str">
        <f t="shared" si="812"/>
        <v/>
      </c>
      <c r="BU127" s="109" t="str">
        <f t="shared" si="813"/>
        <v/>
      </c>
      <c r="BW127" s="4"/>
      <c r="BY127" s="102" t="str">
        <f t="shared" si="814"/>
        <v/>
      </c>
      <c r="BZ127" s="103" t="str">
        <f t="shared" si="815"/>
        <v/>
      </c>
      <c r="CA127" s="104" t="str">
        <f t="shared" si="816"/>
        <v/>
      </c>
      <c r="CB127" s="104" t="str">
        <f t="shared" si="817"/>
        <v/>
      </c>
      <c r="CC127" s="105" t="str">
        <f t="shared" si="818"/>
        <v/>
      </c>
      <c r="CD127" s="106" t="str">
        <f t="shared" si="819"/>
        <v/>
      </c>
      <c r="CE127" s="107" t="str">
        <f t="shared" si="820"/>
        <v/>
      </c>
      <c r="CF127" s="108" t="str">
        <f t="shared" si="821"/>
        <v/>
      </c>
      <c r="CG127" s="109" t="str">
        <f t="shared" si="822"/>
        <v/>
      </c>
      <c r="CI127" s="4"/>
      <c r="CK127" s="102" t="str">
        <f t="shared" si="823"/>
        <v/>
      </c>
      <c r="CL127" s="103" t="str">
        <f t="shared" si="824"/>
        <v/>
      </c>
      <c r="CM127" s="104" t="str">
        <f t="shared" si="825"/>
        <v/>
      </c>
      <c r="CN127" s="104" t="str">
        <f t="shared" si="826"/>
        <v/>
      </c>
      <c r="CO127" s="105" t="str">
        <f t="shared" si="827"/>
        <v/>
      </c>
      <c r="CP127" s="106" t="str">
        <f t="shared" si="828"/>
        <v/>
      </c>
      <c r="CQ127" s="107" t="str">
        <f t="shared" si="829"/>
        <v/>
      </c>
      <c r="CR127" s="108" t="str">
        <f t="shared" si="830"/>
        <v/>
      </c>
      <c r="CS127" s="109" t="str">
        <f t="shared" si="831"/>
        <v/>
      </c>
      <c r="CU127" s="4"/>
      <c r="CW127" s="102" t="str">
        <f t="shared" si="832"/>
        <v/>
      </c>
      <c r="CX127" s="103" t="str">
        <f t="shared" si="833"/>
        <v/>
      </c>
      <c r="CY127" s="104" t="str">
        <f t="shared" si="834"/>
        <v/>
      </c>
      <c r="CZ127" s="104" t="str">
        <f t="shared" si="835"/>
        <v/>
      </c>
      <c r="DA127" s="105" t="str">
        <f t="shared" si="836"/>
        <v/>
      </c>
      <c r="DB127" s="106" t="str">
        <f t="shared" si="837"/>
        <v/>
      </c>
      <c r="DC127" s="107" t="str">
        <f t="shared" si="838"/>
        <v/>
      </c>
      <c r="DD127" s="108" t="str">
        <f t="shared" si="839"/>
        <v/>
      </c>
      <c r="DE127" s="109" t="str">
        <f t="shared" si="840"/>
        <v/>
      </c>
      <c r="DG127" s="4"/>
      <c r="DI127" s="102" t="str">
        <f t="shared" si="841"/>
        <v/>
      </c>
      <c r="DJ127" s="103" t="str">
        <f t="shared" si="842"/>
        <v/>
      </c>
      <c r="DK127" s="104" t="str">
        <f t="shared" si="843"/>
        <v/>
      </c>
      <c r="DL127" s="104" t="str">
        <f t="shared" si="844"/>
        <v/>
      </c>
      <c r="DM127" s="105" t="str">
        <f t="shared" si="845"/>
        <v/>
      </c>
      <c r="DN127" s="106" t="str">
        <f t="shared" si="846"/>
        <v/>
      </c>
      <c r="DO127" s="107" t="str">
        <f t="shared" si="847"/>
        <v/>
      </c>
      <c r="DP127" s="108" t="str">
        <f t="shared" si="848"/>
        <v/>
      </c>
      <c r="DQ127" s="109" t="str">
        <f t="shared" si="849"/>
        <v/>
      </c>
      <c r="DS127" s="4"/>
      <c r="DU127" s="102" t="str">
        <f t="shared" si="850"/>
        <v/>
      </c>
      <c r="DV127" s="103" t="str">
        <f t="shared" si="851"/>
        <v/>
      </c>
      <c r="DW127" s="104" t="str">
        <f t="shared" si="852"/>
        <v/>
      </c>
      <c r="DX127" s="104" t="str">
        <f t="shared" si="853"/>
        <v/>
      </c>
      <c r="DY127" s="105" t="str">
        <f t="shared" si="854"/>
        <v/>
      </c>
      <c r="DZ127" s="106" t="str">
        <f t="shared" si="855"/>
        <v/>
      </c>
      <c r="EA127" s="107" t="str">
        <f t="shared" si="856"/>
        <v/>
      </c>
      <c r="EB127" s="108" t="str">
        <f t="shared" si="857"/>
        <v/>
      </c>
      <c r="EC127" s="109" t="str">
        <f t="shared" si="858"/>
        <v/>
      </c>
      <c r="EE127" s="4"/>
      <c r="EG127" s="102" t="str">
        <f t="shared" si="859"/>
        <v/>
      </c>
      <c r="EH127" s="103" t="str">
        <f t="shared" si="860"/>
        <v/>
      </c>
      <c r="EI127" s="104" t="str">
        <f t="shared" si="861"/>
        <v/>
      </c>
      <c r="EJ127" s="104" t="str">
        <f t="shared" si="862"/>
        <v/>
      </c>
      <c r="EK127" s="105" t="str">
        <f t="shared" si="863"/>
        <v/>
      </c>
      <c r="EL127" s="106" t="str">
        <f t="shared" si="864"/>
        <v/>
      </c>
      <c r="EM127" s="107" t="str">
        <f t="shared" si="865"/>
        <v/>
      </c>
      <c r="EN127" s="108" t="str">
        <f t="shared" si="866"/>
        <v/>
      </c>
      <c r="EO127" s="109" t="str">
        <f t="shared" si="867"/>
        <v/>
      </c>
      <c r="EQ127" s="4"/>
      <c r="ES127" s="102" t="str">
        <f t="shared" si="868"/>
        <v/>
      </c>
      <c r="ET127" s="103" t="str">
        <f t="shared" si="869"/>
        <v/>
      </c>
      <c r="EU127" s="104" t="str">
        <f t="shared" si="870"/>
        <v/>
      </c>
      <c r="EV127" s="104" t="str">
        <f t="shared" si="871"/>
        <v/>
      </c>
      <c r="EW127" s="105" t="str">
        <f t="shared" si="872"/>
        <v/>
      </c>
      <c r="EX127" s="106" t="str">
        <f t="shared" si="873"/>
        <v/>
      </c>
      <c r="EY127" s="107" t="str">
        <f t="shared" si="874"/>
        <v/>
      </c>
      <c r="EZ127" s="108" t="str">
        <f t="shared" si="875"/>
        <v/>
      </c>
      <c r="FA127" s="109" t="str">
        <f t="shared" si="876"/>
        <v/>
      </c>
      <c r="FC127" s="4"/>
      <c r="FE127" s="102" t="str">
        <f t="shared" si="877"/>
        <v/>
      </c>
      <c r="FF127" s="103" t="str">
        <f t="shared" si="878"/>
        <v/>
      </c>
      <c r="FG127" s="104" t="str">
        <f t="shared" si="879"/>
        <v/>
      </c>
      <c r="FH127" s="104" t="str">
        <f t="shared" si="880"/>
        <v/>
      </c>
      <c r="FI127" s="105" t="str">
        <f t="shared" si="881"/>
        <v/>
      </c>
      <c r="FJ127" s="106" t="str">
        <f t="shared" si="882"/>
        <v/>
      </c>
      <c r="FK127" s="107" t="str">
        <f t="shared" si="883"/>
        <v/>
      </c>
      <c r="FL127" s="108" t="str">
        <f t="shared" si="884"/>
        <v/>
      </c>
      <c r="FM127" s="109" t="str">
        <f t="shared" si="885"/>
        <v/>
      </c>
      <c r="FO127" s="4"/>
      <c r="FQ127" s="102" t="str">
        <f>IF(FU127="","",#REF!)</f>
        <v/>
      </c>
      <c r="FR127" s="103" t="str">
        <f t="shared" si="886"/>
        <v/>
      </c>
      <c r="FS127" s="104" t="str">
        <f t="shared" si="887"/>
        <v/>
      </c>
      <c r="FT127" s="104" t="str">
        <f t="shared" si="888"/>
        <v/>
      </c>
      <c r="FU127" s="105" t="str">
        <f t="shared" si="889"/>
        <v/>
      </c>
      <c r="FV127" s="106" t="str">
        <f t="shared" si="890"/>
        <v/>
      </c>
      <c r="FW127" s="107" t="str">
        <f t="shared" si="891"/>
        <v/>
      </c>
      <c r="FX127" s="108" t="str">
        <f t="shared" si="892"/>
        <v/>
      </c>
      <c r="FY127" s="109" t="str">
        <f t="shared" si="893"/>
        <v/>
      </c>
      <c r="GA127" s="4"/>
      <c r="GC127" s="102" t="str">
        <f t="shared" si="894"/>
        <v/>
      </c>
      <c r="GD127" s="103" t="str">
        <f t="shared" si="895"/>
        <v/>
      </c>
      <c r="GE127" s="104" t="str">
        <f t="shared" si="896"/>
        <v/>
      </c>
      <c r="GF127" s="104" t="str">
        <f t="shared" si="897"/>
        <v/>
      </c>
      <c r="GG127" s="105" t="str">
        <f t="shared" si="898"/>
        <v/>
      </c>
      <c r="GH127" s="106" t="str">
        <f t="shared" si="899"/>
        <v/>
      </c>
      <c r="GI127" s="107" t="str">
        <f t="shared" si="900"/>
        <v/>
      </c>
      <c r="GJ127" s="108" t="str">
        <f t="shared" si="901"/>
        <v/>
      </c>
      <c r="GK127" s="109" t="str">
        <f t="shared" si="902"/>
        <v/>
      </c>
      <c r="GM127" s="4"/>
      <c r="GO127" s="102" t="str">
        <f t="shared" si="903"/>
        <v/>
      </c>
      <c r="GP127" s="103" t="str">
        <f t="shared" si="904"/>
        <v/>
      </c>
      <c r="GQ127" s="104" t="str">
        <f t="shared" si="905"/>
        <v/>
      </c>
      <c r="GR127" s="104" t="str">
        <f t="shared" si="906"/>
        <v/>
      </c>
      <c r="GS127" s="105" t="str">
        <f t="shared" si="907"/>
        <v/>
      </c>
      <c r="GT127" s="106" t="str">
        <f t="shared" si="908"/>
        <v/>
      </c>
      <c r="GU127" s="107" t="str">
        <f t="shared" si="909"/>
        <v/>
      </c>
      <c r="GV127" s="108" t="str">
        <f t="shared" si="910"/>
        <v/>
      </c>
      <c r="GW127" s="109" t="str">
        <f t="shared" si="911"/>
        <v/>
      </c>
      <c r="GY127" s="4"/>
      <c r="HA127" s="102" t="str">
        <f t="shared" si="912"/>
        <v/>
      </c>
      <c r="HB127" s="103" t="str">
        <f t="shared" si="913"/>
        <v/>
      </c>
      <c r="HC127" s="104" t="str">
        <f t="shared" si="914"/>
        <v/>
      </c>
      <c r="HD127" s="104" t="str">
        <f t="shared" si="915"/>
        <v/>
      </c>
      <c r="HE127" s="105" t="str">
        <f t="shared" si="916"/>
        <v/>
      </c>
      <c r="HF127" s="106" t="str">
        <f t="shared" si="917"/>
        <v/>
      </c>
      <c r="HG127" s="107" t="str">
        <f t="shared" si="918"/>
        <v/>
      </c>
      <c r="HH127" s="108" t="str">
        <f t="shared" si="919"/>
        <v/>
      </c>
      <c r="HI127" s="109" t="str">
        <f t="shared" si="920"/>
        <v/>
      </c>
      <c r="HK127" s="4"/>
      <c r="HM127" s="102" t="str">
        <f t="shared" si="921"/>
        <v/>
      </c>
      <c r="HN127" s="103" t="str">
        <f t="shared" si="922"/>
        <v/>
      </c>
      <c r="HO127" s="104" t="str">
        <f t="shared" si="923"/>
        <v/>
      </c>
      <c r="HP127" s="104" t="str">
        <f t="shared" si="924"/>
        <v/>
      </c>
      <c r="HQ127" s="105" t="str">
        <f t="shared" si="925"/>
        <v/>
      </c>
      <c r="HR127" s="106" t="str">
        <f t="shared" si="926"/>
        <v/>
      </c>
      <c r="HS127" s="107" t="str">
        <f t="shared" si="927"/>
        <v/>
      </c>
      <c r="HT127" s="108" t="str">
        <f t="shared" si="928"/>
        <v/>
      </c>
      <c r="HU127" s="109" t="str">
        <f t="shared" si="929"/>
        <v/>
      </c>
      <c r="HW127" s="4"/>
      <c r="HY127" s="102" t="str">
        <f t="shared" si="930"/>
        <v/>
      </c>
      <c r="HZ127" s="103" t="str">
        <f t="shared" si="931"/>
        <v/>
      </c>
      <c r="IA127" s="104" t="str">
        <f t="shared" si="932"/>
        <v/>
      </c>
      <c r="IB127" s="104" t="str">
        <f t="shared" si="933"/>
        <v/>
      </c>
      <c r="IC127" s="105" t="str">
        <f t="shared" si="934"/>
        <v/>
      </c>
      <c r="ID127" s="106" t="str">
        <f t="shared" si="935"/>
        <v/>
      </c>
      <c r="IE127" s="107" t="str">
        <f t="shared" si="936"/>
        <v/>
      </c>
      <c r="IF127" s="108" t="str">
        <f t="shared" si="937"/>
        <v/>
      </c>
      <c r="IG127" s="109" t="str">
        <f t="shared" si="938"/>
        <v/>
      </c>
      <c r="II127" s="4"/>
      <c r="IK127" s="102" t="str">
        <f t="shared" si="939"/>
        <v/>
      </c>
      <c r="IL127" s="103" t="str">
        <f t="shared" si="940"/>
        <v/>
      </c>
      <c r="IM127" s="104" t="str">
        <f t="shared" si="941"/>
        <v/>
      </c>
      <c r="IN127" s="104" t="str">
        <f t="shared" si="942"/>
        <v/>
      </c>
      <c r="IO127" s="105" t="str">
        <f t="shared" si="943"/>
        <v/>
      </c>
      <c r="IP127" s="106" t="str">
        <f t="shared" si="944"/>
        <v/>
      </c>
      <c r="IQ127" s="107" t="str">
        <f t="shared" si="945"/>
        <v/>
      </c>
      <c r="IR127" s="108" t="str">
        <f t="shared" si="946"/>
        <v/>
      </c>
      <c r="IS127" s="109" t="str">
        <f t="shared" si="947"/>
        <v/>
      </c>
      <c r="IU127" s="4"/>
      <c r="IW127" s="102" t="str">
        <f t="shared" si="948"/>
        <v/>
      </c>
      <c r="IX127" s="103" t="str">
        <f t="shared" si="949"/>
        <v/>
      </c>
      <c r="IY127" s="104" t="str">
        <f t="shared" si="950"/>
        <v/>
      </c>
      <c r="IZ127" s="104" t="str">
        <f t="shared" si="951"/>
        <v/>
      </c>
      <c r="JA127" s="105" t="str">
        <f t="shared" si="952"/>
        <v/>
      </c>
      <c r="JB127" s="106" t="str">
        <f t="shared" si="953"/>
        <v/>
      </c>
      <c r="JC127" s="107" t="str">
        <f t="shared" si="954"/>
        <v/>
      </c>
      <c r="JD127" s="108" t="str">
        <f t="shared" si="955"/>
        <v/>
      </c>
      <c r="JE127" s="109" t="str">
        <f t="shared" si="956"/>
        <v/>
      </c>
      <c r="JG127" s="4"/>
      <c r="JI127" s="102" t="str">
        <f t="shared" si="957"/>
        <v/>
      </c>
      <c r="JJ127" s="103" t="str">
        <f t="shared" si="958"/>
        <v/>
      </c>
      <c r="JK127" s="104" t="str">
        <f t="shared" si="959"/>
        <v/>
      </c>
      <c r="JL127" s="104" t="str">
        <f t="shared" si="960"/>
        <v/>
      </c>
      <c r="JM127" s="105" t="str">
        <f t="shared" si="961"/>
        <v/>
      </c>
      <c r="JN127" s="106" t="str">
        <f t="shared" si="962"/>
        <v/>
      </c>
      <c r="JO127" s="107" t="str">
        <f t="shared" si="963"/>
        <v/>
      </c>
      <c r="JP127" s="108" t="str">
        <f t="shared" si="964"/>
        <v/>
      </c>
      <c r="JQ127" s="109" t="str">
        <f t="shared" si="965"/>
        <v/>
      </c>
      <c r="JS127" s="4"/>
      <c r="JU127" s="102" t="str">
        <f t="shared" si="966"/>
        <v/>
      </c>
      <c r="JV127" s="103" t="str">
        <f t="shared" si="967"/>
        <v/>
      </c>
      <c r="JW127" s="104" t="str">
        <f t="shared" si="968"/>
        <v/>
      </c>
      <c r="JX127" s="104" t="str">
        <f t="shared" si="969"/>
        <v/>
      </c>
      <c r="JY127" s="105" t="str">
        <f t="shared" si="970"/>
        <v/>
      </c>
      <c r="JZ127" s="106" t="str">
        <f t="shared" si="971"/>
        <v/>
      </c>
      <c r="KA127" s="107" t="str">
        <f t="shared" si="972"/>
        <v/>
      </c>
      <c r="KB127" s="108" t="str">
        <f t="shared" si="973"/>
        <v/>
      </c>
      <c r="KC127" s="109" t="str">
        <f t="shared" si="974"/>
        <v/>
      </c>
      <c r="KE127" s="4"/>
    </row>
    <row r="141" spans="5:290" ht="13.5" customHeight="1">
      <c r="E141" s="2" t="str">
        <f t="shared" ref="E141:E147" si="975">IF(I141="","",E$3)</f>
        <v/>
      </c>
      <c r="F141" s="2" t="str">
        <f t="shared" ref="F141:F147" si="976">IF(I141="","",E$1)</f>
        <v/>
      </c>
      <c r="I141" s="2" t="str">
        <f t="shared" ref="I141:I147" si="977">IF(P141="","",IF(ISNUMBER(SEARCH(":",P141)),MID(P141,FIND(":",P141)+2,FIND("(",P141)-FIND(":",P141)-3),LEFT(P141,FIND("(",P141)-2)))</f>
        <v/>
      </c>
      <c r="J141" s="2" t="str">
        <f t="shared" ref="J141:J147" si="978">IF(P141="","",MID(P141,FIND("(",P141)+1,4))</f>
        <v/>
      </c>
      <c r="K141" s="2" t="str">
        <f t="shared" ref="K141:K147" si="979">IF(ISNUMBER(SEARCH("*female*",P141)),"female",IF(ISNUMBER(SEARCH("*male*",P141)),"male",""))</f>
        <v/>
      </c>
      <c r="L141" s="2" t="str">
        <f t="shared" ref="L141:L147" si="980">IF(P141="","",IF(ISERROR(MID(P141,FIND("male,",P141)+6,(FIND(")",P141)-(FIND("male,",P141)+6))))=TRUE,"missing/error",MID(P141,FIND("male,",P141)+6,(FIND(")",P141)-(FIND("male,",P141)+6)))))</f>
        <v/>
      </c>
      <c r="M141" s="2" t="str">
        <f t="shared" ref="M141:M147" si="981">IF(I141="","",(MID(I141,(SEARCH("^^",SUBSTITUTE(I141," ","^^",LEN(I141)-LEN(SUBSTITUTE(I141," ","")))))+1,99)&amp;"_"&amp;LEFT(I141,FIND(" ",I141)-1)&amp;"_"&amp;J141))</f>
        <v/>
      </c>
      <c r="N141" s="2" t="str">
        <f t="shared" ref="N141:N147" si="982">IF(P141="","",IF((LEN(P141)-LEN(SUBSTITUTE(P141,"male","")))/LEN("male")&gt;1,"!",IF(RIGHT(P141,1)=")","",IF(RIGHT(P141,2)=") ","",IF(RIGHT(P141,2)=").","","!!")))))</f>
        <v/>
      </c>
      <c r="Q141" s="75" t="str">
        <f t="shared" ref="Q141:Q147" si="983">IF(U141="","",Q$3)</f>
        <v/>
      </c>
      <c r="R141" s="2" t="str">
        <f t="shared" ref="R141:R147" si="984">IF(U141="","",Q$1)</f>
        <v/>
      </c>
      <c r="U141" s="2" t="str">
        <f t="shared" ref="U141:U147" si="985">IF(AB141="","",IF(ISNUMBER(SEARCH(":",AB141)),MID(AB141,FIND(":",AB141)+2,FIND("(",AB141)-FIND(":",AB141)-3),LEFT(AB141,FIND("(",AB141)-2)))</f>
        <v/>
      </c>
      <c r="V141" s="2" t="str">
        <f t="shared" ref="V141:V147" si="986">IF(AB141="","",MID(AB141,FIND("(",AB141)+1,4))</f>
        <v/>
      </c>
      <c r="W141" s="2" t="str">
        <f t="shared" ref="W141:W147" si="987">IF(ISNUMBER(SEARCH("*female*",AB141)),"female",IF(ISNUMBER(SEARCH("*male*",AB141)),"male",""))</f>
        <v/>
      </c>
      <c r="X141" s="2" t="str">
        <f t="shared" ref="X141:X147" si="988">IF(AB141="","",IF(ISERROR(MID(AB141,FIND("male,",AB141)+6,(FIND(")",AB141)-(FIND("male,",AB141)+6))))=TRUE,"missing/error",MID(AB141,FIND("male,",AB141)+6,(FIND(")",AB141)-(FIND("male,",AB141)+6)))))</f>
        <v/>
      </c>
      <c r="Y141" s="2" t="str">
        <f t="shared" ref="Y141:Y147" si="989">IF(U141="","",(MID(U141,(SEARCH("^^",SUBSTITUTE(U141," ","^^",LEN(U141)-LEN(SUBSTITUTE(U141," ","")))))+1,99)&amp;"_"&amp;LEFT(U141,FIND(" ",U141)-1)&amp;"_"&amp;V141))</f>
        <v/>
      </c>
      <c r="Z141" s="2" t="str">
        <f t="shared" ref="Z141:Z147" si="990">IF(AB141="","",IF((LEN(AB141)-LEN(SUBSTITUTE(AB141,"male","")))/LEN("male")&gt;1,"!",IF(RIGHT(AB141,1)=")","",IF(RIGHT(AB141,2)=") ","",IF(RIGHT(AB141,2)=").","","!!")))))</f>
        <v/>
      </c>
      <c r="AC141" s="2" t="str">
        <f t="shared" ref="AC141:AC147" si="991">IF(AG141="","",AC$3)</f>
        <v/>
      </c>
      <c r="AD141" s="2" t="str">
        <f t="shared" ref="AD141:AD147" si="992">IF(AG141="","",AC$1)</f>
        <v/>
      </c>
      <c r="AG141" s="2" t="str">
        <f t="shared" ref="AG141:AG147" si="993">IF(AN141="","",IF(ISNUMBER(SEARCH(":",AN141)),MID(AN141,FIND(":",AN141)+2,FIND("(",AN141)-FIND(":",AN141)-3),LEFT(AN141,FIND("(",AN141)-2)))</f>
        <v/>
      </c>
      <c r="AH141" s="2" t="str">
        <f t="shared" ref="AH141:AH147" si="994">IF(AN141="","",MID(AN141,FIND("(",AN141)+1,4))</f>
        <v/>
      </c>
      <c r="AI141" s="2" t="str">
        <f t="shared" ref="AI141:AI147" si="995">IF(ISNUMBER(SEARCH("*female*",AN141)),"female",IF(ISNUMBER(SEARCH("*male*",AN141)),"male",""))</f>
        <v/>
      </c>
      <c r="AJ141" s="2" t="str">
        <f t="shared" ref="AJ141:AJ147" si="996">IF(AN141="","",IF(ISERROR(MID(AN141,FIND("male,",AN141)+6,(FIND(")",AN141)-(FIND("male,",AN141)+6))))=TRUE,"missing/error",MID(AN141,FIND("male,",AN141)+6,(FIND(")",AN141)-(FIND("male,",AN141)+6)))))</f>
        <v/>
      </c>
      <c r="AK141" s="2" t="str">
        <f t="shared" ref="AK141:AK147" si="997">IF(AG141="","",(MID(AG141,(SEARCH("^^",SUBSTITUTE(AG141," ","^^",LEN(AG141)-LEN(SUBSTITUTE(AG141," ","")))))+1,99)&amp;"_"&amp;LEFT(AG141,FIND(" ",AG141)-1)&amp;"_"&amp;AH141))</f>
        <v/>
      </c>
      <c r="AL141" s="2" t="str">
        <f t="shared" ref="AL141:AL147" si="998">IF(AN141="","",IF((LEN(AN141)-LEN(SUBSTITUTE(AN141,"male","")))/LEN("male")&gt;1,"!",IF(RIGHT(AN141,1)=")","",IF(RIGHT(AN141,2)=") ","",IF(RIGHT(AN141,2)=").","","!!")))))</f>
        <v/>
      </c>
      <c r="AO141" s="2" t="str">
        <f t="shared" ref="AO141:AO147" si="999">IF(AS141="","",AO$3)</f>
        <v/>
      </c>
      <c r="AP141" s="2" t="str">
        <f t="shared" ref="AP141:AP147" si="1000">IF(AS141="","",AO$1)</f>
        <v/>
      </c>
      <c r="AS141" s="2" t="str">
        <f t="shared" ref="AS141:AS147" si="1001">IF(AZ141="","",IF(ISNUMBER(SEARCH(":",AZ141)),MID(AZ141,FIND(":",AZ141)+2,FIND("(",AZ141)-FIND(":",AZ141)-3),LEFT(AZ141,FIND("(",AZ141)-2)))</f>
        <v/>
      </c>
      <c r="AT141" s="2" t="str">
        <f t="shared" ref="AT141:AT147" si="1002">IF(AZ141="","",MID(AZ141,FIND("(",AZ141)+1,4))</f>
        <v/>
      </c>
      <c r="AU141" s="2" t="str">
        <f t="shared" ref="AU141:AU147" si="1003">IF(ISNUMBER(SEARCH("*female*",AZ141)),"female",IF(ISNUMBER(SEARCH("*male*",AZ141)),"male",""))</f>
        <v/>
      </c>
      <c r="AV141" s="2" t="str">
        <f t="shared" ref="AV141:AV147" si="1004">IF(AZ141="","",IF(ISERROR(MID(AZ141,FIND("male,",AZ141)+6,(FIND(")",AZ141)-(FIND("male,",AZ141)+6))))=TRUE,"missing/error",MID(AZ141,FIND("male,",AZ141)+6,(FIND(")",AZ141)-(FIND("male,",AZ141)+6)))))</f>
        <v/>
      </c>
      <c r="AW141" s="2" t="str">
        <f t="shared" ref="AW141:AW147" si="1005">IF(AS141="","",(MID(AS141,(SEARCH("^^",SUBSTITUTE(AS141," ","^^",LEN(AS141)-LEN(SUBSTITUTE(AS141," ","")))))+1,99)&amp;"_"&amp;LEFT(AS141,FIND(" ",AS141)-1)&amp;"_"&amp;AT141))</f>
        <v/>
      </c>
      <c r="AX141" s="2" t="str">
        <f t="shared" ref="AX141:AX147" si="1006">IF(AZ141="","",IF((LEN(AZ141)-LEN(SUBSTITUTE(AZ141,"male","")))/LEN("male")&gt;1,"!",IF(RIGHT(AZ141,1)=")","",IF(RIGHT(AZ141,2)=") ","",IF(RIGHT(AZ141,2)=").","","!!")))))</f>
        <v/>
      </c>
      <c r="BA141" s="2" t="str">
        <f t="shared" ref="BA141:BA147" si="1007">IF(BE141="","",BA$3)</f>
        <v/>
      </c>
      <c r="BB141" s="2" t="str">
        <f t="shared" ref="BB141:BB147" si="1008">IF(BE141="","",BA$1)</f>
        <v/>
      </c>
      <c r="BE141" s="2" t="str">
        <f t="shared" ref="BE141:BE147" si="1009">IF(BL141="","",IF(ISNUMBER(SEARCH(":",BL141)),MID(BL141,FIND(":",BL141)+2,FIND("(",BL141)-FIND(":",BL141)-3),LEFT(BL141,FIND("(",BL141)-2)))</f>
        <v/>
      </c>
      <c r="BF141" s="2" t="str">
        <f t="shared" ref="BF141:BF147" si="1010">IF(BL141="","",MID(BL141,FIND("(",BL141)+1,4))</f>
        <v/>
      </c>
      <c r="BG141" s="2" t="str">
        <f t="shared" ref="BG141:BG147" si="1011">IF(ISNUMBER(SEARCH("*female*",BL141)),"female",IF(ISNUMBER(SEARCH("*male*",BL141)),"male",""))</f>
        <v/>
      </c>
      <c r="BH141" s="2" t="str">
        <f t="shared" ref="BH141:BH147" si="1012">IF(BL141="","",IF(ISERROR(MID(BL141,FIND("male,",BL141)+6,(FIND(")",BL141)-(FIND("male,",BL141)+6))))=TRUE,"missing/error",MID(BL141,FIND("male,",BL141)+6,(FIND(")",BL141)-(FIND("male,",BL141)+6)))))</f>
        <v/>
      </c>
      <c r="BI141" s="2" t="str">
        <f t="shared" ref="BI141:BI147" si="1013">IF(BE141="","",(MID(BE141,(SEARCH("^^",SUBSTITUTE(BE141," ","^^",LEN(BE141)-LEN(SUBSTITUTE(BE141," ","")))))+1,99)&amp;"_"&amp;LEFT(BE141,FIND(" ",BE141)-1)&amp;"_"&amp;BF141))</f>
        <v/>
      </c>
      <c r="BJ141" s="2" t="str">
        <f t="shared" ref="BJ141:BJ147" si="1014">IF(BL141="","",IF((LEN(BL141)-LEN(SUBSTITUTE(BL141,"male","")))/LEN("male")&gt;1,"!",IF(RIGHT(BL141,1)=")","",IF(RIGHT(BL141,2)=") ","",IF(RIGHT(BL141,2)=").","","!!")))))</f>
        <v/>
      </c>
      <c r="BM141" s="2" t="str">
        <f t="shared" ref="BM141:BM147" si="1015">IF(BQ141="","",BM$3)</f>
        <v/>
      </c>
      <c r="BN141" s="2" t="str">
        <f t="shared" ref="BN141:BN147" si="1016">IF(BQ141="","",BM$1)</f>
        <v/>
      </c>
      <c r="BQ141" s="2" t="str">
        <f t="shared" ref="BQ141:BQ147" si="1017">IF(BX141="","",IF(ISNUMBER(SEARCH(":",BX141)),MID(BX141,FIND(":",BX141)+2,FIND("(",BX141)-FIND(":",BX141)-3),LEFT(BX141,FIND("(",BX141)-2)))</f>
        <v/>
      </c>
      <c r="BR141" s="2" t="str">
        <f t="shared" ref="BR141:BR147" si="1018">IF(BX141="","",MID(BX141,FIND("(",BX141)+1,4))</f>
        <v/>
      </c>
      <c r="BS141" s="2" t="str">
        <f t="shared" ref="BS141:BS147" si="1019">IF(ISNUMBER(SEARCH("*female*",BX141)),"female",IF(ISNUMBER(SEARCH("*male*",BX141)),"male",""))</f>
        <v/>
      </c>
      <c r="BT141" s="2" t="str">
        <f t="shared" ref="BT141:BT147" si="1020">IF(BX141="","",IF(ISERROR(MID(BX141,FIND("male,",BX141)+6,(FIND(")",BX141)-(FIND("male,",BX141)+6))))=TRUE,"missing/error",MID(BX141,FIND("male,",BX141)+6,(FIND(")",BX141)-(FIND("male,",BX141)+6)))))</f>
        <v/>
      </c>
      <c r="BU141" s="2" t="str">
        <f t="shared" ref="BU141:BU147" si="1021">IF(BQ141="","",(MID(BQ141,(SEARCH("^^",SUBSTITUTE(BQ141," ","^^",LEN(BQ141)-LEN(SUBSTITUTE(BQ141," ","")))))+1,99)&amp;"_"&amp;LEFT(BQ141,FIND(" ",BQ141)-1)&amp;"_"&amp;BR141))</f>
        <v/>
      </c>
      <c r="BV141" s="2" t="str">
        <f t="shared" ref="BV141:BV147" si="1022">IF(BX141="","",IF((LEN(BX141)-LEN(SUBSTITUTE(BX141,"male","")))/LEN("male")&gt;1,"!",IF(RIGHT(BX141,1)=")","",IF(RIGHT(BX141,2)=") ","",IF(RIGHT(BX141,2)=").","","!!")))))</f>
        <v/>
      </c>
      <c r="BY141" s="2" t="str">
        <f t="shared" ref="BY141:BY147" si="1023">IF(CC141="","",BY$3)</f>
        <v/>
      </c>
      <c r="BZ141" s="2" t="str">
        <f t="shared" ref="BZ141:BZ147" si="1024">IF(CC141="","",BY$1)</f>
        <v/>
      </c>
      <c r="CC141" s="2" t="str">
        <f t="shared" ref="CC141:CC147" si="1025">IF(CJ141="","",IF(ISNUMBER(SEARCH(":",CJ141)),MID(CJ141,FIND(":",CJ141)+2,FIND("(",CJ141)-FIND(":",CJ141)-3),LEFT(CJ141,FIND("(",CJ141)-2)))</f>
        <v/>
      </c>
      <c r="CD141" s="2" t="str">
        <f t="shared" ref="CD141:CD147" si="1026">IF(CJ141="","",MID(CJ141,FIND("(",CJ141)+1,4))</f>
        <v/>
      </c>
      <c r="CE141" s="2" t="str">
        <f t="shared" ref="CE141:CE147" si="1027">IF(ISNUMBER(SEARCH("*female*",CJ141)),"female",IF(ISNUMBER(SEARCH("*male*",CJ141)),"male",""))</f>
        <v/>
      </c>
      <c r="CF141" s="2" t="str">
        <f t="shared" ref="CF141:CF147" si="1028">IF(CJ141="","",IF(ISERROR(MID(CJ141,FIND("male,",CJ141)+6,(FIND(")",CJ141)-(FIND("male,",CJ141)+6))))=TRUE,"missing/error",MID(CJ141,FIND("male,",CJ141)+6,(FIND(")",CJ141)-(FIND("male,",CJ141)+6)))))</f>
        <v/>
      </c>
      <c r="CG141" s="2" t="str">
        <f t="shared" ref="CG141:CG147" si="1029">IF(CC141="","",(MID(CC141,(SEARCH("^^",SUBSTITUTE(CC141," ","^^",LEN(CC141)-LEN(SUBSTITUTE(CC141," ","")))))+1,99)&amp;"_"&amp;LEFT(CC141,FIND(" ",CC141)-1)&amp;"_"&amp;CD141))</f>
        <v/>
      </c>
      <c r="CH141" s="2" t="str">
        <f t="shared" ref="CH141:CH147" si="1030">IF(CJ141="","",IF((LEN(CJ141)-LEN(SUBSTITUTE(CJ141,"male","")))/LEN("male")&gt;1,"!",IF(RIGHT(CJ141,1)=")","",IF(RIGHT(CJ141,2)=") ","",IF(RIGHT(CJ141,2)=").","","!!")))))</f>
        <v/>
      </c>
      <c r="CK141" s="2" t="str">
        <f t="shared" ref="CK141:CK147" si="1031">IF(CO141="","",CK$3)</f>
        <v/>
      </c>
      <c r="CL141" s="2" t="str">
        <f t="shared" ref="CL141:CL147" si="1032">IF(CO141="","",CK$1)</f>
        <v/>
      </c>
      <c r="CO141" s="2" t="str">
        <f t="shared" ref="CO141:CO147" si="1033">IF(CV141="","",IF(ISNUMBER(SEARCH(":",CV141)),MID(CV141,FIND(":",CV141)+2,FIND("(",CV141)-FIND(":",CV141)-3),LEFT(CV141,FIND("(",CV141)-2)))</f>
        <v/>
      </c>
      <c r="CP141" s="2" t="str">
        <f t="shared" ref="CP141:CP147" si="1034">IF(CV141="","",MID(CV141,FIND("(",CV141)+1,4))</f>
        <v/>
      </c>
      <c r="CQ141" s="2" t="str">
        <f t="shared" ref="CQ141:CQ147" si="1035">IF(ISNUMBER(SEARCH("*female*",CV141)),"female",IF(ISNUMBER(SEARCH("*male*",CV141)),"male",""))</f>
        <v/>
      </c>
      <c r="CR141" s="2" t="str">
        <f t="shared" ref="CR141:CR147" si="1036">IF(CV141="","",IF(ISERROR(MID(CV141,FIND("male,",CV141)+6,(FIND(")",CV141)-(FIND("male,",CV141)+6))))=TRUE,"missing/error",MID(CV141,FIND("male,",CV141)+6,(FIND(")",CV141)-(FIND("male,",CV141)+6)))))</f>
        <v/>
      </c>
      <c r="CS141" s="2" t="str">
        <f t="shared" ref="CS141:CS147" si="1037">IF(CO141="","",(MID(CO141,(SEARCH("^^",SUBSTITUTE(CO141," ","^^",LEN(CO141)-LEN(SUBSTITUTE(CO141," ","")))))+1,99)&amp;"_"&amp;LEFT(CO141,FIND(" ",CO141)-1)&amp;"_"&amp;CP141))</f>
        <v/>
      </c>
      <c r="CT141" s="2" t="str">
        <f t="shared" ref="CT141:CT147" si="1038">IF(CV141="","",IF((LEN(CV141)-LEN(SUBSTITUTE(CV141,"male","")))/LEN("male")&gt;1,"!",IF(RIGHT(CV141,1)=")","",IF(RIGHT(CV141,2)=") ","",IF(RIGHT(CV141,2)=").","","!!")))))</f>
        <v/>
      </c>
      <c r="CW141" s="2" t="str">
        <f t="shared" ref="CW141:CW147" si="1039">IF(DA141="","",CW$3)</f>
        <v/>
      </c>
      <c r="CX141" s="2" t="str">
        <f t="shared" ref="CX141:CX147" si="1040">IF(DA141="","",CW$1)</f>
        <v/>
      </c>
      <c r="DA141" s="2" t="str">
        <f t="shared" ref="DA141:DA147" si="1041">IF(DH141="","",IF(ISNUMBER(SEARCH(":",DH141)),MID(DH141,FIND(":",DH141)+2,FIND("(",DH141)-FIND(":",DH141)-3),LEFT(DH141,FIND("(",DH141)-2)))</f>
        <v/>
      </c>
      <c r="DB141" s="2" t="str">
        <f t="shared" ref="DB141:DB147" si="1042">IF(DH141="","",MID(DH141,FIND("(",DH141)+1,4))</f>
        <v/>
      </c>
      <c r="DC141" s="2" t="str">
        <f t="shared" ref="DC141:DC147" si="1043">IF(ISNUMBER(SEARCH("*female*",DH141)),"female",IF(ISNUMBER(SEARCH("*male*",DH141)),"male",""))</f>
        <v/>
      </c>
      <c r="DD141" s="2" t="str">
        <f t="shared" ref="DD141:DD147" si="1044">IF(DH141="","",IF(ISERROR(MID(DH141,FIND("male,",DH141)+6,(FIND(")",DH141)-(FIND("male,",DH141)+6))))=TRUE,"missing/error",MID(DH141,FIND("male,",DH141)+6,(FIND(")",DH141)-(FIND("male,",DH141)+6)))))</f>
        <v/>
      </c>
      <c r="DE141" s="2" t="str">
        <f t="shared" ref="DE141:DE147" si="1045">IF(DA141="","",(MID(DA141,(SEARCH("^^",SUBSTITUTE(DA141," ","^^",LEN(DA141)-LEN(SUBSTITUTE(DA141," ","")))))+1,99)&amp;"_"&amp;LEFT(DA141,FIND(" ",DA141)-1)&amp;"_"&amp;DB141))</f>
        <v/>
      </c>
      <c r="DF141" s="2" t="str">
        <f t="shared" ref="DF141:DF147" si="1046">IF(DH141="","",IF((LEN(DH141)-LEN(SUBSTITUTE(DH141,"male","")))/LEN("male")&gt;1,"!",IF(RIGHT(DH141,1)=")","",IF(RIGHT(DH141,2)=") ","",IF(RIGHT(DH141,2)=").","","!!")))))</f>
        <v/>
      </c>
      <c r="DI141" s="2" t="str">
        <f t="shared" ref="DI141:DI147" si="1047">IF(DM141="","",DI$3)</f>
        <v/>
      </c>
      <c r="DJ141" s="2" t="str">
        <f t="shared" ref="DJ141:DJ147" si="1048">IF(DM141="","",DI$1)</f>
        <v/>
      </c>
      <c r="DM141" s="2" t="str">
        <f t="shared" ref="DM141:DM147" si="1049">IF(DT141="","",IF(ISNUMBER(SEARCH(":",DT141)),MID(DT141,FIND(":",DT141)+2,FIND("(",DT141)-FIND(":",DT141)-3),LEFT(DT141,FIND("(",DT141)-2)))</f>
        <v/>
      </c>
      <c r="DN141" s="2" t="str">
        <f t="shared" ref="DN141:DN147" si="1050">IF(DT141="","",MID(DT141,FIND("(",DT141)+1,4))</f>
        <v/>
      </c>
      <c r="DO141" s="2" t="str">
        <f t="shared" ref="DO141:DO147" si="1051">IF(ISNUMBER(SEARCH("*female*",DT141)),"female",IF(ISNUMBER(SEARCH("*male*",DT141)),"male",""))</f>
        <v/>
      </c>
      <c r="DP141" s="2" t="str">
        <f t="shared" ref="DP141:DP147" si="1052">IF(DT141="","",IF(ISERROR(MID(DT141,FIND("male,",DT141)+6,(FIND(")",DT141)-(FIND("male,",DT141)+6))))=TRUE,"missing/error",MID(DT141,FIND("male,",DT141)+6,(FIND(")",DT141)-(FIND("male,",DT141)+6)))))</f>
        <v/>
      </c>
      <c r="DQ141" s="2" t="str">
        <f t="shared" ref="DQ141:DQ147" si="1053">IF(DM141="","",(MID(DM141,(SEARCH("^^",SUBSTITUTE(DM141," ","^^",LEN(DM141)-LEN(SUBSTITUTE(DM141," ","")))))+1,99)&amp;"_"&amp;LEFT(DM141,FIND(" ",DM141)-1)&amp;"_"&amp;DN141))</f>
        <v/>
      </c>
      <c r="DR141" s="2" t="str">
        <f t="shared" ref="DR141:DR147" si="1054">IF(DT141="","",IF((LEN(DT141)-LEN(SUBSTITUTE(DT141,"male","")))/LEN("male")&gt;1,"!",IF(RIGHT(DT141,1)=")","",IF(RIGHT(DT141,2)=") ","",IF(RIGHT(DT141,2)=").","","!!")))))</f>
        <v/>
      </c>
      <c r="DU141" s="2" t="str">
        <f t="shared" ref="DU141:DU147" si="1055">IF(DY141="","",DU$3)</f>
        <v/>
      </c>
      <c r="DV141" s="2" t="str">
        <f t="shared" ref="DV141:DV147" si="1056">IF(DY141="","",DU$1)</f>
        <v/>
      </c>
      <c r="DY141" s="2" t="str">
        <f t="shared" ref="DY141:DY147" si="1057">IF(EF141="","",IF(ISNUMBER(SEARCH(":",EF141)),MID(EF141,FIND(":",EF141)+2,FIND("(",EF141)-FIND(":",EF141)-3),LEFT(EF141,FIND("(",EF141)-2)))</f>
        <v/>
      </c>
      <c r="DZ141" s="2" t="str">
        <f t="shared" ref="DZ141:DZ147" si="1058">IF(EF141="","",MID(EF141,FIND("(",EF141)+1,4))</f>
        <v/>
      </c>
      <c r="EA141" s="2" t="str">
        <f t="shared" ref="EA141:EA147" si="1059">IF(ISNUMBER(SEARCH("*female*",EF141)),"female",IF(ISNUMBER(SEARCH("*male*",EF141)),"male",""))</f>
        <v/>
      </c>
      <c r="EB141" s="2" t="str">
        <f t="shared" ref="EB141:EB147" si="1060">IF(EF141="","",IF(ISERROR(MID(EF141,FIND("male,",EF141)+6,(FIND(")",EF141)-(FIND("male,",EF141)+6))))=TRUE,"missing/error",MID(EF141,FIND("male,",EF141)+6,(FIND(")",EF141)-(FIND("male,",EF141)+6)))))</f>
        <v/>
      </c>
      <c r="EC141" s="2" t="str">
        <f t="shared" ref="EC141:EC147" si="1061">IF(DY141="","",(MID(DY141,(SEARCH("^^",SUBSTITUTE(DY141," ","^^",LEN(DY141)-LEN(SUBSTITUTE(DY141," ","")))))+1,99)&amp;"_"&amp;LEFT(DY141,FIND(" ",DY141)-1)&amp;"_"&amp;DZ141))</f>
        <v/>
      </c>
      <c r="ED141" s="2" t="str">
        <f t="shared" ref="ED141:ED147" si="1062">IF(EF141="","",IF((LEN(EF141)-LEN(SUBSTITUTE(EF141,"male","")))/LEN("male")&gt;1,"!",IF(RIGHT(EF141,1)=")","",IF(RIGHT(EF141,2)=") ","",IF(RIGHT(EF141,2)=").","","!!")))))</f>
        <v/>
      </c>
      <c r="EG141" s="2" t="str">
        <f t="shared" ref="EG141:EG147" si="1063">IF(EK141="","",EG$3)</f>
        <v/>
      </c>
      <c r="EH141" s="2" t="str">
        <f t="shared" ref="EH141:EH147" si="1064">IF(EK141="","",EG$1)</f>
        <v/>
      </c>
      <c r="EK141" s="2" t="str">
        <f t="shared" ref="EK141:EK147" si="1065">IF(ER141="","",IF(ISNUMBER(SEARCH(":",ER141)),MID(ER141,FIND(":",ER141)+2,FIND("(",ER141)-FIND(":",ER141)-3),LEFT(ER141,FIND("(",ER141)-2)))</f>
        <v/>
      </c>
      <c r="EL141" s="2" t="str">
        <f t="shared" ref="EL141:EL147" si="1066">IF(ER141="","",MID(ER141,FIND("(",ER141)+1,4))</f>
        <v/>
      </c>
      <c r="EM141" s="2" t="str">
        <f t="shared" ref="EM141:EM147" si="1067">IF(ISNUMBER(SEARCH("*female*",ER141)),"female",IF(ISNUMBER(SEARCH("*male*",ER141)),"male",""))</f>
        <v/>
      </c>
      <c r="EN141" s="2" t="str">
        <f t="shared" ref="EN141:EN147" si="1068">IF(ER141="","",IF(ISERROR(MID(ER141,FIND("male,",ER141)+6,(FIND(")",ER141)-(FIND("male,",ER141)+6))))=TRUE,"missing/error",MID(ER141,FIND("male,",ER141)+6,(FIND(")",ER141)-(FIND("male,",ER141)+6)))))</f>
        <v/>
      </c>
      <c r="EO141" s="2" t="str">
        <f t="shared" ref="EO141:EO147" si="1069">IF(EK141="","",(MID(EK141,(SEARCH("^^",SUBSTITUTE(EK141," ","^^",LEN(EK141)-LEN(SUBSTITUTE(EK141," ","")))))+1,99)&amp;"_"&amp;LEFT(EK141,FIND(" ",EK141)-1)&amp;"_"&amp;EL141))</f>
        <v/>
      </c>
      <c r="EP141" s="2" t="str">
        <f t="shared" ref="EP141:EP147" si="1070">IF(ER141="","",IF((LEN(ER141)-LEN(SUBSTITUTE(ER141,"male","")))/LEN("male")&gt;1,"!",IF(RIGHT(ER141,1)=")","",IF(RIGHT(ER141,2)=") ","",IF(RIGHT(ER141,2)=").","","!!")))))</f>
        <v/>
      </c>
      <c r="ES141" s="2" t="str">
        <f t="shared" ref="ES141:ES147" si="1071">IF(EW141="","",ES$3)</f>
        <v/>
      </c>
      <c r="ET141" s="2" t="str">
        <f t="shared" ref="ET141:ET147" si="1072">IF(EW141="","",ES$1)</f>
        <v/>
      </c>
      <c r="EW141" s="2" t="str">
        <f t="shared" ref="EW141:EW147" si="1073">IF(FD141="","",IF(ISNUMBER(SEARCH(":",FD141)),MID(FD141,FIND(":",FD141)+2,FIND("(",FD141)-FIND(":",FD141)-3),LEFT(FD141,FIND("(",FD141)-2)))</f>
        <v/>
      </c>
      <c r="EX141" s="2" t="str">
        <f t="shared" ref="EX141:EX147" si="1074">IF(FD141="","",MID(FD141,FIND("(",FD141)+1,4))</f>
        <v/>
      </c>
      <c r="EY141" s="2" t="str">
        <f t="shared" ref="EY141:EY147" si="1075">IF(ISNUMBER(SEARCH("*female*",FD141)),"female",IF(ISNUMBER(SEARCH("*male*",FD141)),"male",""))</f>
        <v/>
      </c>
      <c r="EZ141" s="2" t="str">
        <f t="shared" ref="EZ141:EZ147" si="1076">IF(FD141="","",IF(ISERROR(MID(FD141,FIND("male,",FD141)+6,(FIND(")",FD141)-(FIND("male,",FD141)+6))))=TRUE,"missing/error",MID(FD141,FIND("male,",FD141)+6,(FIND(")",FD141)-(FIND("male,",FD141)+6)))))</f>
        <v/>
      </c>
      <c r="FA141" s="2" t="str">
        <f t="shared" ref="FA141:FA147" si="1077">IF(EW141="","",(MID(EW141,(SEARCH("^^",SUBSTITUTE(EW141," ","^^",LEN(EW141)-LEN(SUBSTITUTE(EW141," ","")))))+1,99)&amp;"_"&amp;LEFT(EW141,FIND(" ",EW141)-1)&amp;"_"&amp;EX141))</f>
        <v/>
      </c>
      <c r="FB141" s="2" t="str">
        <f t="shared" ref="FB141:FB147" si="1078">IF(FD141="","",IF((LEN(FD141)-LEN(SUBSTITUTE(FD141,"male","")))/LEN("male")&gt;1,"!",IF(RIGHT(FD141,1)=")","",IF(RIGHT(FD141,2)=") ","",IF(RIGHT(FD141,2)=").","","!!")))))</f>
        <v/>
      </c>
      <c r="FE141" s="2" t="str">
        <f t="shared" ref="FE141:FE147" si="1079">IF(FI141="","",FE$3)</f>
        <v/>
      </c>
      <c r="FF141" s="2" t="str">
        <f t="shared" ref="FF141:FF147" si="1080">IF(FI141="","",FE$1)</f>
        <v/>
      </c>
      <c r="FI141" s="2" t="str">
        <f t="shared" ref="FI141:FI147" si="1081">IF(FP141="","",IF(ISNUMBER(SEARCH(":",FP141)),MID(FP141,FIND(":",FP141)+2,FIND("(",FP141)-FIND(":",FP141)-3),LEFT(FP141,FIND("(",FP141)-2)))</f>
        <v/>
      </c>
      <c r="FJ141" s="2" t="str">
        <f t="shared" ref="FJ141:FJ147" si="1082">IF(FP141="","",MID(FP141,FIND("(",FP141)+1,4))</f>
        <v/>
      </c>
      <c r="FK141" s="2" t="str">
        <f t="shared" ref="FK141:FK147" si="1083">IF(ISNUMBER(SEARCH("*female*",FP141)),"female",IF(ISNUMBER(SEARCH("*male*",FP141)),"male",""))</f>
        <v/>
      </c>
      <c r="FL141" s="2" t="str">
        <f t="shared" ref="FL141:FL147" si="1084">IF(FP141="","",IF(ISERROR(MID(FP141,FIND("male,",FP141)+6,(FIND(")",FP141)-(FIND("male,",FP141)+6))))=TRUE,"missing/error",MID(FP141,FIND("male,",FP141)+6,(FIND(")",FP141)-(FIND("male,",FP141)+6)))))</f>
        <v/>
      </c>
      <c r="FM141" s="2" t="str">
        <f t="shared" ref="FM141:FM147" si="1085">IF(FI141="","",(MID(FI141,(SEARCH("^^",SUBSTITUTE(FI141," ","^^",LEN(FI141)-LEN(SUBSTITUTE(FI141," ","")))))+1,99)&amp;"_"&amp;LEFT(FI141,FIND(" ",FI141)-1)&amp;"_"&amp;FJ141))</f>
        <v/>
      </c>
      <c r="FN141" s="2" t="str">
        <f t="shared" ref="FN141:FN147" si="1086">IF(FP141="","",IF((LEN(FP141)-LEN(SUBSTITUTE(FP141,"male","")))/LEN("male")&gt;1,"!",IF(RIGHT(FP141,1)=")","",IF(RIGHT(FP141,2)=") ","",IF(RIGHT(FP141,2)=").","","!!")))))</f>
        <v/>
      </c>
      <c r="FQ141" s="2" t="str">
        <f>IF(FU141="","",#REF!)</f>
        <v/>
      </c>
      <c r="FR141" s="2" t="str">
        <f t="shared" ref="FR141:FR147" si="1087">IF(FU141="","",FQ$1)</f>
        <v/>
      </c>
      <c r="FU141" s="2" t="str">
        <f t="shared" ref="FU141:FU147" si="1088">IF(GB141="","",IF(ISNUMBER(SEARCH(":",GB141)),MID(GB141,FIND(":",GB141)+2,FIND("(",GB141)-FIND(":",GB141)-3),LEFT(GB141,FIND("(",GB141)-2)))</f>
        <v/>
      </c>
      <c r="FV141" s="2" t="str">
        <f t="shared" ref="FV141:FV147" si="1089">IF(GB141="","",MID(GB141,FIND("(",GB141)+1,4))</f>
        <v/>
      </c>
      <c r="FW141" s="2" t="str">
        <f t="shared" ref="FW141:FW147" si="1090">IF(ISNUMBER(SEARCH("*female*",GB141)),"female",IF(ISNUMBER(SEARCH("*male*",GB141)),"male",""))</f>
        <v/>
      </c>
      <c r="FX141" s="2" t="str">
        <f t="shared" ref="FX141:FX147" si="1091">IF(GB141="","",IF(ISERROR(MID(GB141,FIND("male,",GB141)+6,(FIND(")",GB141)-(FIND("male,",GB141)+6))))=TRUE,"missing/error",MID(GB141,FIND("male,",GB141)+6,(FIND(")",GB141)-(FIND("male,",GB141)+6)))))</f>
        <v/>
      </c>
      <c r="FY141" s="2" t="str">
        <f t="shared" ref="FY141:FY147" si="1092">IF(FU141="","",(MID(FU141,(SEARCH("^^",SUBSTITUTE(FU141," ","^^",LEN(FU141)-LEN(SUBSTITUTE(FU141," ","")))))+1,99)&amp;"_"&amp;LEFT(FU141,FIND(" ",FU141)-1)&amp;"_"&amp;FV141))</f>
        <v/>
      </c>
      <c r="FZ141" s="2" t="str">
        <f t="shared" ref="FZ141:FZ147" si="1093">IF(GB141="","",IF((LEN(GB141)-LEN(SUBSTITUTE(GB141,"male","")))/LEN("male")&gt;1,"!",IF(RIGHT(GB141,1)=")","",IF(RIGHT(GB141,2)=") ","",IF(RIGHT(GB141,2)=").","","!!")))))</f>
        <v/>
      </c>
      <c r="GC141" s="2" t="str">
        <f t="shared" ref="GC141:GC147" si="1094">IF(GG141="","",GC$3)</f>
        <v/>
      </c>
      <c r="GD141" s="2" t="str">
        <f t="shared" ref="GD141:GD147" si="1095">IF(GG141="","",GC$1)</f>
        <v/>
      </c>
      <c r="GG141" s="2" t="str">
        <f t="shared" ref="GG141:GG147" si="1096">IF(GN141="","",IF(ISNUMBER(SEARCH(":",GN141)),MID(GN141,FIND(":",GN141)+2,FIND("(",GN141)-FIND(":",GN141)-3),LEFT(GN141,FIND("(",GN141)-2)))</f>
        <v/>
      </c>
      <c r="GH141" s="2" t="str">
        <f t="shared" ref="GH141:GH147" si="1097">IF(GN141="","",MID(GN141,FIND("(",GN141)+1,4))</f>
        <v/>
      </c>
      <c r="GI141" s="2" t="str">
        <f t="shared" ref="GI141:GI147" si="1098">IF(ISNUMBER(SEARCH("*female*",GN141)),"female",IF(ISNUMBER(SEARCH("*male*",GN141)),"male",""))</f>
        <v/>
      </c>
      <c r="GJ141" s="2" t="str">
        <f t="shared" ref="GJ141:GJ147" si="1099">IF(GN141="","",IF(ISERROR(MID(GN141,FIND("male,",GN141)+6,(FIND(")",GN141)-(FIND("male,",GN141)+6))))=TRUE,"missing/error",MID(GN141,FIND("male,",GN141)+6,(FIND(")",GN141)-(FIND("male,",GN141)+6)))))</f>
        <v/>
      </c>
      <c r="GK141" s="2" t="str">
        <f t="shared" ref="GK141:GK147" si="1100">IF(GG141="","",(MID(GG141,(SEARCH("^^",SUBSTITUTE(GG141," ","^^",LEN(GG141)-LEN(SUBSTITUTE(GG141," ","")))))+1,99)&amp;"_"&amp;LEFT(GG141,FIND(" ",GG141)-1)&amp;"_"&amp;GH141))</f>
        <v/>
      </c>
      <c r="GL141" s="2" t="str">
        <f t="shared" ref="GL141:GL147" si="1101">IF(GN141="","",IF((LEN(GN141)-LEN(SUBSTITUTE(GN141,"male","")))/LEN("male")&gt;1,"!",IF(RIGHT(GN141,1)=")","",IF(RIGHT(GN141,2)=") ","",IF(RIGHT(GN141,2)=").","","!!")))))</f>
        <v/>
      </c>
      <c r="GO141" s="2" t="str">
        <f t="shared" ref="GO141:GO147" si="1102">IF(GS141="","",GO$3)</f>
        <v/>
      </c>
      <c r="GP141" s="2" t="str">
        <f t="shared" ref="GP141:GP147" si="1103">IF(GS141="","",GO$1)</f>
        <v/>
      </c>
      <c r="GS141" s="2" t="str">
        <f t="shared" ref="GS141:GS147" si="1104">IF(GZ141="","",IF(ISNUMBER(SEARCH(":",GZ141)),MID(GZ141,FIND(":",GZ141)+2,FIND("(",GZ141)-FIND(":",GZ141)-3),LEFT(GZ141,FIND("(",GZ141)-2)))</f>
        <v/>
      </c>
      <c r="GT141" s="2" t="str">
        <f t="shared" ref="GT141:GT147" si="1105">IF(GZ141="","",MID(GZ141,FIND("(",GZ141)+1,4))</f>
        <v/>
      </c>
      <c r="GU141" s="2" t="str">
        <f t="shared" ref="GU141:GU147" si="1106">IF(ISNUMBER(SEARCH("*female*",GZ141)),"female",IF(ISNUMBER(SEARCH("*male*",GZ141)),"male",""))</f>
        <v/>
      </c>
      <c r="GV141" s="2" t="str">
        <f t="shared" ref="GV141:GV147" si="1107">IF(GZ141="","",IF(ISERROR(MID(GZ141,FIND("male,",GZ141)+6,(FIND(")",GZ141)-(FIND("male,",GZ141)+6))))=TRUE,"missing/error",MID(GZ141,FIND("male,",GZ141)+6,(FIND(")",GZ141)-(FIND("male,",GZ141)+6)))))</f>
        <v/>
      </c>
      <c r="GW141" s="2" t="str">
        <f t="shared" ref="GW141:GW147" si="1108">IF(GS141="","",(MID(GS141,(SEARCH("^^",SUBSTITUTE(GS141," ","^^",LEN(GS141)-LEN(SUBSTITUTE(GS141," ","")))))+1,99)&amp;"_"&amp;LEFT(GS141,FIND(" ",GS141)-1)&amp;"_"&amp;GT141))</f>
        <v/>
      </c>
      <c r="GX141" s="2" t="str">
        <f t="shared" ref="GX141:GX147" si="1109">IF(GZ141="","",IF((LEN(GZ141)-LEN(SUBSTITUTE(GZ141,"male","")))/LEN("male")&gt;1,"!",IF(RIGHT(GZ141,1)=")","",IF(RIGHT(GZ141,2)=") ","",IF(RIGHT(GZ141,2)=").","","!!")))))</f>
        <v/>
      </c>
      <c r="HA141" s="2" t="str">
        <f t="shared" ref="HA141:HA147" si="1110">IF(HE141="","",HA$3)</f>
        <v/>
      </c>
      <c r="HB141" s="2" t="str">
        <f t="shared" ref="HB141:HB147" si="1111">IF(HE141="","",HA$1)</f>
        <v/>
      </c>
      <c r="HE141" s="2" t="str">
        <f t="shared" ref="HE141:HE147" si="1112">IF(HL141="","",IF(ISNUMBER(SEARCH(":",HL141)),MID(HL141,FIND(":",HL141)+2,FIND("(",HL141)-FIND(":",HL141)-3),LEFT(HL141,FIND("(",HL141)-2)))</f>
        <v/>
      </c>
      <c r="HF141" s="2" t="str">
        <f t="shared" ref="HF141:HF147" si="1113">IF(HL141="","",MID(HL141,FIND("(",HL141)+1,4))</f>
        <v/>
      </c>
      <c r="HG141" s="2" t="str">
        <f t="shared" ref="HG141:HG147" si="1114">IF(ISNUMBER(SEARCH("*female*",HL141)),"female",IF(ISNUMBER(SEARCH("*male*",HL141)),"male",""))</f>
        <v/>
      </c>
      <c r="HH141" s="2" t="str">
        <f t="shared" ref="HH141:HH147" si="1115">IF(HL141="","",IF(ISERROR(MID(HL141,FIND("male,",HL141)+6,(FIND(")",HL141)-(FIND("male,",HL141)+6))))=TRUE,"missing/error",MID(HL141,FIND("male,",HL141)+6,(FIND(")",HL141)-(FIND("male,",HL141)+6)))))</f>
        <v/>
      </c>
      <c r="HI141" s="2" t="str">
        <f t="shared" ref="HI141:HI147" si="1116">IF(HE141="","",(MID(HE141,(SEARCH("^^",SUBSTITUTE(HE141," ","^^",LEN(HE141)-LEN(SUBSTITUTE(HE141," ","")))))+1,99)&amp;"_"&amp;LEFT(HE141,FIND(" ",HE141)-1)&amp;"_"&amp;HF141))</f>
        <v/>
      </c>
      <c r="HJ141" s="2" t="str">
        <f t="shared" ref="HJ141:HJ147" si="1117">IF(HL141="","",IF((LEN(HL141)-LEN(SUBSTITUTE(HL141,"male","")))/LEN("male")&gt;1,"!",IF(RIGHT(HL141,1)=")","",IF(RIGHT(HL141,2)=") ","",IF(RIGHT(HL141,2)=").","","!!")))))</f>
        <v/>
      </c>
      <c r="HM141" s="2" t="str">
        <f t="shared" ref="HM141:HM147" si="1118">IF(HQ141="","",HM$3)</f>
        <v/>
      </c>
      <c r="HN141" s="2" t="str">
        <f t="shared" ref="HN141:HN147" si="1119">IF(HQ141="","",HM$1)</f>
        <v/>
      </c>
      <c r="HQ141" s="2" t="str">
        <f t="shared" ref="HQ141:HQ147" si="1120">IF(HX141="","",IF(ISNUMBER(SEARCH(":",HX141)),MID(HX141,FIND(":",HX141)+2,FIND("(",HX141)-FIND(":",HX141)-3),LEFT(HX141,FIND("(",HX141)-2)))</f>
        <v/>
      </c>
      <c r="HR141" s="2" t="str">
        <f t="shared" ref="HR141:HR147" si="1121">IF(HX141="","",MID(HX141,FIND("(",HX141)+1,4))</f>
        <v/>
      </c>
      <c r="HS141" s="2" t="str">
        <f t="shared" ref="HS141:HS147" si="1122">IF(ISNUMBER(SEARCH("*female*",HX141)),"female",IF(ISNUMBER(SEARCH("*male*",HX141)),"male",""))</f>
        <v/>
      </c>
      <c r="HT141" s="2" t="str">
        <f t="shared" ref="HT141:HT147" si="1123">IF(HX141="","",IF(ISERROR(MID(HX141,FIND("male,",HX141)+6,(FIND(")",HX141)-(FIND("male,",HX141)+6))))=TRUE,"missing/error",MID(HX141,FIND("male,",HX141)+6,(FIND(")",HX141)-(FIND("male,",HX141)+6)))))</f>
        <v/>
      </c>
      <c r="HU141" s="2" t="str">
        <f t="shared" ref="HU141:HU147" si="1124">IF(HQ141="","",(MID(HQ141,(SEARCH("^^",SUBSTITUTE(HQ141," ","^^",LEN(HQ141)-LEN(SUBSTITUTE(HQ141," ","")))))+1,99)&amp;"_"&amp;LEFT(HQ141,FIND(" ",HQ141)-1)&amp;"_"&amp;HR141))</f>
        <v/>
      </c>
      <c r="HV141" s="2" t="str">
        <f t="shared" ref="HV141:HV147" si="1125">IF(HX141="","",IF((LEN(HX141)-LEN(SUBSTITUTE(HX141,"male","")))/LEN("male")&gt;1,"!",IF(RIGHT(HX141,1)=")","",IF(RIGHT(HX141,2)=") ","",IF(RIGHT(HX141,2)=").","","!!")))))</f>
        <v/>
      </c>
      <c r="HY141" s="2" t="str">
        <f t="shared" ref="HY141:HY147" si="1126">IF(IC141="","",HY$3)</f>
        <v/>
      </c>
      <c r="HZ141" s="2" t="str">
        <f t="shared" ref="HZ141:HZ147" si="1127">IF(IC141="","",HY$1)</f>
        <v/>
      </c>
      <c r="IC141" s="2" t="str">
        <f t="shared" ref="IC141:IC147" si="1128">IF(IJ141="","",IF(ISNUMBER(SEARCH(":",IJ141)),MID(IJ141,FIND(":",IJ141)+2,FIND("(",IJ141)-FIND(":",IJ141)-3),LEFT(IJ141,FIND("(",IJ141)-2)))</f>
        <v/>
      </c>
      <c r="ID141" s="2" t="str">
        <f t="shared" ref="ID141:ID147" si="1129">IF(IJ141="","",MID(IJ141,FIND("(",IJ141)+1,4))</f>
        <v/>
      </c>
      <c r="IE141" s="2" t="str">
        <f t="shared" ref="IE141:IE147" si="1130">IF(ISNUMBER(SEARCH("*female*",IJ141)),"female",IF(ISNUMBER(SEARCH("*male*",IJ141)),"male",""))</f>
        <v/>
      </c>
      <c r="IF141" s="2" t="str">
        <f t="shared" ref="IF141:IF147" si="1131">IF(IJ141="","",IF(ISERROR(MID(IJ141,FIND("male,",IJ141)+6,(FIND(")",IJ141)-(FIND("male,",IJ141)+6))))=TRUE,"missing/error",MID(IJ141,FIND("male,",IJ141)+6,(FIND(")",IJ141)-(FIND("male,",IJ141)+6)))))</f>
        <v/>
      </c>
      <c r="IG141" s="2" t="str">
        <f t="shared" ref="IG141:IG147" si="1132">IF(IC141="","",(MID(IC141,(SEARCH("^^",SUBSTITUTE(IC141," ","^^",LEN(IC141)-LEN(SUBSTITUTE(IC141," ","")))))+1,99)&amp;"_"&amp;LEFT(IC141,FIND(" ",IC141)-1)&amp;"_"&amp;ID141))</f>
        <v/>
      </c>
      <c r="IH141" s="2" t="str">
        <f t="shared" ref="IH141:IH147" si="1133">IF(IJ141="","",IF((LEN(IJ141)-LEN(SUBSTITUTE(IJ141,"male","")))/LEN("male")&gt;1,"!",IF(RIGHT(IJ141,1)=")","",IF(RIGHT(IJ141,2)=") ","",IF(RIGHT(IJ141,2)=").","","!!")))))</f>
        <v/>
      </c>
      <c r="IK141" s="2" t="str">
        <f t="shared" ref="IK141:IK147" si="1134">IF(IO141="","",IK$3)</f>
        <v/>
      </c>
      <c r="IL141" s="2" t="str">
        <f t="shared" ref="IL141:IL147" si="1135">IF(IO141="","",IK$1)</f>
        <v/>
      </c>
      <c r="IO141" s="2" t="str">
        <f t="shared" ref="IO141:IO147" si="1136">IF(IV141="","",IF(ISNUMBER(SEARCH(":",IV141)),MID(IV141,FIND(":",IV141)+2,FIND("(",IV141)-FIND(":",IV141)-3),LEFT(IV141,FIND("(",IV141)-2)))</f>
        <v/>
      </c>
      <c r="IP141" s="2" t="str">
        <f t="shared" ref="IP141:IP147" si="1137">IF(IV141="","",MID(IV141,FIND("(",IV141)+1,4))</f>
        <v/>
      </c>
      <c r="IQ141" s="2" t="str">
        <f t="shared" ref="IQ141:IQ147" si="1138">IF(ISNUMBER(SEARCH("*female*",IV141)),"female",IF(ISNUMBER(SEARCH("*male*",IV141)),"male",""))</f>
        <v/>
      </c>
      <c r="IR141" s="2" t="str">
        <f t="shared" ref="IR141:IR147" si="1139">IF(IV141="","",IF(ISERROR(MID(IV141,FIND("male,",IV141)+6,(FIND(")",IV141)-(FIND("male,",IV141)+6))))=TRUE,"missing/error",MID(IV141,FIND("male,",IV141)+6,(FIND(")",IV141)-(FIND("male,",IV141)+6)))))</f>
        <v/>
      </c>
      <c r="IS141" s="2" t="str">
        <f t="shared" ref="IS141:IS147" si="1140">IF(IO141="","",(MID(IO141,(SEARCH("^^",SUBSTITUTE(IO141," ","^^",LEN(IO141)-LEN(SUBSTITUTE(IO141," ","")))))+1,99)&amp;"_"&amp;LEFT(IO141,FIND(" ",IO141)-1)&amp;"_"&amp;IP141))</f>
        <v/>
      </c>
      <c r="IT141" s="2" t="str">
        <f t="shared" ref="IT141:IT147" si="1141">IF(IV141="","",IF((LEN(IV141)-LEN(SUBSTITUTE(IV141,"male","")))/LEN("male")&gt;1,"!",IF(RIGHT(IV141,1)=")","",IF(RIGHT(IV141,2)=") ","",IF(RIGHT(IV141,2)=").","","!!")))))</f>
        <v/>
      </c>
      <c r="IW141" s="2" t="str">
        <f t="shared" ref="IW141:IW147" si="1142">IF(JA141="","",IW$3)</f>
        <v/>
      </c>
      <c r="IX141" s="2" t="str">
        <f t="shared" ref="IX141:IX147" si="1143">IF(JA141="","",IW$1)</f>
        <v/>
      </c>
      <c r="JA141" s="2" t="str">
        <f t="shared" ref="JA141:JA147" si="1144">IF(JH141="","",IF(ISNUMBER(SEARCH(":",JH141)),MID(JH141,FIND(":",JH141)+2,FIND("(",JH141)-FIND(":",JH141)-3),LEFT(JH141,FIND("(",JH141)-2)))</f>
        <v/>
      </c>
      <c r="JB141" s="2" t="str">
        <f t="shared" ref="JB141:JB147" si="1145">IF(JH141="","",MID(JH141,FIND("(",JH141)+1,4))</f>
        <v/>
      </c>
      <c r="JC141" s="2" t="str">
        <f t="shared" ref="JC141:JC147" si="1146">IF(ISNUMBER(SEARCH("*female*",JH141)),"female",IF(ISNUMBER(SEARCH("*male*",JH141)),"male",""))</f>
        <v/>
      </c>
      <c r="JD141" s="2" t="str">
        <f t="shared" ref="JD141:JD147" si="1147">IF(JH141="","",IF(ISERROR(MID(JH141,FIND("male,",JH141)+6,(FIND(")",JH141)-(FIND("male,",JH141)+6))))=TRUE,"missing/error",MID(JH141,FIND("male,",JH141)+6,(FIND(")",JH141)-(FIND("male,",JH141)+6)))))</f>
        <v/>
      </c>
      <c r="JE141" s="2" t="str">
        <f t="shared" ref="JE141:JE147" si="1148">IF(JA141="","",(MID(JA141,(SEARCH("^^",SUBSTITUTE(JA141," ","^^",LEN(JA141)-LEN(SUBSTITUTE(JA141," ","")))))+1,99)&amp;"_"&amp;LEFT(JA141,FIND(" ",JA141)-1)&amp;"_"&amp;JB141))</f>
        <v/>
      </c>
      <c r="JF141" s="2" t="str">
        <f t="shared" ref="JF141:JF147" si="1149">IF(JH141="","",IF((LEN(JH141)-LEN(SUBSTITUTE(JH141,"male","")))/LEN("male")&gt;1,"!",IF(RIGHT(JH141,1)=")","",IF(RIGHT(JH141,2)=") ","",IF(RIGHT(JH141,2)=").","","!!")))))</f>
        <v/>
      </c>
      <c r="JI141" s="2" t="str">
        <f t="shared" ref="JI141:JI147" si="1150">IF(JM141="","",JI$3)</f>
        <v/>
      </c>
      <c r="JJ141" s="2" t="str">
        <f t="shared" ref="JJ141:JJ147" si="1151">IF(JM141="","",JI$1)</f>
        <v/>
      </c>
      <c r="JM141" s="2" t="str">
        <f t="shared" ref="JM141:JM147" si="1152">IF(JT141="","",IF(ISNUMBER(SEARCH(":",JT141)),MID(JT141,FIND(":",JT141)+2,FIND("(",JT141)-FIND(":",JT141)-3),LEFT(JT141,FIND("(",JT141)-2)))</f>
        <v/>
      </c>
      <c r="JN141" s="2" t="str">
        <f t="shared" ref="JN141:JN147" si="1153">IF(JT141="","",MID(JT141,FIND("(",JT141)+1,4))</f>
        <v/>
      </c>
      <c r="JO141" s="2" t="str">
        <f t="shared" ref="JO141:JO147" si="1154">IF(ISNUMBER(SEARCH("*female*",JT141)),"female",IF(ISNUMBER(SEARCH("*male*",JT141)),"male",""))</f>
        <v/>
      </c>
      <c r="JP141" s="2" t="str">
        <f t="shared" ref="JP141:JP147" si="1155">IF(JT141="","",IF(ISERROR(MID(JT141,FIND("male,",JT141)+6,(FIND(")",JT141)-(FIND("male,",JT141)+6))))=TRUE,"missing/error",MID(JT141,FIND("male,",JT141)+6,(FIND(")",JT141)-(FIND("male,",JT141)+6)))))</f>
        <v/>
      </c>
      <c r="JQ141" s="2" t="str">
        <f t="shared" ref="JQ141:JQ147" si="1156">IF(JM141="","",(MID(JM141,(SEARCH("^^",SUBSTITUTE(JM141," ","^^",LEN(JM141)-LEN(SUBSTITUTE(JM141," ","")))))+1,99)&amp;"_"&amp;LEFT(JM141,FIND(" ",JM141)-1)&amp;"_"&amp;JN141))</f>
        <v/>
      </c>
      <c r="JR141" s="2" t="str">
        <f t="shared" ref="JR141:JR147" si="1157">IF(JT141="","",IF((LEN(JT141)-LEN(SUBSTITUTE(JT141,"male","")))/LEN("male")&gt;1,"!",IF(RIGHT(JT141,1)=")","",IF(RIGHT(JT141,2)=") ","",IF(RIGHT(JT141,2)=").","","!!")))))</f>
        <v/>
      </c>
      <c r="JU141" s="2" t="str">
        <f t="shared" ref="JU141:JU147" si="1158">IF(JY141="","",JU$3)</f>
        <v/>
      </c>
      <c r="JV141" s="2" t="str">
        <f t="shared" ref="JV141:JV147" si="1159">IF(JY141="","",JU$1)</f>
        <v/>
      </c>
      <c r="JY141" s="2" t="str">
        <f t="shared" ref="JY141:JY147" si="1160">IF(KF141="","",IF(ISNUMBER(SEARCH(":",KF141)),MID(KF141,FIND(":",KF141)+2,FIND("(",KF141)-FIND(":",KF141)-3),LEFT(KF141,FIND("(",KF141)-2)))</f>
        <v/>
      </c>
      <c r="JZ141" s="2" t="str">
        <f t="shared" ref="JZ141:JZ147" si="1161">IF(KF141="","",MID(KF141,FIND("(",KF141)+1,4))</f>
        <v/>
      </c>
      <c r="KA141" s="2" t="str">
        <f t="shared" ref="KA141:KA147" si="1162">IF(ISNUMBER(SEARCH("*female*",KF141)),"female",IF(ISNUMBER(SEARCH("*male*",KF141)),"male",""))</f>
        <v/>
      </c>
      <c r="KB141" s="2" t="str">
        <f t="shared" ref="KB141:KB147" si="1163">IF(KF141="","",IF(ISERROR(MID(KF141,FIND("male,",KF141)+6,(FIND(")",KF141)-(FIND("male,",KF141)+6))))=TRUE,"missing/error",MID(KF141,FIND("male,",KF141)+6,(FIND(")",KF141)-(FIND("male,",KF141)+6)))))</f>
        <v/>
      </c>
      <c r="KC141" s="2" t="str">
        <f t="shared" ref="KC141:KC147" si="1164">IF(JY141="","",(MID(JY141,(SEARCH("^^",SUBSTITUTE(JY141," ","^^",LEN(JY141)-LEN(SUBSTITUTE(JY141," ","")))))+1,99)&amp;"_"&amp;LEFT(JY141,FIND(" ",JY141)-1)&amp;"_"&amp;JZ141))</f>
        <v/>
      </c>
      <c r="KD141" s="2" t="str">
        <f t="shared" ref="KD141:KD147" si="1165">IF(KF141="","",IF((LEN(KF141)-LEN(SUBSTITUTE(KF141,"male","")))/LEN("male")&gt;1,"!",IF(RIGHT(KF141,1)=")","",IF(RIGHT(KF141,2)=") ","",IF(RIGHT(KF141,2)=").","","!!")))))</f>
        <v/>
      </c>
    </row>
    <row r="142" spans="5:290" ht="13.5" customHeight="1">
      <c r="E142" s="2" t="str">
        <f t="shared" si="975"/>
        <v/>
      </c>
      <c r="F142" s="2" t="str">
        <f t="shared" si="976"/>
        <v/>
      </c>
      <c r="I142" s="2" t="str">
        <f t="shared" si="977"/>
        <v/>
      </c>
      <c r="J142" s="2" t="str">
        <f t="shared" si="978"/>
        <v/>
      </c>
      <c r="K142" s="2" t="str">
        <f t="shared" si="979"/>
        <v/>
      </c>
      <c r="L142" s="2" t="str">
        <f t="shared" si="980"/>
        <v/>
      </c>
      <c r="M142" s="2" t="str">
        <f t="shared" si="981"/>
        <v/>
      </c>
      <c r="N142" s="2" t="str">
        <f t="shared" si="982"/>
        <v/>
      </c>
      <c r="Q142" s="75" t="str">
        <f t="shared" si="983"/>
        <v/>
      </c>
      <c r="R142" s="2" t="str">
        <f t="shared" si="984"/>
        <v/>
      </c>
      <c r="U142" s="2" t="str">
        <f t="shared" si="985"/>
        <v/>
      </c>
      <c r="V142" s="2" t="str">
        <f t="shared" si="986"/>
        <v/>
      </c>
      <c r="W142" s="2" t="str">
        <f t="shared" si="987"/>
        <v/>
      </c>
      <c r="X142" s="2" t="str">
        <f t="shared" si="988"/>
        <v/>
      </c>
      <c r="Y142" s="2" t="str">
        <f t="shared" si="989"/>
        <v/>
      </c>
      <c r="Z142" s="2" t="str">
        <f t="shared" si="990"/>
        <v/>
      </c>
      <c r="AC142" s="2" t="str">
        <f t="shared" si="991"/>
        <v/>
      </c>
      <c r="AD142" s="2" t="str">
        <f t="shared" si="992"/>
        <v/>
      </c>
      <c r="AG142" s="2" t="str">
        <f t="shared" si="993"/>
        <v/>
      </c>
      <c r="AH142" s="2" t="str">
        <f t="shared" si="994"/>
        <v/>
      </c>
      <c r="AI142" s="2" t="str">
        <f t="shared" si="995"/>
        <v/>
      </c>
      <c r="AJ142" s="2" t="str">
        <f t="shared" si="996"/>
        <v/>
      </c>
      <c r="AK142" s="2" t="str">
        <f t="shared" si="997"/>
        <v/>
      </c>
      <c r="AL142" s="2" t="str">
        <f t="shared" si="998"/>
        <v/>
      </c>
      <c r="AO142" s="2" t="str">
        <f t="shared" si="999"/>
        <v/>
      </c>
      <c r="AP142" s="2" t="str">
        <f t="shared" si="1000"/>
        <v/>
      </c>
      <c r="AS142" s="2" t="str">
        <f t="shared" si="1001"/>
        <v/>
      </c>
      <c r="AT142" s="2" t="str">
        <f t="shared" si="1002"/>
        <v/>
      </c>
      <c r="AU142" s="2" t="str">
        <f t="shared" si="1003"/>
        <v/>
      </c>
      <c r="AV142" s="2" t="str">
        <f t="shared" si="1004"/>
        <v/>
      </c>
      <c r="AW142" s="2" t="str">
        <f t="shared" si="1005"/>
        <v/>
      </c>
      <c r="AX142" s="2" t="str">
        <f t="shared" si="1006"/>
        <v/>
      </c>
      <c r="BA142" s="2" t="str">
        <f t="shared" si="1007"/>
        <v/>
      </c>
      <c r="BB142" s="2" t="str">
        <f t="shared" si="1008"/>
        <v/>
      </c>
      <c r="BE142" s="2" t="str">
        <f t="shared" si="1009"/>
        <v/>
      </c>
      <c r="BF142" s="2" t="str">
        <f t="shared" si="1010"/>
        <v/>
      </c>
      <c r="BG142" s="2" t="str">
        <f t="shared" si="1011"/>
        <v/>
      </c>
      <c r="BH142" s="2" t="str">
        <f t="shared" si="1012"/>
        <v/>
      </c>
      <c r="BI142" s="2" t="str">
        <f t="shared" si="1013"/>
        <v/>
      </c>
      <c r="BJ142" s="2" t="str">
        <f t="shared" si="1014"/>
        <v/>
      </c>
      <c r="BM142" s="2" t="str">
        <f t="shared" si="1015"/>
        <v/>
      </c>
      <c r="BN142" s="2" t="str">
        <f t="shared" si="1016"/>
        <v/>
      </c>
      <c r="BQ142" s="2" t="str">
        <f t="shared" si="1017"/>
        <v/>
      </c>
      <c r="BR142" s="2" t="str">
        <f t="shared" si="1018"/>
        <v/>
      </c>
      <c r="BS142" s="2" t="str">
        <f t="shared" si="1019"/>
        <v/>
      </c>
      <c r="BT142" s="2" t="str">
        <f t="shared" si="1020"/>
        <v/>
      </c>
      <c r="BU142" s="2" t="str">
        <f t="shared" si="1021"/>
        <v/>
      </c>
      <c r="BV142" s="2" t="str">
        <f t="shared" si="1022"/>
        <v/>
      </c>
      <c r="BY142" s="2" t="str">
        <f t="shared" si="1023"/>
        <v/>
      </c>
      <c r="BZ142" s="2" t="str">
        <f t="shared" si="1024"/>
        <v/>
      </c>
      <c r="CC142" s="2" t="str">
        <f t="shared" si="1025"/>
        <v/>
      </c>
      <c r="CD142" s="2" t="str">
        <f t="shared" si="1026"/>
        <v/>
      </c>
      <c r="CE142" s="2" t="str">
        <f t="shared" si="1027"/>
        <v/>
      </c>
      <c r="CF142" s="2" t="str">
        <f t="shared" si="1028"/>
        <v/>
      </c>
      <c r="CG142" s="2" t="str">
        <f t="shared" si="1029"/>
        <v/>
      </c>
      <c r="CH142" s="2" t="str">
        <f t="shared" si="1030"/>
        <v/>
      </c>
      <c r="CK142" s="2" t="str">
        <f t="shared" si="1031"/>
        <v/>
      </c>
      <c r="CL142" s="2" t="str">
        <f t="shared" si="1032"/>
        <v/>
      </c>
      <c r="CO142" s="2" t="str">
        <f t="shared" si="1033"/>
        <v/>
      </c>
      <c r="CP142" s="2" t="str">
        <f t="shared" si="1034"/>
        <v/>
      </c>
      <c r="CQ142" s="2" t="str">
        <f t="shared" si="1035"/>
        <v/>
      </c>
      <c r="CR142" s="2" t="str">
        <f t="shared" si="1036"/>
        <v/>
      </c>
      <c r="CS142" s="2" t="str">
        <f t="shared" si="1037"/>
        <v/>
      </c>
      <c r="CT142" s="2" t="str">
        <f t="shared" si="1038"/>
        <v/>
      </c>
      <c r="CW142" s="2" t="str">
        <f t="shared" si="1039"/>
        <v/>
      </c>
      <c r="CX142" s="2" t="str">
        <f t="shared" si="1040"/>
        <v/>
      </c>
      <c r="DA142" s="2" t="str">
        <f t="shared" si="1041"/>
        <v/>
      </c>
      <c r="DB142" s="2" t="str">
        <f t="shared" si="1042"/>
        <v/>
      </c>
      <c r="DC142" s="2" t="str">
        <f t="shared" si="1043"/>
        <v/>
      </c>
      <c r="DD142" s="2" t="str">
        <f t="shared" si="1044"/>
        <v/>
      </c>
      <c r="DE142" s="2" t="str">
        <f t="shared" si="1045"/>
        <v/>
      </c>
      <c r="DF142" s="2" t="str">
        <f t="shared" si="1046"/>
        <v/>
      </c>
      <c r="DI142" s="2" t="str">
        <f t="shared" si="1047"/>
        <v/>
      </c>
      <c r="DJ142" s="2" t="str">
        <f t="shared" si="1048"/>
        <v/>
      </c>
      <c r="DM142" s="2" t="str">
        <f t="shared" si="1049"/>
        <v/>
      </c>
      <c r="DN142" s="2" t="str">
        <f t="shared" si="1050"/>
        <v/>
      </c>
      <c r="DO142" s="2" t="str">
        <f t="shared" si="1051"/>
        <v/>
      </c>
      <c r="DP142" s="2" t="str">
        <f t="shared" si="1052"/>
        <v/>
      </c>
      <c r="DQ142" s="2" t="str">
        <f t="shared" si="1053"/>
        <v/>
      </c>
      <c r="DR142" s="2" t="str">
        <f t="shared" si="1054"/>
        <v/>
      </c>
      <c r="DU142" s="2" t="str">
        <f t="shared" si="1055"/>
        <v/>
      </c>
      <c r="DV142" s="2" t="str">
        <f t="shared" si="1056"/>
        <v/>
      </c>
      <c r="DY142" s="2" t="str">
        <f t="shared" si="1057"/>
        <v/>
      </c>
      <c r="DZ142" s="2" t="str">
        <f t="shared" si="1058"/>
        <v/>
      </c>
      <c r="EA142" s="2" t="str">
        <f t="shared" si="1059"/>
        <v/>
      </c>
      <c r="EB142" s="2" t="str">
        <f t="shared" si="1060"/>
        <v/>
      </c>
      <c r="EC142" s="2" t="str">
        <f t="shared" si="1061"/>
        <v/>
      </c>
      <c r="ED142" s="2" t="str">
        <f t="shared" si="1062"/>
        <v/>
      </c>
      <c r="EG142" s="2" t="str">
        <f t="shared" si="1063"/>
        <v/>
      </c>
      <c r="EH142" s="2" t="str">
        <f t="shared" si="1064"/>
        <v/>
      </c>
      <c r="EK142" s="2" t="str">
        <f t="shared" si="1065"/>
        <v/>
      </c>
      <c r="EL142" s="2" t="str">
        <f t="shared" si="1066"/>
        <v/>
      </c>
      <c r="EM142" s="2" t="str">
        <f t="shared" si="1067"/>
        <v/>
      </c>
      <c r="EN142" s="2" t="str">
        <f t="shared" si="1068"/>
        <v/>
      </c>
      <c r="EO142" s="2" t="str">
        <f t="shared" si="1069"/>
        <v/>
      </c>
      <c r="EP142" s="2" t="str">
        <f t="shared" si="1070"/>
        <v/>
      </c>
      <c r="ES142" s="2" t="str">
        <f t="shared" si="1071"/>
        <v/>
      </c>
      <c r="ET142" s="2" t="str">
        <f t="shared" si="1072"/>
        <v/>
      </c>
      <c r="EW142" s="2" t="str">
        <f t="shared" si="1073"/>
        <v/>
      </c>
      <c r="EX142" s="2" t="str">
        <f t="shared" si="1074"/>
        <v/>
      </c>
      <c r="EY142" s="2" t="str">
        <f t="shared" si="1075"/>
        <v/>
      </c>
      <c r="EZ142" s="2" t="str">
        <f t="shared" si="1076"/>
        <v/>
      </c>
      <c r="FA142" s="2" t="str">
        <f t="shared" si="1077"/>
        <v/>
      </c>
      <c r="FB142" s="2" t="str">
        <f t="shared" si="1078"/>
        <v/>
      </c>
      <c r="FE142" s="2" t="str">
        <f t="shared" si="1079"/>
        <v/>
      </c>
      <c r="FF142" s="2" t="str">
        <f t="shared" si="1080"/>
        <v/>
      </c>
      <c r="FI142" s="2" t="str">
        <f t="shared" si="1081"/>
        <v/>
      </c>
      <c r="FJ142" s="2" t="str">
        <f t="shared" si="1082"/>
        <v/>
      </c>
      <c r="FK142" s="2" t="str">
        <f t="shared" si="1083"/>
        <v/>
      </c>
      <c r="FL142" s="2" t="str">
        <f t="shared" si="1084"/>
        <v/>
      </c>
      <c r="FM142" s="2" t="str">
        <f t="shared" si="1085"/>
        <v/>
      </c>
      <c r="FN142" s="2" t="str">
        <f t="shared" si="1086"/>
        <v/>
      </c>
      <c r="FQ142" s="2" t="str">
        <f>IF(FU142="","",#REF!)</f>
        <v/>
      </c>
      <c r="FR142" s="2" t="str">
        <f t="shared" si="1087"/>
        <v/>
      </c>
      <c r="FU142" s="2" t="str">
        <f t="shared" si="1088"/>
        <v/>
      </c>
      <c r="FV142" s="2" t="str">
        <f t="shared" si="1089"/>
        <v/>
      </c>
      <c r="FW142" s="2" t="str">
        <f t="shared" si="1090"/>
        <v/>
      </c>
      <c r="FX142" s="2" t="str">
        <f t="shared" si="1091"/>
        <v/>
      </c>
      <c r="FY142" s="2" t="str">
        <f t="shared" si="1092"/>
        <v/>
      </c>
      <c r="FZ142" s="2" t="str">
        <f t="shared" si="1093"/>
        <v/>
      </c>
      <c r="GC142" s="2" t="str">
        <f t="shared" si="1094"/>
        <v/>
      </c>
      <c r="GD142" s="2" t="str">
        <f t="shared" si="1095"/>
        <v/>
      </c>
      <c r="GG142" s="2" t="str">
        <f t="shared" si="1096"/>
        <v/>
      </c>
      <c r="GH142" s="2" t="str">
        <f t="shared" si="1097"/>
        <v/>
      </c>
      <c r="GI142" s="2" t="str">
        <f t="shared" si="1098"/>
        <v/>
      </c>
      <c r="GJ142" s="2" t="str">
        <f t="shared" si="1099"/>
        <v/>
      </c>
      <c r="GK142" s="2" t="str">
        <f t="shared" si="1100"/>
        <v/>
      </c>
      <c r="GL142" s="2" t="str">
        <f t="shared" si="1101"/>
        <v/>
      </c>
      <c r="GO142" s="2" t="str">
        <f t="shared" si="1102"/>
        <v/>
      </c>
      <c r="GP142" s="2" t="str">
        <f t="shared" si="1103"/>
        <v/>
      </c>
      <c r="GS142" s="2" t="str">
        <f t="shared" si="1104"/>
        <v/>
      </c>
      <c r="GT142" s="2" t="str">
        <f t="shared" si="1105"/>
        <v/>
      </c>
      <c r="GU142" s="2" t="str">
        <f t="shared" si="1106"/>
        <v/>
      </c>
      <c r="GV142" s="2" t="str">
        <f t="shared" si="1107"/>
        <v/>
      </c>
      <c r="GW142" s="2" t="str">
        <f t="shared" si="1108"/>
        <v/>
      </c>
      <c r="GX142" s="2" t="str">
        <f t="shared" si="1109"/>
        <v/>
      </c>
      <c r="HA142" s="2" t="str">
        <f t="shared" si="1110"/>
        <v/>
      </c>
      <c r="HB142" s="2" t="str">
        <f t="shared" si="1111"/>
        <v/>
      </c>
      <c r="HE142" s="2" t="str">
        <f t="shared" si="1112"/>
        <v/>
      </c>
      <c r="HF142" s="2" t="str">
        <f t="shared" si="1113"/>
        <v/>
      </c>
      <c r="HG142" s="2" t="str">
        <f t="shared" si="1114"/>
        <v/>
      </c>
      <c r="HH142" s="2" t="str">
        <f t="shared" si="1115"/>
        <v/>
      </c>
      <c r="HI142" s="2" t="str">
        <f t="shared" si="1116"/>
        <v/>
      </c>
      <c r="HJ142" s="2" t="str">
        <f t="shared" si="1117"/>
        <v/>
      </c>
      <c r="HM142" s="2" t="str">
        <f t="shared" si="1118"/>
        <v/>
      </c>
      <c r="HN142" s="2" t="str">
        <f t="shared" si="1119"/>
        <v/>
      </c>
      <c r="HQ142" s="2" t="str">
        <f t="shared" si="1120"/>
        <v/>
      </c>
      <c r="HR142" s="2" t="str">
        <f t="shared" si="1121"/>
        <v/>
      </c>
      <c r="HS142" s="2" t="str">
        <f t="shared" si="1122"/>
        <v/>
      </c>
      <c r="HT142" s="2" t="str">
        <f t="shared" si="1123"/>
        <v/>
      </c>
      <c r="HU142" s="2" t="str">
        <f t="shared" si="1124"/>
        <v/>
      </c>
      <c r="HV142" s="2" t="str">
        <f t="shared" si="1125"/>
        <v/>
      </c>
      <c r="HY142" s="2" t="str">
        <f t="shared" si="1126"/>
        <v/>
      </c>
      <c r="HZ142" s="2" t="str">
        <f t="shared" si="1127"/>
        <v/>
      </c>
      <c r="IC142" s="2" t="str">
        <f t="shared" si="1128"/>
        <v/>
      </c>
      <c r="ID142" s="2" t="str">
        <f t="shared" si="1129"/>
        <v/>
      </c>
      <c r="IE142" s="2" t="str">
        <f t="shared" si="1130"/>
        <v/>
      </c>
      <c r="IF142" s="2" t="str">
        <f t="shared" si="1131"/>
        <v/>
      </c>
      <c r="IG142" s="2" t="str">
        <f t="shared" si="1132"/>
        <v/>
      </c>
      <c r="IH142" s="2" t="str">
        <f t="shared" si="1133"/>
        <v/>
      </c>
      <c r="IK142" s="2" t="str">
        <f t="shared" si="1134"/>
        <v/>
      </c>
      <c r="IL142" s="2" t="str">
        <f t="shared" si="1135"/>
        <v/>
      </c>
      <c r="IO142" s="2" t="str">
        <f t="shared" si="1136"/>
        <v/>
      </c>
      <c r="IP142" s="2" t="str">
        <f t="shared" si="1137"/>
        <v/>
      </c>
      <c r="IQ142" s="2" t="str">
        <f t="shared" si="1138"/>
        <v/>
      </c>
      <c r="IR142" s="2" t="str">
        <f t="shared" si="1139"/>
        <v/>
      </c>
      <c r="IS142" s="2" t="str">
        <f t="shared" si="1140"/>
        <v/>
      </c>
      <c r="IT142" s="2" t="str">
        <f t="shared" si="1141"/>
        <v/>
      </c>
      <c r="IW142" s="2" t="str">
        <f t="shared" si="1142"/>
        <v/>
      </c>
      <c r="IX142" s="2" t="str">
        <f t="shared" si="1143"/>
        <v/>
      </c>
      <c r="JA142" s="2" t="str">
        <f t="shared" si="1144"/>
        <v/>
      </c>
      <c r="JB142" s="2" t="str">
        <f t="shared" si="1145"/>
        <v/>
      </c>
      <c r="JC142" s="2" t="str">
        <f t="shared" si="1146"/>
        <v/>
      </c>
      <c r="JD142" s="2" t="str">
        <f t="shared" si="1147"/>
        <v/>
      </c>
      <c r="JE142" s="2" t="str">
        <f t="shared" si="1148"/>
        <v/>
      </c>
      <c r="JF142" s="2" t="str">
        <f t="shared" si="1149"/>
        <v/>
      </c>
      <c r="JI142" s="2" t="str">
        <f t="shared" si="1150"/>
        <v/>
      </c>
      <c r="JJ142" s="2" t="str">
        <f t="shared" si="1151"/>
        <v/>
      </c>
      <c r="JM142" s="2" t="str">
        <f t="shared" si="1152"/>
        <v/>
      </c>
      <c r="JN142" s="2" t="str">
        <f t="shared" si="1153"/>
        <v/>
      </c>
      <c r="JO142" s="2" t="str">
        <f t="shared" si="1154"/>
        <v/>
      </c>
      <c r="JP142" s="2" t="str">
        <f t="shared" si="1155"/>
        <v/>
      </c>
      <c r="JQ142" s="2" t="str">
        <f t="shared" si="1156"/>
        <v/>
      </c>
      <c r="JR142" s="2" t="str">
        <f t="shared" si="1157"/>
        <v/>
      </c>
      <c r="JU142" s="2" t="str">
        <f t="shared" si="1158"/>
        <v/>
      </c>
      <c r="JV142" s="2" t="str">
        <f t="shared" si="1159"/>
        <v/>
      </c>
      <c r="JY142" s="2" t="str">
        <f t="shared" si="1160"/>
        <v/>
      </c>
      <c r="JZ142" s="2" t="str">
        <f t="shared" si="1161"/>
        <v/>
      </c>
      <c r="KA142" s="2" t="str">
        <f t="shared" si="1162"/>
        <v/>
      </c>
      <c r="KB142" s="2" t="str">
        <f t="shared" si="1163"/>
        <v/>
      </c>
      <c r="KC142" s="2" t="str">
        <f t="shared" si="1164"/>
        <v/>
      </c>
      <c r="KD142" s="2" t="str">
        <f t="shared" si="1165"/>
        <v/>
      </c>
    </row>
    <row r="143" spans="5:290" ht="13.5" customHeight="1">
      <c r="E143" s="2" t="str">
        <f t="shared" si="975"/>
        <v/>
      </c>
      <c r="F143" s="2" t="str">
        <f t="shared" si="976"/>
        <v/>
      </c>
      <c r="I143" s="2" t="str">
        <f t="shared" si="977"/>
        <v/>
      </c>
      <c r="J143" s="2" t="str">
        <f t="shared" si="978"/>
        <v/>
      </c>
      <c r="K143" s="2" t="str">
        <f t="shared" si="979"/>
        <v/>
      </c>
      <c r="L143" s="2" t="str">
        <f t="shared" si="980"/>
        <v/>
      </c>
      <c r="M143" s="2" t="str">
        <f t="shared" si="981"/>
        <v/>
      </c>
      <c r="N143" s="2" t="str">
        <f t="shared" si="982"/>
        <v/>
      </c>
      <c r="Q143" s="75" t="str">
        <f t="shared" si="983"/>
        <v/>
      </c>
      <c r="R143" s="2" t="str">
        <f t="shared" si="984"/>
        <v/>
      </c>
      <c r="U143" s="2" t="str">
        <f t="shared" si="985"/>
        <v/>
      </c>
      <c r="V143" s="2" t="str">
        <f t="shared" si="986"/>
        <v/>
      </c>
      <c r="W143" s="2" t="str">
        <f t="shared" si="987"/>
        <v/>
      </c>
      <c r="X143" s="2" t="str">
        <f t="shared" si="988"/>
        <v/>
      </c>
      <c r="Y143" s="2" t="str">
        <f t="shared" si="989"/>
        <v/>
      </c>
      <c r="Z143" s="2" t="str">
        <f t="shared" si="990"/>
        <v/>
      </c>
      <c r="AC143" s="2" t="str">
        <f t="shared" si="991"/>
        <v/>
      </c>
      <c r="AD143" s="2" t="str">
        <f t="shared" si="992"/>
        <v/>
      </c>
      <c r="AG143" s="2" t="str">
        <f t="shared" si="993"/>
        <v/>
      </c>
      <c r="AH143" s="2" t="str">
        <f t="shared" si="994"/>
        <v/>
      </c>
      <c r="AI143" s="2" t="str">
        <f t="shared" si="995"/>
        <v/>
      </c>
      <c r="AJ143" s="2" t="str">
        <f t="shared" si="996"/>
        <v/>
      </c>
      <c r="AK143" s="2" t="str">
        <f t="shared" si="997"/>
        <v/>
      </c>
      <c r="AL143" s="2" t="str">
        <f t="shared" si="998"/>
        <v/>
      </c>
      <c r="AO143" s="2" t="str">
        <f t="shared" si="999"/>
        <v/>
      </c>
      <c r="AP143" s="2" t="str">
        <f t="shared" si="1000"/>
        <v/>
      </c>
      <c r="AS143" s="2" t="str">
        <f t="shared" si="1001"/>
        <v/>
      </c>
      <c r="AT143" s="2" t="str">
        <f t="shared" si="1002"/>
        <v/>
      </c>
      <c r="AU143" s="2" t="str">
        <f t="shared" si="1003"/>
        <v/>
      </c>
      <c r="AV143" s="2" t="str">
        <f t="shared" si="1004"/>
        <v/>
      </c>
      <c r="AW143" s="2" t="str">
        <f t="shared" si="1005"/>
        <v/>
      </c>
      <c r="AX143" s="2" t="str">
        <f t="shared" si="1006"/>
        <v/>
      </c>
      <c r="BA143" s="2" t="str">
        <f t="shared" si="1007"/>
        <v/>
      </c>
      <c r="BB143" s="2" t="str">
        <f t="shared" si="1008"/>
        <v/>
      </c>
      <c r="BE143" s="2" t="str">
        <f t="shared" si="1009"/>
        <v/>
      </c>
      <c r="BF143" s="2" t="str">
        <f t="shared" si="1010"/>
        <v/>
      </c>
      <c r="BG143" s="2" t="str">
        <f t="shared" si="1011"/>
        <v/>
      </c>
      <c r="BH143" s="2" t="str">
        <f t="shared" si="1012"/>
        <v/>
      </c>
      <c r="BI143" s="2" t="str">
        <f t="shared" si="1013"/>
        <v/>
      </c>
      <c r="BJ143" s="2" t="str">
        <f t="shared" si="1014"/>
        <v/>
      </c>
      <c r="BM143" s="2" t="str">
        <f t="shared" si="1015"/>
        <v/>
      </c>
      <c r="BN143" s="2" t="str">
        <f t="shared" si="1016"/>
        <v/>
      </c>
      <c r="BQ143" s="2" t="str">
        <f t="shared" si="1017"/>
        <v/>
      </c>
      <c r="BR143" s="2" t="str">
        <f t="shared" si="1018"/>
        <v/>
      </c>
      <c r="BS143" s="2" t="str">
        <f t="shared" si="1019"/>
        <v/>
      </c>
      <c r="BT143" s="2" t="str">
        <f t="shared" si="1020"/>
        <v/>
      </c>
      <c r="BU143" s="2" t="str">
        <f t="shared" si="1021"/>
        <v/>
      </c>
      <c r="BV143" s="2" t="str">
        <f t="shared" si="1022"/>
        <v/>
      </c>
      <c r="BY143" s="2" t="str">
        <f t="shared" si="1023"/>
        <v/>
      </c>
      <c r="BZ143" s="2" t="str">
        <f t="shared" si="1024"/>
        <v/>
      </c>
      <c r="CC143" s="2" t="str">
        <f t="shared" si="1025"/>
        <v/>
      </c>
      <c r="CD143" s="2" t="str">
        <f t="shared" si="1026"/>
        <v/>
      </c>
      <c r="CE143" s="2" t="str">
        <f t="shared" si="1027"/>
        <v/>
      </c>
      <c r="CF143" s="2" t="str">
        <f t="shared" si="1028"/>
        <v/>
      </c>
      <c r="CG143" s="2" t="str">
        <f t="shared" si="1029"/>
        <v/>
      </c>
      <c r="CH143" s="2" t="str">
        <f t="shared" si="1030"/>
        <v/>
      </c>
      <c r="CK143" s="2" t="str">
        <f t="shared" si="1031"/>
        <v/>
      </c>
      <c r="CL143" s="2" t="str">
        <f t="shared" si="1032"/>
        <v/>
      </c>
      <c r="CO143" s="2" t="str">
        <f t="shared" si="1033"/>
        <v/>
      </c>
      <c r="CP143" s="2" t="str">
        <f t="shared" si="1034"/>
        <v/>
      </c>
      <c r="CQ143" s="2" t="str">
        <f t="shared" si="1035"/>
        <v/>
      </c>
      <c r="CR143" s="2" t="str">
        <f t="shared" si="1036"/>
        <v/>
      </c>
      <c r="CS143" s="2" t="str">
        <f t="shared" si="1037"/>
        <v/>
      </c>
      <c r="CT143" s="2" t="str">
        <f t="shared" si="1038"/>
        <v/>
      </c>
      <c r="CW143" s="2" t="str">
        <f t="shared" si="1039"/>
        <v/>
      </c>
      <c r="CX143" s="2" t="str">
        <f t="shared" si="1040"/>
        <v/>
      </c>
      <c r="DA143" s="2" t="str">
        <f t="shared" si="1041"/>
        <v/>
      </c>
      <c r="DB143" s="2" t="str">
        <f t="shared" si="1042"/>
        <v/>
      </c>
      <c r="DC143" s="2" t="str">
        <f t="shared" si="1043"/>
        <v/>
      </c>
      <c r="DD143" s="2" t="str">
        <f t="shared" si="1044"/>
        <v/>
      </c>
      <c r="DE143" s="2" t="str">
        <f t="shared" si="1045"/>
        <v/>
      </c>
      <c r="DF143" s="2" t="str">
        <f t="shared" si="1046"/>
        <v/>
      </c>
      <c r="DI143" s="2" t="str">
        <f t="shared" si="1047"/>
        <v/>
      </c>
      <c r="DJ143" s="2" t="str">
        <f t="shared" si="1048"/>
        <v/>
      </c>
      <c r="DM143" s="2" t="str">
        <f t="shared" si="1049"/>
        <v/>
      </c>
      <c r="DN143" s="2" t="str">
        <f t="shared" si="1050"/>
        <v/>
      </c>
      <c r="DO143" s="2" t="str">
        <f t="shared" si="1051"/>
        <v/>
      </c>
      <c r="DP143" s="2" t="str">
        <f t="shared" si="1052"/>
        <v/>
      </c>
      <c r="DQ143" s="2" t="str">
        <f t="shared" si="1053"/>
        <v/>
      </c>
      <c r="DR143" s="2" t="str">
        <f t="shared" si="1054"/>
        <v/>
      </c>
      <c r="DU143" s="2" t="str">
        <f t="shared" si="1055"/>
        <v/>
      </c>
      <c r="DV143" s="2" t="str">
        <f t="shared" si="1056"/>
        <v/>
      </c>
      <c r="DY143" s="2" t="str">
        <f t="shared" si="1057"/>
        <v/>
      </c>
      <c r="DZ143" s="2" t="str">
        <f t="shared" si="1058"/>
        <v/>
      </c>
      <c r="EA143" s="2" t="str">
        <f t="shared" si="1059"/>
        <v/>
      </c>
      <c r="EB143" s="2" t="str">
        <f t="shared" si="1060"/>
        <v/>
      </c>
      <c r="EC143" s="2" t="str">
        <f t="shared" si="1061"/>
        <v/>
      </c>
      <c r="ED143" s="2" t="str">
        <f t="shared" si="1062"/>
        <v/>
      </c>
      <c r="EG143" s="2" t="str">
        <f t="shared" si="1063"/>
        <v/>
      </c>
      <c r="EH143" s="2" t="str">
        <f t="shared" si="1064"/>
        <v/>
      </c>
      <c r="EK143" s="2" t="str">
        <f t="shared" si="1065"/>
        <v/>
      </c>
      <c r="EL143" s="2" t="str">
        <f t="shared" si="1066"/>
        <v/>
      </c>
      <c r="EM143" s="2" t="str">
        <f t="shared" si="1067"/>
        <v/>
      </c>
      <c r="EN143" s="2" t="str">
        <f t="shared" si="1068"/>
        <v/>
      </c>
      <c r="EO143" s="2" t="str">
        <f t="shared" si="1069"/>
        <v/>
      </c>
      <c r="EP143" s="2" t="str">
        <f t="shared" si="1070"/>
        <v/>
      </c>
      <c r="ES143" s="2" t="str">
        <f t="shared" si="1071"/>
        <v/>
      </c>
      <c r="ET143" s="2" t="str">
        <f t="shared" si="1072"/>
        <v/>
      </c>
      <c r="EW143" s="2" t="str">
        <f t="shared" si="1073"/>
        <v/>
      </c>
      <c r="EX143" s="2" t="str">
        <f t="shared" si="1074"/>
        <v/>
      </c>
      <c r="EY143" s="2" t="str">
        <f t="shared" si="1075"/>
        <v/>
      </c>
      <c r="EZ143" s="2" t="str">
        <f t="shared" si="1076"/>
        <v/>
      </c>
      <c r="FA143" s="2" t="str">
        <f t="shared" si="1077"/>
        <v/>
      </c>
      <c r="FB143" s="2" t="str">
        <f t="shared" si="1078"/>
        <v/>
      </c>
      <c r="FE143" s="2" t="str">
        <f t="shared" si="1079"/>
        <v/>
      </c>
      <c r="FF143" s="2" t="str">
        <f t="shared" si="1080"/>
        <v/>
      </c>
      <c r="FI143" s="2" t="str">
        <f t="shared" si="1081"/>
        <v/>
      </c>
      <c r="FJ143" s="2" t="str">
        <f t="shared" si="1082"/>
        <v/>
      </c>
      <c r="FK143" s="2" t="str">
        <f t="shared" si="1083"/>
        <v/>
      </c>
      <c r="FL143" s="2" t="str">
        <f t="shared" si="1084"/>
        <v/>
      </c>
      <c r="FM143" s="2" t="str">
        <f t="shared" si="1085"/>
        <v/>
      </c>
      <c r="FN143" s="2" t="str">
        <f t="shared" si="1086"/>
        <v/>
      </c>
      <c r="FQ143" s="2" t="str">
        <f>IF(FU143="","",#REF!)</f>
        <v/>
      </c>
      <c r="FR143" s="2" t="str">
        <f t="shared" si="1087"/>
        <v/>
      </c>
      <c r="FU143" s="2" t="str">
        <f t="shared" si="1088"/>
        <v/>
      </c>
      <c r="FV143" s="2" t="str">
        <f t="shared" si="1089"/>
        <v/>
      </c>
      <c r="FW143" s="2" t="str">
        <f t="shared" si="1090"/>
        <v/>
      </c>
      <c r="FX143" s="2" t="str">
        <f t="shared" si="1091"/>
        <v/>
      </c>
      <c r="FY143" s="2" t="str">
        <f t="shared" si="1092"/>
        <v/>
      </c>
      <c r="FZ143" s="2" t="str">
        <f t="shared" si="1093"/>
        <v/>
      </c>
      <c r="GC143" s="2" t="str">
        <f t="shared" si="1094"/>
        <v/>
      </c>
      <c r="GD143" s="2" t="str">
        <f t="shared" si="1095"/>
        <v/>
      </c>
      <c r="GG143" s="2" t="str">
        <f t="shared" si="1096"/>
        <v/>
      </c>
      <c r="GH143" s="2" t="str">
        <f t="shared" si="1097"/>
        <v/>
      </c>
      <c r="GI143" s="2" t="str">
        <f t="shared" si="1098"/>
        <v/>
      </c>
      <c r="GJ143" s="2" t="str">
        <f t="shared" si="1099"/>
        <v/>
      </c>
      <c r="GK143" s="2" t="str">
        <f t="shared" si="1100"/>
        <v/>
      </c>
      <c r="GL143" s="2" t="str">
        <f t="shared" si="1101"/>
        <v/>
      </c>
      <c r="GO143" s="2" t="str">
        <f t="shared" si="1102"/>
        <v/>
      </c>
      <c r="GP143" s="2" t="str">
        <f t="shared" si="1103"/>
        <v/>
      </c>
      <c r="GS143" s="2" t="str">
        <f t="shared" si="1104"/>
        <v/>
      </c>
      <c r="GT143" s="2" t="str">
        <f t="shared" si="1105"/>
        <v/>
      </c>
      <c r="GU143" s="2" t="str">
        <f t="shared" si="1106"/>
        <v/>
      </c>
      <c r="GV143" s="2" t="str">
        <f t="shared" si="1107"/>
        <v/>
      </c>
      <c r="GW143" s="2" t="str">
        <f t="shared" si="1108"/>
        <v/>
      </c>
      <c r="GX143" s="2" t="str">
        <f t="shared" si="1109"/>
        <v/>
      </c>
      <c r="HA143" s="2" t="str">
        <f t="shared" si="1110"/>
        <v/>
      </c>
      <c r="HB143" s="2" t="str">
        <f t="shared" si="1111"/>
        <v/>
      </c>
      <c r="HE143" s="2" t="str">
        <f t="shared" si="1112"/>
        <v/>
      </c>
      <c r="HF143" s="2" t="str">
        <f t="shared" si="1113"/>
        <v/>
      </c>
      <c r="HG143" s="2" t="str">
        <f t="shared" si="1114"/>
        <v/>
      </c>
      <c r="HH143" s="2" t="str">
        <f t="shared" si="1115"/>
        <v/>
      </c>
      <c r="HI143" s="2" t="str">
        <f t="shared" si="1116"/>
        <v/>
      </c>
      <c r="HJ143" s="2" t="str">
        <f t="shared" si="1117"/>
        <v/>
      </c>
      <c r="HM143" s="2" t="str">
        <f t="shared" si="1118"/>
        <v/>
      </c>
      <c r="HN143" s="2" t="str">
        <f t="shared" si="1119"/>
        <v/>
      </c>
      <c r="HQ143" s="2" t="str">
        <f t="shared" si="1120"/>
        <v/>
      </c>
      <c r="HR143" s="2" t="str">
        <f t="shared" si="1121"/>
        <v/>
      </c>
      <c r="HS143" s="2" t="str">
        <f t="shared" si="1122"/>
        <v/>
      </c>
      <c r="HT143" s="2" t="str">
        <f t="shared" si="1123"/>
        <v/>
      </c>
      <c r="HU143" s="2" t="str">
        <f t="shared" si="1124"/>
        <v/>
      </c>
      <c r="HV143" s="2" t="str">
        <f t="shared" si="1125"/>
        <v/>
      </c>
      <c r="HY143" s="2" t="str">
        <f t="shared" si="1126"/>
        <v/>
      </c>
      <c r="HZ143" s="2" t="str">
        <f t="shared" si="1127"/>
        <v/>
      </c>
      <c r="IC143" s="2" t="str">
        <f t="shared" si="1128"/>
        <v/>
      </c>
      <c r="ID143" s="2" t="str">
        <f t="shared" si="1129"/>
        <v/>
      </c>
      <c r="IE143" s="2" t="str">
        <f t="shared" si="1130"/>
        <v/>
      </c>
      <c r="IF143" s="2" t="str">
        <f t="shared" si="1131"/>
        <v/>
      </c>
      <c r="IG143" s="2" t="str">
        <f t="shared" si="1132"/>
        <v/>
      </c>
      <c r="IH143" s="2" t="str">
        <f t="shared" si="1133"/>
        <v/>
      </c>
      <c r="IK143" s="2" t="str">
        <f t="shared" si="1134"/>
        <v/>
      </c>
      <c r="IL143" s="2" t="str">
        <f t="shared" si="1135"/>
        <v/>
      </c>
      <c r="IO143" s="2" t="str">
        <f t="shared" si="1136"/>
        <v/>
      </c>
      <c r="IP143" s="2" t="str">
        <f t="shared" si="1137"/>
        <v/>
      </c>
      <c r="IQ143" s="2" t="str">
        <f t="shared" si="1138"/>
        <v/>
      </c>
      <c r="IR143" s="2" t="str">
        <f t="shared" si="1139"/>
        <v/>
      </c>
      <c r="IS143" s="2" t="str">
        <f t="shared" si="1140"/>
        <v/>
      </c>
      <c r="IT143" s="2" t="str">
        <f t="shared" si="1141"/>
        <v/>
      </c>
      <c r="IW143" s="2" t="str">
        <f t="shared" si="1142"/>
        <v/>
      </c>
      <c r="IX143" s="2" t="str">
        <f t="shared" si="1143"/>
        <v/>
      </c>
      <c r="JA143" s="2" t="str">
        <f t="shared" si="1144"/>
        <v/>
      </c>
      <c r="JB143" s="2" t="str">
        <f t="shared" si="1145"/>
        <v/>
      </c>
      <c r="JC143" s="2" t="str">
        <f t="shared" si="1146"/>
        <v/>
      </c>
      <c r="JD143" s="2" t="str">
        <f t="shared" si="1147"/>
        <v/>
      </c>
      <c r="JE143" s="2" t="str">
        <f t="shared" si="1148"/>
        <v/>
      </c>
      <c r="JF143" s="2" t="str">
        <f t="shared" si="1149"/>
        <v/>
      </c>
      <c r="JI143" s="2" t="str">
        <f t="shared" si="1150"/>
        <v/>
      </c>
      <c r="JJ143" s="2" t="str">
        <f t="shared" si="1151"/>
        <v/>
      </c>
      <c r="JM143" s="2" t="str">
        <f t="shared" si="1152"/>
        <v/>
      </c>
      <c r="JN143" s="2" t="str">
        <f t="shared" si="1153"/>
        <v/>
      </c>
      <c r="JO143" s="2" t="str">
        <f t="shared" si="1154"/>
        <v/>
      </c>
      <c r="JP143" s="2" t="str">
        <f t="shared" si="1155"/>
        <v/>
      </c>
      <c r="JQ143" s="2" t="str">
        <f t="shared" si="1156"/>
        <v/>
      </c>
      <c r="JR143" s="2" t="str">
        <f t="shared" si="1157"/>
        <v/>
      </c>
      <c r="JU143" s="2" t="str">
        <f t="shared" si="1158"/>
        <v/>
      </c>
      <c r="JV143" s="2" t="str">
        <f t="shared" si="1159"/>
        <v/>
      </c>
      <c r="JY143" s="2" t="str">
        <f t="shared" si="1160"/>
        <v/>
      </c>
      <c r="JZ143" s="2" t="str">
        <f t="shared" si="1161"/>
        <v/>
      </c>
      <c r="KA143" s="2" t="str">
        <f t="shared" si="1162"/>
        <v/>
      </c>
      <c r="KB143" s="2" t="str">
        <f t="shared" si="1163"/>
        <v/>
      </c>
      <c r="KC143" s="2" t="str">
        <f t="shared" si="1164"/>
        <v/>
      </c>
      <c r="KD143" s="2" t="str">
        <f t="shared" si="1165"/>
        <v/>
      </c>
    </row>
    <row r="144" spans="5:290" ht="13.5" customHeight="1">
      <c r="E144" s="2" t="str">
        <f t="shared" si="975"/>
        <v/>
      </c>
      <c r="F144" s="2" t="str">
        <f t="shared" si="976"/>
        <v/>
      </c>
      <c r="I144" s="2" t="str">
        <f t="shared" si="977"/>
        <v/>
      </c>
      <c r="J144" s="2" t="str">
        <f t="shared" si="978"/>
        <v/>
      </c>
      <c r="K144" s="2" t="str">
        <f t="shared" si="979"/>
        <v/>
      </c>
      <c r="L144" s="2" t="str">
        <f t="shared" si="980"/>
        <v/>
      </c>
      <c r="M144" s="2" t="str">
        <f t="shared" si="981"/>
        <v/>
      </c>
      <c r="N144" s="2" t="str">
        <f t="shared" si="982"/>
        <v/>
      </c>
      <c r="Q144" s="75" t="str">
        <f t="shared" si="983"/>
        <v/>
      </c>
      <c r="R144" s="2" t="str">
        <f t="shared" si="984"/>
        <v/>
      </c>
      <c r="U144" s="2" t="str">
        <f t="shared" si="985"/>
        <v/>
      </c>
      <c r="V144" s="2" t="str">
        <f t="shared" si="986"/>
        <v/>
      </c>
      <c r="W144" s="2" t="str">
        <f t="shared" si="987"/>
        <v/>
      </c>
      <c r="X144" s="2" t="str">
        <f t="shared" si="988"/>
        <v/>
      </c>
      <c r="Y144" s="2" t="str">
        <f t="shared" si="989"/>
        <v/>
      </c>
      <c r="Z144" s="2" t="str">
        <f t="shared" si="990"/>
        <v/>
      </c>
      <c r="AC144" s="2" t="str">
        <f t="shared" si="991"/>
        <v/>
      </c>
      <c r="AD144" s="2" t="str">
        <f t="shared" si="992"/>
        <v/>
      </c>
      <c r="AG144" s="2" t="str">
        <f t="shared" si="993"/>
        <v/>
      </c>
      <c r="AH144" s="2" t="str">
        <f t="shared" si="994"/>
        <v/>
      </c>
      <c r="AI144" s="2" t="str">
        <f t="shared" si="995"/>
        <v/>
      </c>
      <c r="AJ144" s="2" t="str">
        <f t="shared" si="996"/>
        <v/>
      </c>
      <c r="AK144" s="2" t="str">
        <f t="shared" si="997"/>
        <v/>
      </c>
      <c r="AL144" s="2" t="str">
        <f t="shared" si="998"/>
        <v/>
      </c>
      <c r="AO144" s="2" t="str">
        <f t="shared" si="999"/>
        <v/>
      </c>
      <c r="AP144" s="2" t="str">
        <f t="shared" si="1000"/>
        <v/>
      </c>
      <c r="AS144" s="2" t="str">
        <f t="shared" si="1001"/>
        <v/>
      </c>
      <c r="AT144" s="2" t="str">
        <f t="shared" si="1002"/>
        <v/>
      </c>
      <c r="AU144" s="2" t="str">
        <f t="shared" si="1003"/>
        <v/>
      </c>
      <c r="AV144" s="2" t="str">
        <f t="shared" si="1004"/>
        <v/>
      </c>
      <c r="AW144" s="2" t="str">
        <f t="shared" si="1005"/>
        <v/>
      </c>
      <c r="AX144" s="2" t="str">
        <f t="shared" si="1006"/>
        <v/>
      </c>
      <c r="BA144" s="2" t="str">
        <f t="shared" si="1007"/>
        <v/>
      </c>
      <c r="BB144" s="2" t="str">
        <f t="shared" si="1008"/>
        <v/>
      </c>
      <c r="BE144" s="2" t="str">
        <f t="shared" si="1009"/>
        <v/>
      </c>
      <c r="BF144" s="2" t="str">
        <f t="shared" si="1010"/>
        <v/>
      </c>
      <c r="BG144" s="2" t="str">
        <f t="shared" si="1011"/>
        <v/>
      </c>
      <c r="BH144" s="2" t="str">
        <f t="shared" si="1012"/>
        <v/>
      </c>
      <c r="BI144" s="2" t="str">
        <f t="shared" si="1013"/>
        <v/>
      </c>
      <c r="BJ144" s="2" t="str">
        <f t="shared" si="1014"/>
        <v/>
      </c>
      <c r="BM144" s="2" t="str">
        <f t="shared" si="1015"/>
        <v/>
      </c>
      <c r="BN144" s="2" t="str">
        <f t="shared" si="1016"/>
        <v/>
      </c>
      <c r="BQ144" s="2" t="str">
        <f t="shared" si="1017"/>
        <v/>
      </c>
      <c r="BR144" s="2" t="str">
        <f t="shared" si="1018"/>
        <v/>
      </c>
      <c r="BS144" s="2" t="str">
        <f t="shared" si="1019"/>
        <v/>
      </c>
      <c r="BT144" s="2" t="str">
        <f t="shared" si="1020"/>
        <v/>
      </c>
      <c r="BU144" s="2" t="str">
        <f t="shared" si="1021"/>
        <v/>
      </c>
      <c r="BV144" s="2" t="str">
        <f t="shared" si="1022"/>
        <v/>
      </c>
      <c r="BY144" s="2" t="str">
        <f t="shared" si="1023"/>
        <v/>
      </c>
      <c r="BZ144" s="2" t="str">
        <f t="shared" si="1024"/>
        <v/>
      </c>
      <c r="CC144" s="2" t="str">
        <f t="shared" si="1025"/>
        <v/>
      </c>
      <c r="CD144" s="2" t="str">
        <f t="shared" si="1026"/>
        <v/>
      </c>
      <c r="CE144" s="2" t="str">
        <f t="shared" si="1027"/>
        <v/>
      </c>
      <c r="CF144" s="2" t="str">
        <f t="shared" si="1028"/>
        <v/>
      </c>
      <c r="CG144" s="2" t="str">
        <f t="shared" si="1029"/>
        <v/>
      </c>
      <c r="CH144" s="2" t="str">
        <f t="shared" si="1030"/>
        <v/>
      </c>
      <c r="CK144" s="2" t="str">
        <f t="shared" si="1031"/>
        <v/>
      </c>
      <c r="CL144" s="2" t="str">
        <f t="shared" si="1032"/>
        <v/>
      </c>
      <c r="CO144" s="2" t="str">
        <f t="shared" si="1033"/>
        <v/>
      </c>
      <c r="CP144" s="2" t="str">
        <f t="shared" si="1034"/>
        <v/>
      </c>
      <c r="CQ144" s="2" t="str">
        <f t="shared" si="1035"/>
        <v/>
      </c>
      <c r="CR144" s="2" t="str">
        <f t="shared" si="1036"/>
        <v/>
      </c>
      <c r="CS144" s="2" t="str">
        <f t="shared" si="1037"/>
        <v/>
      </c>
      <c r="CT144" s="2" t="str">
        <f t="shared" si="1038"/>
        <v/>
      </c>
      <c r="CW144" s="2" t="str">
        <f t="shared" si="1039"/>
        <v/>
      </c>
      <c r="CX144" s="2" t="str">
        <f t="shared" si="1040"/>
        <v/>
      </c>
      <c r="DA144" s="2" t="str">
        <f t="shared" si="1041"/>
        <v/>
      </c>
      <c r="DB144" s="2" t="str">
        <f t="shared" si="1042"/>
        <v/>
      </c>
      <c r="DC144" s="2" t="str">
        <f t="shared" si="1043"/>
        <v/>
      </c>
      <c r="DD144" s="2" t="str">
        <f t="shared" si="1044"/>
        <v/>
      </c>
      <c r="DE144" s="2" t="str">
        <f t="shared" si="1045"/>
        <v/>
      </c>
      <c r="DF144" s="2" t="str">
        <f t="shared" si="1046"/>
        <v/>
      </c>
      <c r="DI144" s="2" t="str">
        <f t="shared" si="1047"/>
        <v/>
      </c>
      <c r="DJ144" s="2" t="str">
        <f t="shared" si="1048"/>
        <v/>
      </c>
      <c r="DM144" s="2" t="str">
        <f t="shared" si="1049"/>
        <v/>
      </c>
      <c r="DN144" s="2" t="str">
        <f t="shared" si="1050"/>
        <v/>
      </c>
      <c r="DO144" s="2" t="str">
        <f t="shared" si="1051"/>
        <v/>
      </c>
      <c r="DP144" s="2" t="str">
        <f t="shared" si="1052"/>
        <v/>
      </c>
      <c r="DQ144" s="2" t="str">
        <f t="shared" si="1053"/>
        <v/>
      </c>
      <c r="DR144" s="2" t="str">
        <f t="shared" si="1054"/>
        <v/>
      </c>
      <c r="DU144" s="2" t="str">
        <f t="shared" si="1055"/>
        <v/>
      </c>
      <c r="DV144" s="2" t="str">
        <f t="shared" si="1056"/>
        <v/>
      </c>
      <c r="DY144" s="2" t="str">
        <f t="shared" si="1057"/>
        <v/>
      </c>
      <c r="DZ144" s="2" t="str">
        <f t="shared" si="1058"/>
        <v/>
      </c>
      <c r="EA144" s="2" t="str">
        <f t="shared" si="1059"/>
        <v/>
      </c>
      <c r="EB144" s="2" t="str">
        <f t="shared" si="1060"/>
        <v/>
      </c>
      <c r="EC144" s="2" t="str">
        <f t="shared" si="1061"/>
        <v/>
      </c>
      <c r="ED144" s="2" t="str">
        <f t="shared" si="1062"/>
        <v/>
      </c>
      <c r="EG144" s="2" t="str">
        <f t="shared" si="1063"/>
        <v/>
      </c>
      <c r="EH144" s="2" t="str">
        <f t="shared" si="1064"/>
        <v/>
      </c>
      <c r="EK144" s="2" t="str">
        <f t="shared" si="1065"/>
        <v/>
      </c>
      <c r="EL144" s="2" t="str">
        <f t="shared" si="1066"/>
        <v/>
      </c>
      <c r="EM144" s="2" t="str">
        <f t="shared" si="1067"/>
        <v/>
      </c>
      <c r="EN144" s="2" t="str">
        <f t="shared" si="1068"/>
        <v/>
      </c>
      <c r="EO144" s="2" t="str">
        <f t="shared" si="1069"/>
        <v/>
      </c>
      <c r="EP144" s="2" t="str">
        <f t="shared" si="1070"/>
        <v/>
      </c>
      <c r="ES144" s="2" t="str">
        <f t="shared" si="1071"/>
        <v/>
      </c>
      <c r="ET144" s="2" t="str">
        <f t="shared" si="1072"/>
        <v/>
      </c>
      <c r="EW144" s="2" t="str">
        <f t="shared" si="1073"/>
        <v/>
      </c>
      <c r="EX144" s="2" t="str">
        <f t="shared" si="1074"/>
        <v/>
      </c>
      <c r="EY144" s="2" t="str">
        <f t="shared" si="1075"/>
        <v/>
      </c>
      <c r="EZ144" s="2" t="str">
        <f t="shared" si="1076"/>
        <v/>
      </c>
      <c r="FA144" s="2" t="str">
        <f t="shared" si="1077"/>
        <v/>
      </c>
      <c r="FB144" s="2" t="str">
        <f t="shared" si="1078"/>
        <v/>
      </c>
      <c r="FE144" s="2" t="str">
        <f t="shared" si="1079"/>
        <v/>
      </c>
      <c r="FF144" s="2" t="str">
        <f t="shared" si="1080"/>
        <v/>
      </c>
      <c r="FI144" s="2" t="str">
        <f t="shared" si="1081"/>
        <v/>
      </c>
      <c r="FJ144" s="2" t="str">
        <f t="shared" si="1082"/>
        <v/>
      </c>
      <c r="FK144" s="2" t="str">
        <f t="shared" si="1083"/>
        <v/>
      </c>
      <c r="FL144" s="2" t="str">
        <f t="shared" si="1084"/>
        <v/>
      </c>
      <c r="FM144" s="2" t="str">
        <f t="shared" si="1085"/>
        <v/>
      </c>
      <c r="FN144" s="2" t="str">
        <f t="shared" si="1086"/>
        <v/>
      </c>
      <c r="FQ144" s="2" t="str">
        <f>IF(FU144="","",#REF!)</f>
        <v/>
      </c>
      <c r="FR144" s="2" t="str">
        <f t="shared" si="1087"/>
        <v/>
      </c>
      <c r="FU144" s="2" t="str">
        <f t="shared" si="1088"/>
        <v/>
      </c>
      <c r="FV144" s="2" t="str">
        <f t="shared" si="1089"/>
        <v/>
      </c>
      <c r="FW144" s="2" t="str">
        <f t="shared" si="1090"/>
        <v/>
      </c>
      <c r="FX144" s="2" t="str">
        <f t="shared" si="1091"/>
        <v/>
      </c>
      <c r="FY144" s="2" t="str">
        <f t="shared" si="1092"/>
        <v/>
      </c>
      <c r="FZ144" s="2" t="str">
        <f t="shared" si="1093"/>
        <v/>
      </c>
      <c r="GC144" s="2" t="str">
        <f t="shared" si="1094"/>
        <v/>
      </c>
      <c r="GD144" s="2" t="str">
        <f t="shared" si="1095"/>
        <v/>
      </c>
      <c r="GG144" s="2" t="str">
        <f t="shared" si="1096"/>
        <v/>
      </c>
      <c r="GH144" s="2" t="str">
        <f t="shared" si="1097"/>
        <v/>
      </c>
      <c r="GI144" s="2" t="str">
        <f t="shared" si="1098"/>
        <v/>
      </c>
      <c r="GJ144" s="2" t="str">
        <f t="shared" si="1099"/>
        <v/>
      </c>
      <c r="GK144" s="2" t="str">
        <f t="shared" si="1100"/>
        <v/>
      </c>
      <c r="GL144" s="2" t="str">
        <f t="shared" si="1101"/>
        <v/>
      </c>
      <c r="GO144" s="2" t="str">
        <f t="shared" si="1102"/>
        <v/>
      </c>
      <c r="GP144" s="2" t="str">
        <f t="shared" si="1103"/>
        <v/>
      </c>
      <c r="GS144" s="2" t="str">
        <f t="shared" si="1104"/>
        <v/>
      </c>
      <c r="GT144" s="2" t="str">
        <f t="shared" si="1105"/>
        <v/>
      </c>
      <c r="GU144" s="2" t="str">
        <f t="shared" si="1106"/>
        <v/>
      </c>
      <c r="GV144" s="2" t="str">
        <f t="shared" si="1107"/>
        <v/>
      </c>
      <c r="GW144" s="2" t="str">
        <f t="shared" si="1108"/>
        <v/>
      </c>
      <c r="GX144" s="2" t="str">
        <f t="shared" si="1109"/>
        <v/>
      </c>
      <c r="HA144" s="2" t="str">
        <f t="shared" si="1110"/>
        <v/>
      </c>
      <c r="HB144" s="2" t="str">
        <f t="shared" si="1111"/>
        <v/>
      </c>
      <c r="HE144" s="2" t="str">
        <f t="shared" si="1112"/>
        <v/>
      </c>
      <c r="HF144" s="2" t="str">
        <f t="shared" si="1113"/>
        <v/>
      </c>
      <c r="HG144" s="2" t="str">
        <f t="shared" si="1114"/>
        <v/>
      </c>
      <c r="HH144" s="2" t="str">
        <f t="shared" si="1115"/>
        <v/>
      </c>
      <c r="HI144" s="2" t="str">
        <f t="shared" si="1116"/>
        <v/>
      </c>
      <c r="HJ144" s="2" t="str">
        <f t="shared" si="1117"/>
        <v/>
      </c>
      <c r="HM144" s="2" t="str">
        <f t="shared" si="1118"/>
        <v/>
      </c>
      <c r="HN144" s="2" t="str">
        <f t="shared" si="1119"/>
        <v/>
      </c>
      <c r="HQ144" s="2" t="str">
        <f t="shared" si="1120"/>
        <v/>
      </c>
      <c r="HR144" s="2" t="str">
        <f t="shared" si="1121"/>
        <v/>
      </c>
      <c r="HS144" s="2" t="str">
        <f t="shared" si="1122"/>
        <v/>
      </c>
      <c r="HT144" s="2" t="str">
        <f t="shared" si="1123"/>
        <v/>
      </c>
      <c r="HU144" s="2" t="str">
        <f t="shared" si="1124"/>
        <v/>
      </c>
      <c r="HV144" s="2" t="str">
        <f t="shared" si="1125"/>
        <v/>
      </c>
      <c r="HY144" s="2" t="str">
        <f t="shared" si="1126"/>
        <v/>
      </c>
      <c r="HZ144" s="2" t="str">
        <f t="shared" si="1127"/>
        <v/>
      </c>
      <c r="IC144" s="2" t="str">
        <f t="shared" si="1128"/>
        <v/>
      </c>
      <c r="ID144" s="2" t="str">
        <f t="shared" si="1129"/>
        <v/>
      </c>
      <c r="IE144" s="2" t="str">
        <f t="shared" si="1130"/>
        <v/>
      </c>
      <c r="IF144" s="2" t="str">
        <f t="shared" si="1131"/>
        <v/>
      </c>
      <c r="IG144" s="2" t="str">
        <f t="shared" si="1132"/>
        <v/>
      </c>
      <c r="IH144" s="2" t="str">
        <f t="shared" si="1133"/>
        <v/>
      </c>
      <c r="IK144" s="2" t="str">
        <f t="shared" si="1134"/>
        <v/>
      </c>
      <c r="IL144" s="2" t="str">
        <f t="shared" si="1135"/>
        <v/>
      </c>
      <c r="IO144" s="2" t="str">
        <f t="shared" si="1136"/>
        <v/>
      </c>
      <c r="IP144" s="2" t="str">
        <f t="shared" si="1137"/>
        <v/>
      </c>
      <c r="IQ144" s="2" t="str">
        <f t="shared" si="1138"/>
        <v/>
      </c>
      <c r="IR144" s="2" t="str">
        <f t="shared" si="1139"/>
        <v/>
      </c>
      <c r="IS144" s="2" t="str">
        <f t="shared" si="1140"/>
        <v/>
      </c>
      <c r="IT144" s="2" t="str">
        <f t="shared" si="1141"/>
        <v/>
      </c>
      <c r="IW144" s="2" t="str">
        <f t="shared" si="1142"/>
        <v/>
      </c>
      <c r="IX144" s="2" t="str">
        <f t="shared" si="1143"/>
        <v/>
      </c>
      <c r="JA144" s="2" t="str">
        <f t="shared" si="1144"/>
        <v/>
      </c>
      <c r="JB144" s="2" t="str">
        <f t="shared" si="1145"/>
        <v/>
      </c>
      <c r="JC144" s="2" t="str">
        <f t="shared" si="1146"/>
        <v/>
      </c>
      <c r="JD144" s="2" t="str">
        <f t="shared" si="1147"/>
        <v/>
      </c>
      <c r="JE144" s="2" t="str">
        <f t="shared" si="1148"/>
        <v/>
      </c>
      <c r="JF144" s="2" t="str">
        <f t="shared" si="1149"/>
        <v/>
      </c>
      <c r="JI144" s="2" t="str">
        <f t="shared" si="1150"/>
        <v/>
      </c>
      <c r="JJ144" s="2" t="str">
        <f t="shared" si="1151"/>
        <v/>
      </c>
      <c r="JM144" s="2" t="str">
        <f t="shared" si="1152"/>
        <v/>
      </c>
      <c r="JN144" s="2" t="str">
        <f t="shared" si="1153"/>
        <v/>
      </c>
      <c r="JO144" s="2" t="str">
        <f t="shared" si="1154"/>
        <v/>
      </c>
      <c r="JP144" s="2" t="str">
        <f t="shared" si="1155"/>
        <v/>
      </c>
      <c r="JQ144" s="2" t="str">
        <f t="shared" si="1156"/>
        <v/>
      </c>
      <c r="JR144" s="2" t="str">
        <f t="shared" si="1157"/>
        <v/>
      </c>
      <c r="JU144" s="2" t="str">
        <f t="shared" si="1158"/>
        <v/>
      </c>
      <c r="JV144" s="2" t="str">
        <f t="shared" si="1159"/>
        <v/>
      </c>
      <c r="JY144" s="2" t="str">
        <f t="shared" si="1160"/>
        <v/>
      </c>
      <c r="JZ144" s="2" t="str">
        <f t="shared" si="1161"/>
        <v/>
      </c>
      <c r="KA144" s="2" t="str">
        <f t="shared" si="1162"/>
        <v/>
      </c>
      <c r="KB144" s="2" t="str">
        <f t="shared" si="1163"/>
        <v/>
      </c>
      <c r="KC144" s="2" t="str">
        <f t="shared" si="1164"/>
        <v/>
      </c>
      <c r="KD144" s="2" t="str">
        <f t="shared" si="1165"/>
        <v/>
      </c>
    </row>
    <row r="145" spans="5:290" ht="13.5" customHeight="1">
      <c r="E145" s="2" t="str">
        <f t="shared" si="975"/>
        <v/>
      </c>
      <c r="F145" s="2" t="str">
        <f t="shared" si="976"/>
        <v/>
      </c>
      <c r="I145" s="2" t="str">
        <f t="shared" si="977"/>
        <v/>
      </c>
      <c r="J145" s="2" t="str">
        <f t="shared" si="978"/>
        <v/>
      </c>
      <c r="K145" s="2" t="str">
        <f t="shared" si="979"/>
        <v/>
      </c>
      <c r="L145" s="2" t="str">
        <f t="shared" si="980"/>
        <v/>
      </c>
      <c r="M145" s="2" t="str">
        <f t="shared" si="981"/>
        <v/>
      </c>
      <c r="N145" s="2" t="str">
        <f t="shared" si="982"/>
        <v/>
      </c>
      <c r="Q145" s="75" t="str">
        <f t="shared" si="983"/>
        <v/>
      </c>
      <c r="R145" s="2" t="str">
        <f t="shared" si="984"/>
        <v/>
      </c>
      <c r="U145" s="2" t="str">
        <f t="shared" si="985"/>
        <v/>
      </c>
      <c r="V145" s="2" t="str">
        <f t="shared" si="986"/>
        <v/>
      </c>
      <c r="W145" s="2" t="str">
        <f t="shared" si="987"/>
        <v/>
      </c>
      <c r="X145" s="2" t="str">
        <f t="shared" si="988"/>
        <v/>
      </c>
      <c r="Y145" s="2" t="str">
        <f t="shared" si="989"/>
        <v/>
      </c>
      <c r="Z145" s="2" t="str">
        <f t="shared" si="990"/>
        <v/>
      </c>
      <c r="AC145" s="2" t="str">
        <f t="shared" si="991"/>
        <v/>
      </c>
      <c r="AD145" s="2" t="str">
        <f t="shared" si="992"/>
        <v/>
      </c>
      <c r="AG145" s="2" t="str">
        <f t="shared" si="993"/>
        <v/>
      </c>
      <c r="AH145" s="2" t="str">
        <f t="shared" si="994"/>
        <v/>
      </c>
      <c r="AI145" s="2" t="str">
        <f t="shared" si="995"/>
        <v/>
      </c>
      <c r="AJ145" s="2" t="str">
        <f t="shared" si="996"/>
        <v/>
      </c>
      <c r="AK145" s="2" t="str">
        <f t="shared" si="997"/>
        <v/>
      </c>
      <c r="AL145" s="2" t="str">
        <f t="shared" si="998"/>
        <v/>
      </c>
      <c r="AO145" s="2" t="str">
        <f t="shared" si="999"/>
        <v/>
      </c>
      <c r="AP145" s="2" t="str">
        <f t="shared" si="1000"/>
        <v/>
      </c>
      <c r="AS145" s="2" t="str">
        <f t="shared" si="1001"/>
        <v/>
      </c>
      <c r="AT145" s="2" t="str">
        <f t="shared" si="1002"/>
        <v/>
      </c>
      <c r="AU145" s="2" t="str">
        <f t="shared" si="1003"/>
        <v/>
      </c>
      <c r="AV145" s="2" t="str">
        <f t="shared" si="1004"/>
        <v/>
      </c>
      <c r="AW145" s="2" t="str">
        <f t="shared" si="1005"/>
        <v/>
      </c>
      <c r="AX145" s="2" t="str">
        <f t="shared" si="1006"/>
        <v/>
      </c>
      <c r="BA145" s="2" t="str">
        <f t="shared" si="1007"/>
        <v/>
      </c>
      <c r="BB145" s="2" t="str">
        <f t="shared" si="1008"/>
        <v/>
      </c>
      <c r="BE145" s="2" t="str">
        <f t="shared" si="1009"/>
        <v/>
      </c>
      <c r="BF145" s="2" t="str">
        <f t="shared" si="1010"/>
        <v/>
      </c>
      <c r="BG145" s="2" t="str">
        <f t="shared" si="1011"/>
        <v/>
      </c>
      <c r="BH145" s="2" t="str">
        <f t="shared" si="1012"/>
        <v/>
      </c>
      <c r="BI145" s="2" t="str">
        <f t="shared" si="1013"/>
        <v/>
      </c>
      <c r="BJ145" s="2" t="str">
        <f t="shared" si="1014"/>
        <v/>
      </c>
      <c r="BM145" s="2" t="str">
        <f t="shared" si="1015"/>
        <v/>
      </c>
      <c r="BN145" s="2" t="str">
        <f t="shared" si="1016"/>
        <v/>
      </c>
      <c r="BQ145" s="2" t="str">
        <f t="shared" si="1017"/>
        <v/>
      </c>
      <c r="BR145" s="2" t="str">
        <f t="shared" si="1018"/>
        <v/>
      </c>
      <c r="BS145" s="2" t="str">
        <f t="shared" si="1019"/>
        <v/>
      </c>
      <c r="BT145" s="2" t="str">
        <f t="shared" si="1020"/>
        <v/>
      </c>
      <c r="BU145" s="2" t="str">
        <f t="shared" si="1021"/>
        <v/>
      </c>
      <c r="BV145" s="2" t="str">
        <f t="shared" si="1022"/>
        <v/>
      </c>
      <c r="BY145" s="2" t="str">
        <f t="shared" si="1023"/>
        <v/>
      </c>
      <c r="BZ145" s="2" t="str">
        <f t="shared" si="1024"/>
        <v/>
      </c>
      <c r="CC145" s="2" t="str">
        <f t="shared" si="1025"/>
        <v/>
      </c>
      <c r="CD145" s="2" t="str">
        <f t="shared" si="1026"/>
        <v/>
      </c>
      <c r="CE145" s="2" t="str">
        <f t="shared" si="1027"/>
        <v/>
      </c>
      <c r="CF145" s="2" t="str">
        <f t="shared" si="1028"/>
        <v/>
      </c>
      <c r="CG145" s="2" t="str">
        <f t="shared" si="1029"/>
        <v/>
      </c>
      <c r="CH145" s="2" t="str">
        <f t="shared" si="1030"/>
        <v/>
      </c>
      <c r="CK145" s="2" t="str">
        <f t="shared" si="1031"/>
        <v/>
      </c>
      <c r="CL145" s="2" t="str">
        <f t="shared" si="1032"/>
        <v/>
      </c>
      <c r="CO145" s="2" t="str">
        <f t="shared" si="1033"/>
        <v/>
      </c>
      <c r="CP145" s="2" t="str">
        <f t="shared" si="1034"/>
        <v/>
      </c>
      <c r="CQ145" s="2" t="str">
        <f t="shared" si="1035"/>
        <v/>
      </c>
      <c r="CR145" s="2" t="str">
        <f t="shared" si="1036"/>
        <v/>
      </c>
      <c r="CS145" s="2" t="str">
        <f t="shared" si="1037"/>
        <v/>
      </c>
      <c r="CT145" s="2" t="str">
        <f t="shared" si="1038"/>
        <v/>
      </c>
      <c r="CW145" s="2" t="str">
        <f t="shared" si="1039"/>
        <v/>
      </c>
      <c r="CX145" s="2" t="str">
        <f t="shared" si="1040"/>
        <v/>
      </c>
      <c r="DA145" s="2" t="str">
        <f t="shared" si="1041"/>
        <v/>
      </c>
      <c r="DB145" s="2" t="str">
        <f t="shared" si="1042"/>
        <v/>
      </c>
      <c r="DC145" s="2" t="str">
        <f t="shared" si="1043"/>
        <v/>
      </c>
      <c r="DD145" s="2" t="str">
        <f t="shared" si="1044"/>
        <v/>
      </c>
      <c r="DE145" s="2" t="str">
        <f t="shared" si="1045"/>
        <v/>
      </c>
      <c r="DF145" s="2" t="str">
        <f t="shared" si="1046"/>
        <v/>
      </c>
      <c r="DI145" s="2" t="str">
        <f t="shared" si="1047"/>
        <v/>
      </c>
      <c r="DJ145" s="2" t="str">
        <f t="shared" si="1048"/>
        <v/>
      </c>
      <c r="DM145" s="2" t="str">
        <f t="shared" si="1049"/>
        <v/>
      </c>
      <c r="DN145" s="2" t="str">
        <f t="shared" si="1050"/>
        <v/>
      </c>
      <c r="DO145" s="2" t="str">
        <f t="shared" si="1051"/>
        <v/>
      </c>
      <c r="DP145" s="2" t="str">
        <f t="shared" si="1052"/>
        <v/>
      </c>
      <c r="DQ145" s="2" t="str">
        <f t="shared" si="1053"/>
        <v/>
      </c>
      <c r="DR145" s="2" t="str">
        <f t="shared" si="1054"/>
        <v/>
      </c>
      <c r="DU145" s="2" t="str">
        <f t="shared" si="1055"/>
        <v/>
      </c>
      <c r="DV145" s="2" t="str">
        <f t="shared" si="1056"/>
        <v/>
      </c>
      <c r="DY145" s="2" t="str">
        <f t="shared" si="1057"/>
        <v/>
      </c>
      <c r="DZ145" s="2" t="str">
        <f t="shared" si="1058"/>
        <v/>
      </c>
      <c r="EA145" s="2" t="str">
        <f t="shared" si="1059"/>
        <v/>
      </c>
      <c r="EB145" s="2" t="str">
        <f t="shared" si="1060"/>
        <v/>
      </c>
      <c r="EC145" s="2" t="str">
        <f t="shared" si="1061"/>
        <v/>
      </c>
      <c r="ED145" s="2" t="str">
        <f t="shared" si="1062"/>
        <v/>
      </c>
      <c r="EG145" s="2" t="str">
        <f t="shared" si="1063"/>
        <v/>
      </c>
      <c r="EH145" s="2" t="str">
        <f t="shared" si="1064"/>
        <v/>
      </c>
      <c r="EK145" s="2" t="str">
        <f t="shared" si="1065"/>
        <v/>
      </c>
      <c r="EL145" s="2" t="str">
        <f t="shared" si="1066"/>
        <v/>
      </c>
      <c r="EM145" s="2" t="str">
        <f t="shared" si="1067"/>
        <v/>
      </c>
      <c r="EN145" s="2" t="str">
        <f t="shared" si="1068"/>
        <v/>
      </c>
      <c r="EO145" s="2" t="str">
        <f t="shared" si="1069"/>
        <v/>
      </c>
      <c r="EP145" s="2" t="str">
        <f t="shared" si="1070"/>
        <v/>
      </c>
      <c r="ES145" s="2" t="str">
        <f t="shared" si="1071"/>
        <v/>
      </c>
      <c r="ET145" s="2" t="str">
        <f t="shared" si="1072"/>
        <v/>
      </c>
      <c r="EW145" s="2" t="str">
        <f t="shared" si="1073"/>
        <v/>
      </c>
      <c r="EX145" s="2" t="str">
        <f t="shared" si="1074"/>
        <v/>
      </c>
      <c r="EY145" s="2" t="str">
        <f t="shared" si="1075"/>
        <v/>
      </c>
      <c r="EZ145" s="2" t="str">
        <f t="shared" si="1076"/>
        <v/>
      </c>
      <c r="FA145" s="2" t="str">
        <f t="shared" si="1077"/>
        <v/>
      </c>
      <c r="FB145" s="2" t="str">
        <f t="shared" si="1078"/>
        <v/>
      </c>
      <c r="FE145" s="2" t="str">
        <f t="shared" si="1079"/>
        <v/>
      </c>
      <c r="FF145" s="2" t="str">
        <f t="shared" si="1080"/>
        <v/>
      </c>
      <c r="FI145" s="2" t="str">
        <f t="shared" si="1081"/>
        <v/>
      </c>
      <c r="FJ145" s="2" t="str">
        <f t="shared" si="1082"/>
        <v/>
      </c>
      <c r="FK145" s="2" t="str">
        <f t="shared" si="1083"/>
        <v/>
      </c>
      <c r="FL145" s="2" t="str">
        <f t="shared" si="1084"/>
        <v/>
      </c>
      <c r="FM145" s="2" t="str">
        <f t="shared" si="1085"/>
        <v/>
      </c>
      <c r="FN145" s="2" t="str">
        <f t="shared" si="1086"/>
        <v/>
      </c>
      <c r="FQ145" s="2" t="str">
        <f>IF(FU145="","",#REF!)</f>
        <v/>
      </c>
      <c r="FR145" s="2" t="str">
        <f t="shared" si="1087"/>
        <v/>
      </c>
      <c r="FU145" s="2" t="str">
        <f t="shared" si="1088"/>
        <v/>
      </c>
      <c r="FV145" s="2" t="str">
        <f t="shared" si="1089"/>
        <v/>
      </c>
      <c r="FW145" s="2" t="str">
        <f t="shared" si="1090"/>
        <v/>
      </c>
      <c r="FX145" s="2" t="str">
        <f t="shared" si="1091"/>
        <v/>
      </c>
      <c r="FY145" s="2" t="str">
        <f t="shared" si="1092"/>
        <v/>
      </c>
      <c r="FZ145" s="2" t="str">
        <f t="shared" si="1093"/>
        <v/>
      </c>
      <c r="GC145" s="2" t="str">
        <f t="shared" si="1094"/>
        <v/>
      </c>
      <c r="GD145" s="2" t="str">
        <f t="shared" si="1095"/>
        <v/>
      </c>
      <c r="GG145" s="2" t="str">
        <f t="shared" si="1096"/>
        <v/>
      </c>
      <c r="GH145" s="2" t="str">
        <f t="shared" si="1097"/>
        <v/>
      </c>
      <c r="GI145" s="2" t="str">
        <f t="shared" si="1098"/>
        <v/>
      </c>
      <c r="GJ145" s="2" t="str">
        <f t="shared" si="1099"/>
        <v/>
      </c>
      <c r="GK145" s="2" t="str">
        <f t="shared" si="1100"/>
        <v/>
      </c>
      <c r="GL145" s="2" t="str">
        <f t="shared" si="1101"/>
        <v/>
      </c>
      <c r="GO145" s="2" t="str">
        <f t="shared" si="1102"/>
        <v/>
      </c>
      <c r="GP145" s="2" t="str">
        <f t="shared" si="1103"/>
        <v/>
      </c>
      <c r="GS145" s="2" t="str">
        <f t="shared" si="1104"/>
        <v/>
      </c>
      <c r="GT145" s="2" t="str">
        <f t="shared" si="1105"/>
        <v/>
      </c>
      <c r="GU145" s="2" t="str">
        <f t="shared" si="1106"/>
        <v/>
      </c>
      <c r="GV145" s="2" t="str">
        <f t="shared" si="1107"/>
        <v/>
      </c>
      <c r="GW145" s="2" t="str">
        <f t="shared" si="1108"/>
        <v/>
      </c>
      <c r="GX145" s="2" t="str">
        <f t="shared" si="1109"/>
        <v/>
      </c>
      <c r="HA145" s="2" t="str">
        <f t="shared" si="1110"/>
        <v/>
      </c>
      <c r="HB145" s="2" t="str">
        <f t="shared" si="1111"/>
        <v/>
      </c>
      <c r="HE145" s="2" t="str">
        <f t="shared" si="1112"/>
        <v/>
      </c>
      <c r="HF145" s="2" t="str">
        <f t="shared" si="1113"/>
        <v/>
      </c>
      <c r="HG145" s="2" t="str">
        <f t="shared" si="1114"/>
        <v/>
      </c>
      <c r="HH145" s="2" t="str">
        <f t="shared" si="1115"/>
        <v/>
      </c>
      <c r="HI145" s="2" t="str">
        <f t="shared" si="1116"/>
        <v/>
      </c>
      <c r="HJ145" s="2" t="str">
        <f t="shared" si="1117"/>
        <v/>
      </c>
      <c r="HM145" s="2" t="str">
        <f t="shared" si="1118"/>
        <v/>
      </c>
      <c r="HN145" s="2" t="str">
        <f t="shared" si="1119"/>
        <v/>
      </c>
      <c r="HQ145" s="2" t="str">
        <f t="shared" si="1120"/>
        <v/>
      </c>
      <c r="HR145" s="2" t="str">
        <f t="shared" si="1121"/>
        <v/>
      </c>
      <c r="HS145" s="2" t="str">
        <f t="shared" si="1122"/>
        <v/>
      </c>
      <c r="HT145" s="2" t="str">
        <f t="shared" si="1123"/>
        <v/>
      </c>
      <c r="HU145" s="2" t="str">
        <f t="shared" si="1124"/>
        <v/>
      </c>
      <c r="HV145" s="2" t="str">
        <f t="shared" si="1125"/>
        <v/>
      </c>
      <c r="HY145" s="2" t="str">
        <f t="shared" si="1126"/>
        <v/>
      </c>
      <c r="HZ145" s="2" t="str">
        <f t="shared" si="1127"/>
        <v/>
      </c>
      <c r="IC145" s="2" t="str">
        <f t="shared" si="1128"/>
        <v/>
      </c>
      <c r="ID145" s="2" t="str">
        <f t="shared" si="1129"/>
        <v/>
      </c>
      <c r="IE145" s="2" t="str">
        <f t="shared" si="1130"/>
        <v/>
      </c>
      <c r="IF145" s="2" t="str">
        <f t="shared" si="1131"/>
        <v/>
      </c>
      <c r="IG145" s="2" t="str">
        <f t="shared" si="1132"/>
        <v/>
      </c>
      <c r="IH145" s="2" t="str">
        <f t="shared" si="1133"/>
        <v/>
      </c>
      <c r="IK145" s="2" t="str">
        <f t="shared" si="1134"/>
        <v/>
      </c>
      <c r="IL145" s="2" t="str">
        <f t="shared" si="1135"/>
        <v/>
      </c>
      <c r="IO145" s="2" t="str">
        <f t="shared" si="1136"/>
        <v/>
      </c>
      <c r="IP145" s="2" t="str">
        <f t="shared" si="1137"/>
        <v/>
      </c>
      <c r="IQ145" s="2" t="str">
        <f t="shared" si="1138"/>
        <v/>
      </c>
      <c r="IR145" s="2" t="str">
        <f t="shared" si="1139"/>
        <v/>
      </c>
      <c r="IS145" s="2" t="str">
        <f t="shared" si="1140"/>
        <v/>
      </c>
      <c r="IT145" s="2" t="str">
        <f t="shared" si="1141"/>
        <v/>
      </c>
      <c r="IW145" s="2" t="str">
        <f t="shared" si="1142"/>
        <v/>
      </c>
      <c r="IX145" s="2" t="str">
        <f t="shared" si="1143"/>
        <v/>
      </c>
      <c r="JA145" s="2" t="str">
        <f t="shared" si="1144"/>
        <v/>
      </c>
      <c r="JB145" s="2" t="str">
        <f t="shared" si="1145"/>
        <v/>
      </c>
      <c r="JC145" s="2" t="str">
        <f t="shared" si="1146"/>
        <v/>
      </c>
      <c r="JD145" s="2" t="str">
        <f t="shared" si="1147"/>
        <v/>
      </c>
      <c r="JE145" s="2" t="str">
        <f t="shared" si="1148"/>
        <v/>
      </c>
      <c r="JF145" s="2" t="str">
        <f t="shared" si="1149"/>
        <v/>
      </c>
      <c r="JI145" s="2" t="str">
        <f t="shared" si="1150"/>
        <v/>
      </c>
      <c r="JJ145" s="2" t="str">
        <f t="shared" si="1151"/>
        <v/>
      </c>
      <c r="JM145" s="2" t="str">
        <f t="shared" si="1152"/>
        <v/>
      </c>
      <c r="JN145" s="2" t="str">
        <f t="shared" si="1153"/>
        <v/>
      </c>
      <c r="JO145" s="2" t="str">
        <f t="shared" si="1154"/>
        <v/>
      </c>
      <c r="JP145" s="2" t="str">
        <f t="shared" si="1155"/>
        <v/>
      </c>
      <c r="JQ145" s="2" t="str">
        <f t="shared" si="1156"/>
        <v/>
      </c>
      <c r="JR145" s="2" t="str">
        <f t="shared" si="1157"/>
        <v/>
      </c>
      <c r="JU145" s="2" t="str">
        <f t="shared" si="1158"/>
        <v/>
      </c>
      <c r="JV145" s="2" t="str">
        <f t="shared" si="1159"/>
        <v/>
      </c>
      <c r="JY145" s="2" t="str">
        <f t="shared" si="1160"/>
        <v/>
      </c>
      <c r="JZ145" s="2" t="str">
        <f t="shared" si="1161"/>
        <v/>
      </c>
      <c r="KA145" s="2" t="str">
        <f t="shared" si="1162"/>
        <v/>
      </c>
      <c r="KB145" s="2" t="str">
        <f t="shared" si="1163"/>
        <v/>
      </c>
      <c r="KC145" s="2" t="str">
        <f t="shared" si="1164"/>
        <v/>
      </c>
      <c r="KD145" s="2" t="str">
        <f t="shared" si="1165"/>
        <v/>
      </c>
    </row>
    <row r="146" spans="5:290" ht="13.5" customHeight="1">
      <c r="E146" s="2" t="str">
        <f t="shared" si="975"/>
        <v/>
      </c>
      <c r="F146" s="2" t="str">
        <f t="shared" si="976"/>
        <v/>
      </c>
      <c r="I146" s="2" t="str">
        <f t="shared" si="977"/>
        <v/>
      </c>
      <c r="J146" s="2" t="str">
        <f t="shared" si="978"/>
        <v/>
      </c>
      <c r="K146" s="2" t="str">
        <f t="shared" si="979"/>
        <v/>
      </c>
      <c r="L146" s="2" t="str">
        <f t="shared" si="980"/>
        <v/>
      </c>
      <c r="M146" s="2" t="str">
        <f t="shared" si="981"/>
        <v/>
      </c>
      <c r="N146" s="2" t="str">
        <f t="shared" si="982"/>
        <v/>
      </c>
      <c r="Q146" s="75" t="str">
        <f t="shared" si="983"/>
        <v/>
      </c>
      <c r="R146" s="2" t="str">
        <f t="shared" si="984"/>
        <v/>
      </c>
      <c r="U146" s="2" t="str">
        <f t="shared" si="985"/>
        <v/>
      </c>
      <c r="V146" s="2" t="str">
        <f t="shared" si="986"/>
        <v/>
      </c>
      <c r="W146" s="2" t="str">
        <f t="shared" si="987"/>
        <v/>
      </c>
      <c r="X146" s="2" t="str">
        <f t="shared" si="988"/>
        <v/>
      </c>
      <c r="Y146" s="2" t="str">
        <f t="shared" si="989"/>
        <v/>
      </c>
      <c r="Z146" s="2" t="str">
        <f t="shared" si="990"/>
        <v/>
      </c>
      <c r="AC146" s="2" t="str">
        <f t="shared" si="991"/>
        <v/>
      </c>
      <c r="AD146" s="2" t="str">
        <f t="shared" si="992"/>
        <v/>
      </c>
      <c r="AG146" s="2" t="str">
        <f t="shared" si="993"/>
        <v/>
      </c>
      <c r="AH146" s="2" t="str">
        <f t="shared" si="994"/>
        <v/>
      </c>
      <c r="AI146" s="2" t="str">
        <f t="shared" si="995"/>
        <v/>
      </c>
      <c r="AJ146" s="2" t="str">
        <f t="shared" si="996"/>
        <v/>
      </c>
      <c r="AK146" s="2" t="str">
        <f t="shared" si="997"/>
        <v/>
      </c>
      <c r="AL146" s="2" t="str">
        <f t="shared" si="998"/>
        <v/>
      </c>
      <c r="AO146" s="2" t="str">
        <f t="shared" si="999"/>
        <v/>
      </c>
      <c r="AP146" s="2" t="str">
        <f t="shared" si="1000"/>
        <v/>
      </c>
      <c r="AS146" s="2" t="str">
        <f t="shared" si="1001"/>
        <v/>
      </c>
      <c r="AT146" s="2" t="str">
        <f t="shared" si="1002"/>
        <v/>
      </c>
      <c r="AU146" s="2" t="str">
        <f t="shared" si="1003"/>
        <v/>
      </c>
      <c r="AV146" s="2" t="str">
        <f t="shared" si="1004"/>
        <v/>
      </c>
      <c r="AW146" s="2" t="str">
        <f t="shared" si="1005"/>
        <v/>
      </c>
      <c r="AX146" s="2" t="str">
        <f t="shared" si="1006"/>
        <v/>
      </c>
      <c r="BA146" s="2" t="str">
        <f t="shared" si="1007"/>
        <v/>
      </c>
      <c r="BB146" s="2" t="str">
        <f t="shared" si="1008"/>
        <v/>
      </c>
      <c r="BE146" s="2" t="str">
        <f t="shared" si="1009"/>
        <v/>
      </c>
      <c r="BF146" s="2" t="str">
        <f t="shared" si="1010"/>
        <v/>
      </c>
      <c r="BG146" s="2" t="str">
        <f t="shared" si="1011"/>
        <v/>
      </c>
      <c r="BH146" s="2" t="str">
        <f t="shared" si="1012"/>
        <v/>
      </c>
      <c r="BI146" s="2" t="str">
        <f t="shared" si="1013"/>
        <v/>
      </c>
      <c r="BJ146" s="2" t="str">
        <f t="shared" si="1014"/>
        <v/>
      </c>
      <c r="BM146" s="2" t="str">
        <f t="shared" si="1015"/>
        <v/>
      </c>
      <c r="BN146" s="2" t="str">
        <f t="shared" si="1016"/>
        <v/>
      </c>
      <c r="BQ146" s="2" t="str">
        <f t="shared" si="1017"/>
        <v/>
      </c>
      <c r="BR146" s="2" t="str">
        <f t="shared" si="1018"/>
        <v/>
      </c>
      <c r="BS146" s="2" t="str">
        <f t="shared" si="1019"/>
        <v/>
      </c>
      <c r="BT146" s="2" t="str">
        <f t="shared" si="1020"/>
        <v/>
      </c>
      <c r="BU146" s="2" t="str">
        <f t="shared" si="1021"/>
        <v/>
      </c>
      <c r="BV146" s="2" t="str">
        <f t="shared" si="1022"/>
        <v/>
      </c>
      <c r="BY146" s="2" t="str">
        <f t="shared" si="1023"/>
        <v/>
      </c>
      <c r="BZ146" s="2" t="str">
        <f t="shared" si="1024"/>
        <v/>
      </c>
      <c r="CC146" s="2" t="str">
        <f t="shared" si="1025"/>
        <v/>
      </c>
      <c r="CD146" s="2" t="str">
        <f t="shared" si="1026"/>
        <v/>
      </c>
      <c r="CE146" s="2" t="str">
        <f t="shared" si="1027"/>
        <v/>
      </c>
      <c r="CF146" s="2" t="str">
        <f t="shared" si="1028"/>
        <v/>
      </c>
      <c r="CG146" s="2" t="str">
        <f t="shared" si="1029"/>
        <v/>
      </c>
      <c r="CH146" s="2" t="str">
        <f t="shared" si="1030"/>
        <v/>
      </c>
      <c r="CK146" s="2" t="str">
        <f t="shared" si="1031"/>
        <v/>
      </c>
      <c r="CL146" s="2" t="str">
        <f t="shared" si="1032"/>
        <v/>
      </c>
      <c r="CO146" s="2" t="str">
        <f t="shared" si="1033"/>
        <v/>
      </c>
      <c r="CP146" s="2" t="str">
        <f t="shared" si="1034"/>
        <v/>
      </c>
      <c r="CQ146" s="2" t="str">
        <f t="shared" si="1035"/>
        <v/>
      </c>
      <c r="CR146" s="2" t="str">
        <f t="shared" si="1036"/>
        <v/>
      </c>
      <c r="CS146" s="2" t="str">
        <f t="shared" si="1037"/>
        <v/>
      </c>
      <c r="CT146" s="2" t="str">
        <f t="shared" si="1038"/>
        <v/>
      </c>
      <c r="CW146" s="2" t="str">
        <f t="shared" si="1039"/>
        <v/>
      </c>
      <c r="CX146" s="2" t="str">
        <f t="shared" si="1040"/>
        <v/>
      </c>
      <c r="DA146" s="2" t="str">
        <f t="shared" si="1041"/>
        <v/>
      </c>
      <c r="DB146" s="2" t="str">
        <f t="shared" si="1042"/>
        <v/>
      </c>
      <c r="DC146" s="2" t="str">
        <f t="shared" si="1043"/>
        <v/>
      </c>
      <c r="DD146" s="2" t="str">
        <f t="shared" si="1044"/>
        <v/>
      </c>
      <c r="DE146" s="2" t="str">
        <f t="shared" si="1045"/>
        <v/>
      </c>
      <c r="DF146" s="2" t="str">
        <f t="shared" si="1046"/>
        <v/>
      </c>
      <c r="DI146" s="2" t="str">
        <f t="shared" si="1047"/>
        <v/>
      </c>
      <c r="DJ146" s="2" t="str">
        <f t="shared" si="1048"/>
        <v/>
      </c>
      <c r="DM146" s="2" t="str">
        <f t="shared" si="1049"/>
        <v/>
      </c>
      <c r="DN146" s="2" t="str">
        <f t="shared" si="1050"/>
        <v/>
      </c>
      <c r="DO146" s="2" t="str">
        <f t="shared" si="1051"/>
        <v/>
      </c>
      <c r="DP146" s="2" t="str">
        <f t="shared" si="1052"/>
        <v/>
      </c>
      <c r="DQ146" s="2" t="str">
        <f t="shared" si="1053"/>
        <v/>
      </c>
      <c r="DR146" s="2" t="str">
        <f t="shared" si="1054"/>
        <v/>
      </c>
      <c r="DU146" s="2" t="str">
        <f t="shared" si="1055"/>
        <v/>
      </c>
      <c r="DV146" s="2" t="str">
        <f t="shared" si="1056"/>
        <v/>
      </c>
      <c r="DY146" s="2" t="str">
        <f t="shared" si="1057"/>
        <v/>
      </c>
      <c r="DZ146" s="2" t="str">
        <f t="shared" si="1058"/>
        <v/>
      </c>
      <c r="EA146" s="2" t="str">
        <f t="shared" si="1059"/>
        <v/>
      </c>
      <c r="EB146" s="2" t="str">
        <f t="shared" si="1060"/>
        <v/>
      </c>
      <c r="EC146" s="2" t="str">
        <f t="shared" si="1061"/>
        <v/>
      </c>
      <c r="ED146" s="2" t="str">
        <f t="shared" si="1062"/>
        <v/>
      </c>
      <c r="EG146" s="2" t="str">
        <f t="shared" si="1063"/>
        <v/>
      </c>
      <c r="EH146" s="2" t="str">
        <f t="shared" si="1064"/>
        <v/>
      </c>
      <c r="EK146" s="2" t="str">
        <f t="shared" si="1065"/>
        <v/>
      </c>
      <c r="EL146" s="2" t="str">
        <f t="shared" si="1066"/>
        <v/>
      </c>
      <c r="EM146" s="2" t="str">
        <f t="shared" si="1067"/>
        <v/>
      </c>
      <c r="EN146" s="2" t="str">
        <f t="shared" si="1068"/>
        <v/>
      </c>
      <c r="EO146" s="2" t="str">
        <f t="shared" si="1069"/>
        <v/>
      </c>
      <c r="EP146" s="2" t="str">
        <f t="shared" si="1070"/>
        <v/>
      </c>
      <c r="ES146" s="2" t="str">
        <f t="shared" si="1071"/>
        <v/>
      </c>
      <c r="ET146" s="2" t="str">
        <f t="shared" si="1072"/>
        <v/>
      </c>
      <c r="EW146" s="2" t="str">
        <f t="shared" si="1073"/>
        <v/>
      </c>
      <c r="EX146" s="2" t="str">
        <f t="shared" si="1074"/>
        <v/>
      </c>
      <c r="EY146" s="2" t="str">
        <f t="shared" si="1075"/>
        <v/>
      </c>
      <c r="EZ146" s="2" t="str">
        <f t="shared" si="1076"/>
        <v/>
      </c>
      <c r="FA146" s="2" t="str">
        <f t="shared" si="1077"/>
        <v/>
      </c>
      <c r="FB146" s="2" t="str">
        <f t="shared" si="1078"/>
        <v/>
      </c>
      <c r="FE146" s="2" t="str">
        <f t="shared" si="1079"/>
        <v/>
      </c>
      <c r="FF146" s="2" t="str">
        <f t="shared" si="1080"/>
        <v/>
      </c>
      <c r="FI146" s="2" t="str">
        <f t="shared" si="1081"/>
        <v/>
      </c>
      <c r="FJ146" s="2" t="str">
        <f t="shared" si="1082"/>
        <v/>
      </c>
      <c r="FK146" s="2" t="str">
        <f t="shared" si="1083"/>
        <v/>
      </c>
      <c r="FL146" s="2" t="str">
        <f t="shared" si="1084"/>
        <v/>
      </c>
      <c r="FM146" s="2" t="str">
        <f t="shared" si="1085"/>
        <v/>
      </c>
      <c r="FN146" s="2" t="str">
        <f t="shared" si="1086"/>
        <v/>
      </c>
      <c r="FQ146" s="2" t="str">
        <f>IF(FU146="","",#REF!)</f>
        <v/>
      </c>
      <c r="FR146" s="2" t="str">
        <f t="shared" si="1087"/>
        <v/>
      </c>
      <c r="FU146" s="2" t="str">
        <f t="shared" si="1088"/>
        <v/>
      </c>
      <c r="FV146" s="2" t="str">
        <f t="shared" si="1089"/>
        <v/>
      </c>
      <c r="FW146" s="2" t="str">
        <f t="shared" si="1090"/>
        <v/>
      </c>
      <c r="FX146" s="2" t="str">
        <f t="shared" si="1091"/>
        <v/>
      </c>
      <c r="FY146" s="2" t="str">
        <f t="shared" si="1092"/>
        <v/>
      </c>
      <c r="FZ146" s="2" t="str">
        <f t="shared" si="1093"/>
        <v/>
      </c>
      <c r="GC146" s="2" t="str">
        <f t="shared" si="1094"/>
        <v/>
      </c>
      <c r="GD146" s="2" t="str">
        <f t="shared" si="1095"/>
        <v/>
      </c>
      <c r="GG146" s="2" t="str">
        <f t="shared" si="1096"/>
        <v/>
      </c>
      <c r="GH146" s="2" t="str">
        <f t="shared" si="1097"/>
        <v/>
      </c>
      <c r="GI146" s="2" t="str">
        <f t="shared" si="1098"/>
        <v/>
      </c>
      <c r="GJ146" s="2" t="str">
        <f t="shared" si="1099"/>
        <v/>
      </c>
      <c r="GK146" s="2" t="str">
        <f t="shared" si="1100"/>
        <v/>
      </c>
      <c r="GL146" s="2" t="str">
        <f t="shared" si="1101"/>
        <v/>
      </c>
      <c r="GO146" s="2" t="str">
        <f t="shared" si="1102"/>
        <v/>
      </c>
      <c r="GP146" s="2" t="str">
        <f t="shared" si="1103"/>
        <v/>
      </c>
      <c r="GS146" s="2" t="str">
        <f t="shared" si="1104"/>
        <v/>
      </c>
      <c r="GT146" s="2" t="str">
        <f t="shared" si="1105"/>
        <v/>
      </c>
      <c r="GU146" s="2" t="str">
        <f t="shared" si="1106"/>
        <v/>
      </c>
      <c r="GV146" s="2" t="str">
        <f t="shared" si="1107"/>
        <v/>
      </c>
      <c r="GW146" s="2" t="str">
        <f t="shared" si="1108"/>
        <v/>
      </c>
      <c r="GX146" s="2" t="str">
        <f t="shared" si="1109"/>
        <v/>
      </c>
      <c r="HA146" s="2" t="str">
        <f t="shared" si="1110"/>
        <v/>
      </c>
      <c r="HB146" s="2" t="str">
        <f t="shared" si="1111"/>
        <v/>
      </c>
      <c r="HE146" s="2" t="str">
        <f t="shared" si="1112"/>
        <v/>
      </c>
      <c r="HF146" s="2" t="str">
        <f t="shared" si="1113"/>
        <v/>
      </c>
      <c r="HG146" s="2" t="str">
        <f t="shared" si="1114"/>
        <v/>
      </c>
      <c r="HH146" s="2" t="str">
        <f t="shared" si="1115"/>
        <v/>
      </c>
      <c r="HI146" s="2" t="str">
        <f t="shared" si="1116"/>
        <v/>
      </c>
      <c r="HJ146" s="2" t="str">
        <f t="shared" si="1117"/>
        <v/>
      </c>
      <c r="HM146" s="2" t="str">
        <f t="shared" si="1118"/>
        <v/>
      </c>
      <c r="HN146" s="2" t="str">
        <f t="shared" si="1119"/>
        <v/>
      </c>
      <c r="HQ146" s="2" t="str">
        <f t="shared" si="1120"/>
        <v/>
      </c>
      <c r="HR146" s="2" t="str">
        <f t="shared" si="1121"/>
        <v/>
      </c>
      <c r="HS146" s="2" t="str">
        <f t="shared" si="1122"/>
        <v/>
      </c>
      <c r="HT146" s="2" t="str">
        <f t="shared" si="1123"/>
        <v/>
      </c>
      <c r="HU146" s="2" t="str">
        <f t="shared" si="1124"/>
        <v/>
      </c>
      <c r="HV146" s="2" t="str">
        <f t="shared" si="1125"/>
        <v/>
      </c>
      <c r="HY146" s="2" t="str">
        <f t="shared" si="1126"/>
        <v/>
      </c>
      <c r="HZ146" s="2" t="str">
        <f t="shared" si="1127"/>
        <v/>
      </c>
      <c r="IC146" s="2" t="str">
        <f t="shared" si="1128"/>
        <v/>
      </c>
      <c r="ID146" s="2" t="str">
        <f t="shared" si="1129"/>
        <v/>
      </c>
      <c r="IE146" s="2" t="str">
        <f t="shared" si="1130"/>
        <v/>
      </c>
      <c r="IF146" s="2" t="str">
        <f t="shared" si="1131"/>
        <v/>
      </c>
      <c r="IG146" s="2" t="str">
        <f t="shared" si="1132"/>
        <v/>
      </c>
      <c r="IH146" s="2" t="str">
        <f t="shared" si="1133"/>
        <v/>
      </c>
      <c r="IK146" s="2" t="str">
        <f t="shared" si="1134"/>
        <v/>
      </c>
      <c r="IL146" s="2" t="str">
        <f t="shared" si="1135"/>
        <v/>
      </c>
      <c r="IO146" s="2" t="str">
        <f t="shared" si="1136"/>
        <v/>
      </c>
      <c r="IP146" s="2" t="str">
        <f t="shared" si="1137"/>
        <v/>
      </c>
      <c r="IQ146" s="2" t="str">
        <f t="shared" si="1138"/>
        <v/>
      </c>
      <c r="IR146" s="2" t="str">
        <f t="shared" si="1139"/>
        <v/>
      </c>
      <c r="IS146" s="2" t="str">
        <f t="shared" si="1140"/>
        <v/>
      </c>
      <c r="IT146" s="2" t="str">
        <f t="shared" si="1141"/>
        <v/>
      </c>
      <c r="IW146" s="2" t="str">
        <f t="shared" si="1142"/>
        <v/>
      </c>
      <c r="IX146" s="2" t="str">
        <f t="shared" si="1143"/>
        <v/>
      </c>
      <c r="JA146" s="2" t="str">
        <f t="shared" si="1144"/>
        <v/>
      </c>
      <c r="JB146" s="2" t="str">
        <f t="shared" si="1145"/>
        <v/>
      </c>
      <c r="JC146" s="2" t="str">
        <f t="shared" si="1146"/>
        <v/>
      </c>
      <c r="JD146" s="2" t="str">
        <f t="shared" si="1147"/>
        <v/>
      </c>
      <c r="JE146" s="2" t="str">
        <f t="shared" si="1148"/>
        <v/>
      </c>
      <c r="JF146" s="2" t="str">
        <f t="shared" si="1149"/>
        <v/>
      </c>
      <c r="JI146" s="2" t="str">
        <f t="shared" si="1150"/>
        <v/>
      </c>
      <c r="JJ146" s="2" t="str">
        <f t="shared" si="1151"/>
        <v/>
      </c>
      <c r="JM146" s="2" t="str">
        <f t="shared" si="1152"/>
        <v/>
      </c>
      <c r="JN146" s="2" t="str">
        <f t="shared" si="1153"/>
        <v/>
      </c>
      <c r="JO146" s="2" t="str">
        <f t="shared" si="1154"/>
        <v/>
      </c>
      <c r="JP146" s="2" t="str">
        <f t="shared" si="1155"/>
        <v/>
      </c>
      <c r="JQ146" s="2" t="str">
        <f t="shared" si="1156"/>
        <v/>
      </c>
      <c r="JR146" s="2" t="str">
        <f t="shared" si="1157"/>
        <v/>
      </c>
      <c r="JU146" s="2" t="str">
        <f t="shared" si="1158"/>
        <v/>
      </c>
      <c r="JV146" s="2" t="str">
        <f t="shared" si="1159"/>
        <v/>
      </c>
      <c r="JY146" s="2" t="str">
        <f t="shared" si="1160"/>
        <v/>
      </c>
      <c r="JZ146" s="2" t="str">
        <f t="shared" si="1161"/>
        <v/>
      </c>
      <c r="KA146" s="2" t="str">
        <f t="shared" si="1162"/>
        <v/>
      </c>
      <c r="KB146" s="2" t="str">
        <f t="shared" si="1163"/>
        <v/>
      </c>
      <c r="KC146" s="2" t="str">
        <f t="shared" si="1164"/>
        <v/>
      </c>
      <c r="KD146" s="2" t="str">
        <f t="shared" si="1165"/>
        <v/>
      </c>
    </row>
    <row r="147" spans="5:290" ht="13.5" customHeight="1">
      <c r="E147" s="2" t="str">
        <f t="shared" si="975"/>
        <v/>
      </c>
      <c r="F147" s="2" t="str">
        <f t="shared" si="976"/>
        <v/>
      </c>
      <c r="I147" s="2" t="str">
        <f t="shared" si="977"/>
        <v/>
      </c>
      <c r="J147" s="2" t="str">
        <f t="shared" si="978"/>
        <v/>
      </c>
      <c r="K147" s="2" t="str">
        <f t="shared" si="979"/>
        <v/>
      </c>
      <c r="L147" s="2" t="str">
        <f t="shared" si="980"/>
        <v/>
      </c>
      <c r="M147" s="2" t="str">
        <f t="shared" si="981"/>
        <v/>
      </c>
      <c r="N147" s="2" t="str">
        <f t="shared" si="982"/>
        <v/>
      </c>
      <c r="Q147" s="75" t="str">
        <f t="shared" si="983"/>
        <v/>
      </c>
      <c r="R147" s="2" t="str">
        <f t="shared" si="984"/>
        <v/>
      </c>
      <c r="U147" s="2" t="str">
        <f t="shared" si="985"/>
        <v/>
      </c>
      <c r="V147" s="2" t="str">
        <f t="shared" si="986"/>
        <v/>
      </c>
      <c r="W147" s="2" t="str">
        <f t="shared" si="987"/>
        <v/>
      </c>
      <c r="X147" s="2" t="str">
        <f t="shared" si="988"/>
        <v/>
      </c>
      <c r="Y147" s="2" t="str">
        <f t="shared" si="989"/>
        <v/>
      </c>
      <c r="Z147" s="2" t="str">
        <f t="shared" si="990"/>
        <v/>
      </c>
      <c r="AC147" s="2" t="str">
        <f t="shared" si="991"/>
        <v/>
      </c>
      <c r="AD147" s="2" t="str">
        <f t="shared" si="992"/>
        <v/>
      </c>
      <c r="AG147" s="2" t="str">
        <f t="shared" si="993"/>
        <v/>
      </c>
      <c r="AH147" s="2" t="str">
        <f t="shared" si="994"/>
        <v/>
      </c>
      <c r="AI147" s="2" t="str">
        <f t="shared" si="995"/>
        <v/>
      </c>
      <c r="AJ147" s="2" t="str">
        <f t="shared" si="996"/>
        <v/>
      </c>
      <c r="AK147" s="2" t="str">
        <f t="shared" si="997"/>
        <v/>
      </c>
      <c r="AL147" s="2" t="str">
        <f t="shared" si="998"/>
        <v/>
      </c>
      <c r="AO147" s="2" t="str">
        <f t="shared" si="999"/>
        <v/>
      </c>
      <c r="AP147" s="2" t="str">
        <f t="shared" si="1000"/>
        <v/>
      </c>
      <c r="AS147" s="2" t="str">
        <f t="shared" si="1001"/>
        <v/>
      </c>
      <c r="AT147" s="2" t="str">
        <f t="shared" si="1002"/>
        <v/>
      </c>
      <c r="AU147" s="2" t="str">
        <f t="shared" si="1003"/>
        <v/>
      </c>
      <c r="AV147" s="2" t="str">
        <f t="shared" si="1004"/>
        <v/>
      </c>
      <c r="AW147" s="2" t="str">
        <f t="shared" si="1005"/>
        <v/>
      </c>
      <c r="AX147" s="2" t="str">
        <f t="shared" si="1006"/>
        <v/>
      </c>
      <c r="BA147" s="2" t="str">
        <f t="shared" si="1007"/>
        <v/>
      </c>
      <c r="BB147" s="2" t="str">
        <f t="shared" si="1008"/>
        <v/>
      </c>
      <c r="BE147" s="2" t="str">
        <f t="shared" si="1009"/>
        <v/>
      </c>
      <c r="BF147" s="2" t="str">
        <f t="shared" si="1010"/>
        <v/>
      </c>
      <c r="BG147" s="2" t="str">
        <f t="shared" si="1011"/>
        <v/>
      </c>
      <c r="BH147" s="2" t="str">
        <f t="shared" si="1012"/>
        <v/>
      </c>
      <c r="BI147" s="2" t="str">
        <f t="shared" si="1013"/>
        <v/>
      </c>
      <c r="BJ147" s="2" t="str">
        <f t="shared" si="1014"/>
        <v/>
      </c>
      <c r="BM147" s="2" t="str">
        <f t="shared" si="1015"/>
        <v/>
      </c>
      <c r="BN147" s="2" t="str">
        <f t="shared" si="1016"/>
        <v/>
      </c>
      <c r="BQ147" s="2" t="str">
        <f t="shared" si="1017"/>
        <v/>
      </c>
      <c r="BR147" s="2" t="str">
        <f t="shared" si="1018"/>
        <v/>
      </c>
      <c r="BS147" s="2" t="str">
        <f t="shared" si="1019"/>
        <v/>
      </c>
      <c r="BT147" s="2" t="str">
        <f t="shared" si="1020"/>
        <v/>
      </c>
      <c r="BU147" s="2" t="str">
        <f t="shared" si="1021"/>
        <v/>
      </c>
      <c r="BV147" s="2" t="str">
        <f t="shared" si="1022"/>
        <v/>
      </c>
      <c r="BY147" s="2" t="str">
        <f t="shared" si="1023"/>
        <v/>
      </c>
      <c r="BZ147" s="2" t="str">
        <f t="shared" si="1024"/>
        <v/>
      </c>
      <c r="CC147" s="2" t="str">
        <f t="shared" si="1025"/>
        <v/>
      </c>
      <c r="CD147" s="2" t="str">
        <f t="shared" si="1026"/>
        <v/>
      </c>
      <c r="CE147" s="2" t="str">
        <f t="shared" si="1027"/>
        <v/>
      </c>
      <c r="CF147" s="2" t="str">
        <f t="shared" si="1028"/>
        <v/>
      </c>
      <c r="CG147" s="2" t="str">
        <f t="shared" si="1029"/>
        <v/>
      </c>
      <c r="CH147" s="2" t="str">
        <f t="shared" si="1030"/>
        <v/>
      </c>
      <c r="CK147" s="2" t="str">
        <f t="shared" si="1031"/>
        <v/>
      </c>
      <c r="CL147" s="2" t="str">
        <f t="shared" si="1032"/>
        <v/>
      </c>
      <c r="CO147" s="2" t="str">
        <f t="shared" si="1033"/>
        <v/>
      </c>
      <c r="CP147" s="2" t="str">
        <f t="shared" si="1034"/>
        <v/>
      </c>
      <c r="CQ147" s="2" t="str">
        <f t="shared" si="1035"/>
        <v/>
      </c>
      <c r="CR147" s="2" t="str">
        <f t="shared" si="1036"/>
        <v/>
      </c>
      <c r="CS147" s="2" t="str">
        <f t="shared" si="1037"/>
        <v/>
      </c>
      <c r="CT147" s="2" t="str">
        <f t="shared" si="1038"/>
        <v/>
      </c>
      <c r="CW147" s="2" t="str">
        <f t="shared" si="1039"/>
        <v/>
      </c>
      <c r="CX147" s="2" t="str">
        <f t="shared" si="1040"/>
        <v/>
      </c>
      <c r="DA147" s="2" t="str">
        <f t="shared" si="1041"/>
        <v/>
      </c>
      <c r="DB147" s="2" t="str">
        <f t="shared" si="1042"/>
        <v/>
      </c>
      <c r="DC147" s="2" t="str">
        <f t="shared" si="1043"/>
        <v/>
      </c>
      <c r="DD147" s="2" t="str">
        <f t="shared" si="1044"/>
        <v/>
      </c>
      <c r="DE147" s="2" t="str">
        <f t="shared" si="1045"/>
        <v/>
      </c>
      <c r="DF147" s="2" t="str">
        <f t="shared" si="1046"/>
        <v/>
      </c>
      <c r="DI147" s="2" t="str">
        <f t="shared" si="1047"/>
        <v/>
      </c>
      <c r="DJ147" s="2" t="str">
        <f t="shared" si="1048"/>
        <v/>
      </c>
      <c r="DM147" s="2" t="str">
        <f t="shared" si="1049"/>
        <v/>
      </c>
      <c r="DN147" s="2" t="str">
        <f t="shared" si="1050"/>
        <v/>
      </c>
      <c r="DO147" s="2" t="str">
        <f t="shared" si="1051"/>
        <v/>
      </c>
      <c r="DP147" s="2" t="str">
        <f t="shared" si="1052"/>
        <v/>
      </c>
      <c r="DQ147" s="2" t="str">
        <f t="shared" si="1053"/>
        <v/>
      </c>
      <c r="DR147" s="2" t="str">
        <f t="shared" si="1054"/>
        <v/>
      </c>
      <c r="DU147" s="2" t="str">
        <f t="shared" si="1055"/>
        <v/>
      </c>
      <c r="DV147" s="2" t="str">
        <f t="shared" si="1056"/>
        <v/>
      </c>
      <c r="DY147" s="2" t="str">
        <f t="shared" si="1057"/>
        <v/>
      </c>
      <c r="DZ147" s="2" t="str">
        <f t="shared" si="1058"/>
        <v/>
      </c>
      <c r="EA147" s="2" t="str">
        <f t="shared" si="1059"/>
        <v/>
      </c>
      <c r="EB147" s="2" t="str">
        <f t="shared" si="1060"/>
        <v/>
      </c>
      <c r="EC147" s="2" t="str">
        <f t="shared" si="1061"/>
        <v/>
      </c>
      <c r="ED147" s="2" t="str">
        <f t="shared" si="1062"/>
        <v/>
      </c>
      <c r="EG147" s="2" t="str">
        <f t="shared" si="1063"/>
        <v/>
      </c>
      <c r="EH147" s="2" t="str">
        <f t="shared" si="1064"/>
        <v/>
      </c>
      <c r="EK147" s="2" t="str">
        <f t="shared" si="1065"/>
        <v/>
      </c>
      <c r="EL147" s="2" t="str">
        <f t="shared" si="1066"/>
        <v/>
      </c>
      <c r="EM147" s="2" t="str">
        <f t="shared" si="1067"/>
        <v/>
      </c>
      <c r="EN147" s="2" t="str">
        <f t="shared" si="1068"/>
        <v/>
      </c>
      <c r="EO147" s="2" t="str">
        <f t="shared" si="1069"/>
        <v/>
      </c>
      <c r="EP147" s="2" t="str">
        <f t="shared" si="1070"/>
        <v/>
      </c>
      <c r="ES147" s="2" t="str">
        <f t="shared" si="1071"/>
        <v/>
      </c>
      <c r="ET147" s="2" t="str">
        <f t="shared" si="1072"/>
        <v/>
      </c>
      <c r="EW147" s="2" t="str">
        <f t="shared" si="1073"/>
        <v/>
      </c>
      <c r="EX147" s="2" t="str">
        <f t="shared" si="1074"/>
        <v/>
      </c>
      <c r="EY147" s="2" t="str">
        <f t="shared" si="1075"/>
        <v/>
      </c>
      <c r="EZ147" s="2" t="str">
        <f t="shared" si="1076"/>
        <v/>
      </c>
      <c r="FA147" s="2" t="str">
        <f t="shared" si="1077"/>
        <v/>
      </c>
      <c r="FB147" s="2" t="str">
        <f t="shared" si="1078"/>
        <v/>
      </c>
      <c r="FE147" s="2" t="str">
        <f t="shared" si="1079"/>
        <v/>
      </c>
      <c r="FF147" s="2" t="str">
        <f t="shared" si="1080"/>
        <v/>
      </c>
      <c r="FI147" s="2" t="str">
        <f t="shared" si="1081"/>
        <v/>
      </c>
      <c r="FJ147" s="2" t="str">
        <f t="shared" si="1082"/>
        <v/>
      </c>
      <c r="FK147" s="2" t="str">
        <f t="shared" si="1083"/>
        <v/>
      </c>
      <c r="FL147" s="2" t="str">
        <f t="shared" si="1084"/>
        <v/>
      </c>
      <c r="FM147" s="2" t="str">
        <f t="shared" si="1085"/>
        <v/>
      </c>
      <c r="FN147" s="2" t="str">
        <f t="shared" si="1086"/>
        <v/>
      </c>
      <c r="FQ147" s="2" t="str">
        <f>IF(FU147="","",#REF!)</f>
        <v/>
      </c>
      <c r="FR147" s="2" t="str">
        <f t="shared" si="1087"/>
        <v/>
      </c>
      <c r="FU147" s="2" t="str">
        <f t="shared" si="1088"/>
        <v/>
      </c>
      <c r="FV147" s="2" t="str">
        <f t="shared" si="1089"/>
        <v/>
      </c>
      <c r="FW147" s="2" t="str">
        <f t="shared" si="1090"/>
        <v/>
      </c>
      <c r="FX147" s="2" t="str">
        <f t="shared" si="1091"/>
        <v/>
      </c>
      <c r="FY147" s="2" t="str">
        <f t="shared" si="1092"/>
        <v/>
      </c>
      <c r="FZ147" s="2" t="str">
        <f t="shared" si="1093"/>
        <v/>
      </c>
      <c r="GC147" s="2" t="str">
        <f t="shared" si="1094"/>
        <v/>
      </c>
      <c r="GD147" s="2" t="str">
        <f t="shared" si="1095"/>
        <v/>
      </c>
      <c r="GG147" s="2" t="str">
        <f t="shared" si="1096"/>
        <v/>
      </c>
      <c r="GH147" s="2" t="str">
        <f t="shared" si="1097"/>
        <v/>
      </c>
      <c r="GI147" s="2" t="str">
        <f t="shared" si="1098"/>
        <v/>
      </c>
      <c r="GJ147" s="2" t="str">
        <f t="shared" si="1099"/>
        <v/>
      </c>
      <c r="GK147" s="2" t="str">
        <f t="shared" si="1100"/>
        <v/>
      </c>
      <c r="GL147" s="2" t="str">
        <f t="shared" si="1101"/>
        <v/>
      </c>
      <c r="GO147" s="2" t="str">
        <f t="shared" si="1102"/>
        <v/>
      </c>
      <c r="GP147" s="2" t="str">
        <f t="shared" si="1103"/>
        <v/>
      </c>
      <c r="GS147" s="2" t="str">
        <f t="shared" si="1104"/>
        <v/>
      </c>
      <c r="GT147" s="2" t="str">
        <f t="shared" si="1105"/>
        <v/>
      </c>
      <c r="GU147" s="2" t="str">
        <f t="shared" si="1106"/>
        <v/>
      </c>
      <c r="GV147" s="2" t="str">
        <f t="shared" si="1107"/>
        <v/>
      </c>
      <c r="GW147" s="2" t="str">
        <f t="shared" si="1108"/>
        <v/>
      </c>
      <c r="GX147" s="2" t="str">
        <f t="shared" si="1109"/>
        <v/>
      </c>
      <c r="HA147" s="2" t="str">
        <f t="shared" si="1110"/>
        <v/>
      </c>
      <c r="HB147" s="2" t="str">
        <f t="shared" si="1111"/>
        <v/>
      </c>
      <c r="HE147" s="2" t="str">
        <f t="shared" si="1112"/>
        <v/>
      </c>
      <c r="HF147" s="2" t="str">
        <f t="shared" si="1113"/>
        <v/>
      </c>
      <c r="HG147" s="2" t="str">
        <f t="shared" si="1114"/>
        <v/>
      </c>
      <c r="HH147" s="2" t="str">
        <f t="shared" si="1115"/>
        <v/>
      </c>
      <c r="HI147" s="2" t="str">
        <f t="shared" si="1116"/>
        <v/>
      </c>
      <c r="HJ147" s="2" t="str">
        <f t="shared" si="1117"/>
        <v/>
      </c>
      <c r="HM147" s="2" t="str">
        <f t="shared" si="1118"/>
        <v/>
      </c>
      <c r="HN147" s="2" t="str">
        <f t="shared" si="1119"/>
        <v/>
      </c>
      <c r="HQ147" s="2" t="str">
        <f t="shared" si="1120"/>
        <v/>
      </c>
      <c r="HR147" s="2" t="str">
        <f t="shared" si="1121"/>
        <v/>
      </c>
      <c r="HS147" s="2" t="str">
        <f t="shared" si="1122"/>
        <v/>
      </c>
      <c r="HT147" s="2" t="str">
        <f t="shared" si="1123"/>
        <v/>
      </c>
      <c r="HU147" s="2" t="str">
        <f t="shared" si="1124"/>
        <v/>
      </c>
      <c r="HV147" s="2" t="str">
        <f t="shared" si="1125"/>
        <v/>
      </c>
      <c r="HY147" s="2" t="str">
        <f t="shared" si="1126"/>
        <v/>
      </c>
      <c r="HZ147" s="2" t="str">
        <f t="shared" si="1127"/>
        <v/>
      </c>
      <c r="IC147" s="2" t="str">
        <f t="shared" si="1128"/>
        <v/>
      </c>
      <c r="ID147" s="2" t="str">
        <f t="shared" si="1129"/>
        <v/>
      </c>
      <c r="IE147" s="2" t="str">
        <f t="shared" si="1130"/>
        <v/>
      </c>
      <c r="IF147" s="2" t="str">
        <f t="shared" si="1131"/>
        <v/>
      </c>
      <c r="IG147" s="2" t="str">
        <f t="shared" si="1132"/>
        <v/>
      </c>
      <c r="IH147" s="2" t="str">
        <f t="shared" si="1133"/>
        <v/>
      </c>
      <c r="IK147" s="2" t="str">
        <f t="shared" si="1134"/>
        <v/>
      </c>
      <c r="IL147" s="2" t="str">
        <f t="shared" si="1135"/>
        <v/>
      </c>
      <c r="IO147" s="2" t="str">
        <f t="shared" si="1136"/>
        <v/>
      </c>
      <c r="IP147" s="2" t="str">
        <f t="shared" si="1137"/>
        <v/>
      </c>
      <c r="IQ147" s="2" t="str">
        <f t="shared" si="1138"/>
        <v/>
      </c>
      <c r="IR147" s="2" t="str">
        <f t="shared" si="1139"/>
        <v/>
      </c>
      <c r="IS147" s="2" t="str">
        <f t="shared" si="1140"/>
        <v/>
      </c>
      <c r="IT147" s="2" t="str">
        <f t="shared" si="1141"/>
        <v/>
      </c>
      <c r="IW147" s="2" t="str">
        <f t="shared" si="1142"/>
        <v/>
      </c>
      <c r="IX147" s="2" t="str">
        <f t="shared" si="1143"/>
        <v/>
      </c>
      <c r="JA147" s="2" t="str">
        <f t="shared" si="1144"/>
        <v/>
      </c>
      <c r="JB147" s="2" t="str">
        <f t="shared" si="1145"/>
        <v/>
      </c>
      <c r="JC147" s="2" t="str">
        <f t="shared" si="1146"/>
        <v/>
      </c>
      <c r="JD147" s="2" t="str">
        <f t="shared" si="1147"/>
        <v/>
      </c>
      <c r="JE147" s="2" t="str">
        <f t="shared" si="1148"/>
        <v/>
      </c>
      <c r="JF147" s="2" t="str">
        <f t="shared" si="1149"/>
        <v/>
      </c>
      <c r="JI147" s="2" t="str">
        <f t="shared" si="1150"/>
        <v/>
      </c>
      <c r="JJ147" s="2" t="str">
        <f t="shared" si="1151"/>
        <v/>
      </c>
      <c r="JM147" s="2" t="str">
        <f t="shared" si="1152"/>
        <v/>
      </c>
      <c r="JN147" s="2" t="str">
        <f t="shared" si="1153"/>
        <v/>
      </c>
      <c r="JO147" s="2" t="str">
        <f t="shared" si="1154"/>
        <v/>
      </c>
      <c r="JP147" s="2" t="str">
        <f t="shared" si="1155"/>
        <v/>
      </c>
      <c r="JQ147" s="2" t="str">
        <f t="shared" si="1156"/>
        <v/>
      </c>
      <c r="JR147" s="2" t="str">
        <f t="shared" si="1157"/>
        <v/>
      </c>
      <c r="JU147" s="2" t="str">
        <f t="shared" si="1158"/>
        <v/>
      </c>
      <c r="JV147" s="2" t="str">
        <f t="shared" si="1159"/>
        <v/>
      </c>
      <c r="JY147" s="2" t="str">
        <f t="shared" si="1160"/>
        <v/>
      </c>
      <c r="JZ147" s="2" t="str">
        <f t="shared" si="1161"/>
        <v/>
      </c>
      <c r="KA147" s="2" t="str">
        <f t="shared" si="1162"/>
        <v/>
      </c>
      <c r="KB147" s="2" t="str">
        <f t="shared" si="1163"/>
        <v/>
      </c>
      <c r="KC147" s="2" t="str">
        <f t="shared" si="1164"/>
        <v/>
      </c>
      <c r="KD147" s="2" t="str">
        <f t="shared" si="1165"/>
        <v/>
      </c>
    </row>
  </sheetData>
  <sortState xmlns:xlrd2="http://schemas.microsoft.com/office/spreadsheetml/2017/richdata2" ref="A16:KF87">
    <sortCondition ref="B16:B87"/>
  </sortState>
  <conditionalFormatting sqref="N93:N127 N11:N75 Z11:Z75 AL11:AL75 AX11:AX75 BJ11:BJ75 BV11:BV75 CH11:CH75 CT11:CT73 DF39:DF48 FB11:FB91 FN11:FN91 FZ11:FZ91 GL11:GL91 GX11:GX91 HJ11:HJ91 HV11:HV91 IH11:IH91 IT11:IT91 JF11:JF91 JR11:JR91 KD11:KD91 ED11:ED91 EP11:EP91 DR11:DR48 CH78:CH91 BV78:BV91 BJ78:BJ91 AX78:AX91 AL78:AL91 Z78:Z91 N78:N91">
    <cfRule type="containsText" dxfId="33" priority="35" operator="containsText" text="!">
      <formula>NOT(ISERROR(SEARCH("!",N11)))</formula>
    </cfRule>
  </conditionalFormatting>
  <conditionalFormatting sqref="Z93:Z127">
    <cfRule type="containsText" dxfId="32" priority="34" operator="containsText" text="!">
      <formula>NOT(ISERROR(SEARCH("!",Z93)))</formula>
    </cfRule>
  </conditionalFormatting>
  <conditionalFormatting sqref="AL93:AL127">
    <cfRule type="containsText" dxfId="31" priority="33" operator="containsText" text="!">
      <formula>NOT(ISERROR(SEARCH("!",AL93)))</formula>
    </cfRule>
  </conditionalFormatting>
  <conditionalFormatting sqref="AX93:AX127">
    <cfRule type="containsText" dxfId="30" priority="32" operator="containsText" text="!">
      <formula>NOT(ISERROR(SEARCH("!",AX93)))</formula>
    </cfRule>
  </conditionalFormatting>
  <conditionalFormatting sqref="BJ93:BJ127">
    <cfRule type="containsText" dxfId="29" priority="31" operator="containsText" text="!">
      <formula>NOT(ISERROR(SEARCH("!",BJ93)))</formula>
    </cfRule>
  </conditionalFormatting>
  <conditionalFormatting sqref="BV93:BV127">
    <cfRule type="containsText" dxfId="28" priority="30" operator="containsText" text="!">
      <formula>NOT(ISERROR(SEARCH("!",BV93)))</formula>
    </cfRule>
  </conditionalFormatting>
  <conditionalFormatting sqref="CH93:CH127">
    <cfRule type="containsText" dxfId="27" priority="29" operator="containsText" text="!">
      <formula>NOT(ISERROR(SEARCH("!",CH93)))</formula>
    </cfRule>
  </conditionalFormatting>
  <conditionalFormatting sqref="CT93:CT127 CT80:CT91">
    <cfRule type="containsText" dxfId="26" priority="28" operator="containsText" text="!">
      <formula>NOT(ISERROR(SEARCH("!",CT80)))</formula>
    </cfRule>
  </conditionalFormatting>
  <conditionalFormatting sqref="DF11:DF35 DF93:DF127 DF80:DF91 DF51:DF73">
    <cfRule type="containsText" dxfId="25" priority="27" operator="containsText" text="!">
      <formula>NOT(ISERROR(SEARCH("!",DF11)))</formula>
    </cfRule>
  </conditionalFormatting>
  <conditionalFormatting sqref="DR93:DR127 DR49 DR51:DR91">
    <cfRule type="containsText" dxfId="24" priority="26" operator="containsText" text="!">
      <formula>NOT(ISERROR(SEARCH("!",DR49)))</formula>
    </cfRule>
  </conditionalFormatting>
  <conditionalFormatting sqref="FB93:FB127">
    <cfRule type="containsText" dxfId="23" priority="25" operator="containsText" text="!">
      <formula>NOT(ISERROR(SEARCH("!",FB93)))</formula>
    </cfRule>
  </conditionalFormatting>
  <conditionalFormatting sqref="FN93:FN127">
    <cfRule type="containsText" dxfId="22" priority="24" operator="containsText" text="!">
      <formula>NOT(ISERROR(SEARCH("!",FN93)))</formula>
    </cfRule>
  </conditionalFormatting>
  <conditionalFormatting sqref="FZ93:FZ127">
    <cfRule type="containsText" dxfId="21" priority="23" operator="containsText" text="!">
      <formula>NOT(ISERROR(SEARCH("!",FZ93)))</formula>
    </cfRule>
  </conditionalFormatting>
  <conditionalFormatting sqref="GL93:GL127">
    <cfRule type="containsText" dxfId="20" priority="22" operator="containsText" text="!">
      <formula>NOT(ISERROR(SEARCH("!",GL93)))</formula>
    </cfRule>
  </conditionalFormatting>
  <conditionalFormatting sqref="GX93:GX127">
    <cfRule type="containsText" dxfId="19" priority="21" operator="containsText" text="!">
      <formula>NOT(ISERROR(SEARCH("!",GX93)))</formula>
    </cfRule>
  </conditionalFormatting>
  <conditionalFormatting sqref="HJ93:HJ127">
    <cfRule type="containsText" dxfId="18" priority="20" operator="containsText" text="!">
      <formula>NOT(ISERROR(SEARCH("!",HJ93)))</formula>
    </cfRule>
  </conditionalFormatting>
  <conditionalFormatting sqref="HV93:HV127">
    <cfRule type="containsText" dxfId="17" priority="19" operator="containsText" text="!">
      <formula>NOT(ISERROR(SEARCH("!",HV93)))</formula>
    </cfRule>
  </conditionalFormatting>
  <conditionalFormatting sqref="IH93:IH127">
    <cfRule type="containsText" dxfId="16" priority="18" operator="containsText" text="!">
      <formula>NOT(ISERROR(SEARCH("!",IH93)))</formula>
    </cfRule>
  </conditionalFormatting>
  <conditionalFormatting sqref="IT93:IT127">
    <cfRule type="containsText" dxfId="15" priority="17" operator="containsText" text="!">
      <formula>NOT(ISERROR(SEARCH("!",IT93)))</formula>
    </cfRule>
  </conditionalFormatting>
  <conditionalFormatting sqref="JF93:JF127">
    <cfRule type="containsText" dxfId="14" priority="16" operator="containsText" text="!">
      <formula>NOT(ISERROR(SEARCH("!",JF93)))</formula>
    </cfRule>
  </conditionalFormatting>
  <conditionalFormatting sqref="JR93:JR127">
    <cfRule type="containsText" dxfId="13" priority="15" operator="containsText" text="!">
      <formula>NOT(ISERROR(SEARCH("!",JR93)))</formula>
    </cfRule>
  </conditionalFormatting>
  <conditionalFormatting sqref="KD93:KD127">
    <cfRule type="containsText" dxfId="12" priority="14" operator="containsText" text="!">
      <formula>NOT(ISERROR(SEARCH("!",KD93)))</formula>
    </cfRule>
  </conditionalFormatting>
  <conditionalFormatting sqref="ED93:ED127">
    <cfRule type="containsText" dxfId="11" priority="13" operator="containsText" text="!">
      <formula>NOT(ISERROR(SEARCH("!",ED93)))</formula>
    </cfRule>
  </conditionalFormatting>
  <conditionalFormatting sqref="EP93:EP127">
    <cfRule type="containsText" dxfId="10" priority="12" operator="containsText" text="!">
      <formula>NOT(ISERROR(SEARCH("!",EP93)))</formula>
    </cfRule>
  </conditionalFormatting>
  <conditionalFormatting sqref="CT74:CT75 CT78:CT79">
    <cfRule type="containsText" dxfId="9" priority="11" operator="containsText" text="!">
      <formula>NOT(ISERROR(SEARCH("!",CT74)))</formula>
    </cfRule>
  </conditionalFormatting>
  <conditionalFormatting sqref="DF74 DF78:DF79">
    <cfRule type="containsText" dxfId="8" priority="10" operator="containsText" text="!">
      <formula>NOT(ISERROR(SEARCH("!",DF74)))</formula>
    </cfRule>
  </conditionalFormatting>
  <conditionalFormatting sqref="DF36:DF38">
    <cfRule type="containsText" dxfId="7" priority="8" operator="containsText" text="!">
      <formula>NOT(ISERROR(SEARCH("!",DF36)))</formula>
    </cfRule>
  </conditionalFormatting>
  <conditionalFormatting sqref="DF75">
    <cfRule type="containsText" dxfId="6" priority="7" operator="containsText" text="!">
      <formula>NOT(ISERROR(SEARCH("!",DF75)))</formula>
    </cfRule>
  </conditionalFormatting>
  <conditionalFormatting sqref="DF49">
    <cfRule type="containsText" dxfId="5" priority="6" operator="containsText" text="!">
      <formula>NOT(ISERROR(SEARCH("!",DF49)))</formula>
    </cfRule>
  </conditionalFormatting>
  <conditionalFormatting sqref="DF50">
    <cfRule type="containsText" dxfId="4" priority="5" operator="containsText" text="!">
      <formula>NOT(ISERROR(SEARCH("!",DF50)))</formula>
    </cfRule>
  </conditionalFormatting>
  <conditionalFormatting sqref="DR50">
    <cfRule type="containsText" dxfId="3" priority="4" operator="containsText" text="!">
      <formula>NOT(ISERROR(SEARCH("!",DR50)))</formula>
    </cfRule>
  </conditionalFormatting>
  <conditionalFormatting sqref="N76:N77 Z76:Z77 AL76:AL77 AX76:AX77 BJ76:BJ77 BV76:BV77 CH76:CH77">
    <cfRule type="containsText" dxfId="2" priority="3" operator="containsText" text="!">
      <formula>NOT(ISERROR(SEARCH("!",N76)))</formula>
    </cfRule>
  </conditionalFormatting>
  <conditionalFormatting sqref="CT76:CT77">
    <cfRule type="containsText" dxfId="1" priority="2" operator="containsText" text="!">
      <formula>NOT(ISERROR(SEARCH("!",CT76)))</formula>
    </cfRule>
  </conditionalFormatting>
  <conditionalFormatting sqref="DF76:DF77">
    <cfRule type="containsText" dxfId="0" priority="1" operator="containsText" text="!">
      <formula>NOT(ISERROR(SEARCH("!",DF76)))</formula>
    </cfRule>
  </conditionalFormatting>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info_parties!$A$1:$A$96</xm:f>
          </x14:formula1>
          <xm:sqref>JD11:JD127 KB11:KB147 IR11:IR147 IF11:IF147 HT11:HT147 HH11:HH147 GV11:GV147 GJ11:GJ147 FX11:FX147 FL11:FL147 EZ11:EZ147 EN11:EN147 DP11:DP147 L11:L147 JP11:JP147 X11:X147 AJ11:AJ147 AV11:AV147 BH11:BH147 BT11:BT147 CF11:CF147 DD11:DD147 CR11:CR147 EB11:EB147</xm:sqref>
        </x14:dataValidation>
        <x14:dataValidation type="list" allowBlank="1" showInputMessage="1" showErrorMessage="1" xr:uid="{00000000-0002-0000-0300-000001000000}">
          <x14:formula1>
            <xm:f>info_parties!$A$1:$A$95</xm:f>
          </x14:formula1>
          <xm:sqref>JD128:JD147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200"/>
  <sheetViews>
    <sheetView zoomScaleNormal="100" workbookViewId="0">
      <pane xSplit="2" ySplit="10" topLeftCell="FI11" activePane="bottomRight" state="frozen"/>
      <selection activeCell="I6" sqref="I6"/>
      <selection pane="topRight" activeCell="I6" sqref="I6"/>
      <selection pane="bottomLeft" activeCell="I6" sqref="I6"/>
      <selection pane="bottomRight" activeCell="GC11" sqref="GC11"/>
    </sheetView>
  </sheetViews>
  <sheetFormatPr defaultColWidth="5.6328125" defaultRowHeight="13.5" customHeight="1"/>
  <cols>
    <col min="1" max="1" width="11.453125" style="2" customWidth="1"/>
    <col min="2" max="2" width="39.08984375" style="2" customWidth="1"/>
    <col min="3" max="3" width="11.453125" style="2" customWidth="1"/>
    <col min="4" max="4" width="5.6328125" style="2"/>
    <col min="5" max="5" width="11.453125" style="2" customWidth="1"/>
    <col min="6" max="6" width="17.453125" style="2" bestFit="1" customWidth="1"/>
    <col min="7" max="9" width="5.6328125" style="2"/>
    <col min="10" max="10" width="6.453125" style="2" customWidth="1"/>
    <col min="11" max="11" width="11.453125" style="2" hidden="1" customWidth="1"/>
    <col min="12" max="16" width="0" style="2" hidden="1" customWidth="1"/>
    <col min="17" max="17" width="11.453125" style="2" hidden="1" customWidth="1"/>
    <col min="18" max="22" width="0" style="2" hidden="1" customWidth="1"/>
    <col min="23" max="23" width="11.453125" style="2" customWidth="1"/>
    <col min="24" max="24" width="5.6328125" style="2"/>
    <col min="25" max="25" width="11.453125" style="2" customWidth="1"/>
    <col min="26" max="30" width="5.6328125" style="2"/>
    <col min="31" max="31" width="11.453125" style="2" hidden="1" customWidth="1"/>
    <col min="32" max="36" width="0" style="2" hidden="1" customWidth="1"/>
    <col min="37" max="37" width="11.453125" style="2" hidden="1" customWidth="1"/>
    <col min="38" max="40" width="0" style="2" hidden="1" customWidth="1"/>
    <col min="41" max="42" width="5.6328125" style="2" hidden="1" customWidth="1"/>
    <col min="43" max="43" width="11.453125" style="2" customWidth="1"/>
    <col min="44" max="44" width="5.6328125" style="2"/>
    <col min="45" max="45" width="11.453125" style="2" customWidth="1"/>
    <col min="46" max="46" width="6.36328125" style="2" bestFit="1" customWidth="1"/>
    <col min="47" max="49" width="5.6328125" style="2"/>
    <col min="50" max="50" width="6.453125" style="2" bestFit="1" customWidth="1"/>
    <col min="51" max="51" width="11.453125" style="2" hidden="1" customWidth="1"/>
    <col min="52" max="56" width="0" style="2" hidden="1" customWidth="1"/>
    <col min="57" max="57" width="11.453125" style="2" hidden="1" customWidth="1"/>
    <col min="58" max="60" width="0" style="2" hidden="1" customWidth="1"/>
    <col min="61" max="62" width="5.6328125" style="2" hidden="1" customWidth="1"/>
    <col min="63" max="63" width="11.453125" style="2" customWidth="1"/>
    <col min="64" max="64" width="5.6328125" style="2"/>
    <col min="65" max="65" width="11.453125" style="2" customWidth="1"/>
    <col min="66" max="67" width="6" style="2" bestFit="1" customWidth="1"/>
    <col min="68" max="68" width="5.6328125" style="2"/>
    <col min="69" max="69" width="6" style="2" bestFit="1" customWidth="1"/>
    <col min="70" max="70" width="6.453125" style="2" bestFit="1" customWidth="1"/>
    <col min="71" max="71" width="11.453125" style="2" hidden="1" customWidth="1"/>
    <col min="72" max="76" width="0" style="2" hidden="1" customWidth="1"/>
    <col min="77" max="77" width="11.453125" style="2" hidden="1" customWidth="1"/>
    <col min="78" max="80" width="0" style="2" hidden="1" customWidth="1"/>
    <col min="81" max="82" width="5.6328125" style="2" hidden="1" customWidth="1"/>
    <col min="83" max="83" width="11.453125" style="2" customWidth="1"/>
    <col min="84" max="84" width="5.6328125" style="2"/>
    <col min="85" max="85" width="11.453125" style="2" customWidth="1"/>
    <col min="86" max="90" width="5.6328125" style="2"/>
    <col min="91" max="91" width="11.453125" style="2" hidden="1" customWidth="1"/>
    <col min="92" max="93" width="0" style="2" hidden="1" customWidth="1"/>
    <col min="94" max="94" width="6.453125" style="2" hidden="1" customWidth="1"/>
    <col min="95" max="96" width="0" style="2" hidden="1" customWidth="1"/>
    <col min="97" max="97" width="11.453125" style="2" hidden="1" customWidth="1"/>
    <col min="98" max="100" width="0" style="2" hidden="1" customWidth="1"/>
    <col min="101" max="102" width="5.6328125" style="2" hidden="1" customWidth="1"/>
    <col min="103" max="103" width="11.453125" style="2" customWidth="1"/>
    <col min="104" max="104" width="5.6328125" style="2"/>
    <col min="105" max="105" width="11.453125" style="2" customWidth="1"/>
    <col min="106" max="106" width="6.90625" style="2" bestFit="1" customWidth="1"/>
    <col min="107" max="109" width="5.6328125" style="2"/>
    <col min="110" max="110" width="7.6328125" style="2" customWidth="1"/>
    <col min="111" max="111" width="11.453125" style="2" hidden="1" customWidth="1"/>
    <col min="112" max="116" width="0" style="2" hidden="1" customWidth="1"/>
    <col min="117" max="117" width="11.453125" style="2" hidden="1" customWidth="1"/>
    <col min="118" max="120" width="0" style="2" hidden="1" customWidth="1"/>
    <col min="121" max="122" width="5.6328125" style="2" hidden="1" customWidth="1"/>
    <col min="123" max="123" width="11.453125" style="2" customWidth="1"/>
    <col min="124" max="124" width="5.6328125" style="2"/>
    <col min="125" max="125" width="11.453125" style="2" customWidth="1"/>
    <col min="126" max="130" width="5.6328125" style="2"/>
    <col min="131" max="131" width="11.453125" style="2" hidden="1" customWidth="1"/>
    <col min="132" max="136" width="0" style="2" hidden="1" customWidth="1"/>
    <col min="137" max="137" width="11.453125" style="2" hidden="1" customWidth="1"/>
    <col min="138" max="142" width="5.6328125" style="2" hidden="1" customWidth="1"/>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64" width="5.6328125" style="2"/>
    <col min="165" max="165" width="11.36328125" style="2" customWidth="1"/>
    <col min="166" max="170" width="5.6328125" style="2"/>
    <col min="171" max="182" width="2.08984375" style="2" customWidth="1"/>
    <col min="183" max="183" width="11.453125" style="2" customWidth="1"/>
    <col min="184" max="184" width="5.6328125" style="2"/>
    <col min="185" max="185" width="12.26953125" style="2" customWidth="1"/>
    <col min="186" max="187" width="5.6328125" style="2"/>
    <col min="188" max="188" width="9.1796875" style="2" customWidth="1"/>
    <col min="189" max="190" width="5.6328125" style="2"/>
    <col min="191" max="202" width="1.6328125" style="2" customWidth="1"/>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7" customFormat="1" ht="13.5" customHeight="1">
      <c r="A1" s="12" t="s">
        <v>19</v>
      </c>
      <c r="B1" s="12"/>
      <c r="C1" s="13">
        <v>34457</v>
      </c>
      <c r="D1" s="14"/>
      <c r="E1" s="14"/>
      <c r="F1" s="14"/>
      <c r="G1" s="14"/>
      <c r="H1" s="14"/>
      <c r="I1" s="14"/>
      <c r="J1" s="14"/>
      <c r="K1" s="15"/>
      <c r="L1" s="14"/>
      <c r="M1" s="14"/>
      <c r="N1" s="14"/>
      <c r="O1" s="14"/>
      <c r="P1" s="16"/>
      <c r="Q1" s="14"/>
      <c r="R1" s="14"/>
      <c r="S1" s="14"/>
      <c r="T1" s="14"/>
      <c r="U1" s="14"/>
      <c r="V1" s="14"/>
      <c r="W1" s="13">
        <v>35921</v>
      </c>
      <c r="X1" s="14"/>
      <c r="Y1" s="14"/>
      <c r="Z1" s="14"/>
      <c r="AA1" s="14"/>
      <c r="AB1" s="14"/>
      <c r="AC1" s="14"/>
      <c r="AD1" s="14"/>
      <c r="AE1" s="15"/>
      <c r="AF1" s="14"/>
      <c r="AG1" s="14"/>
      <c r="AH1" s="14"/>
      <c r="AI1" s="14"/>
      <c r="AJ1" s="16"/>
      <c r="AK1" s="14"/>
      <c r="AL1" s="14"/>
      <c r="AM1" s="14"/>
      <c r="AN1" s="14"/>
      <c r="AO1" s="14"/>
      <c r="AP1" s="14"/>
      <c r="AQ1" s="13">
        <v>37391</v>
      </c>
      <c r="AR1" s="14"/>
      <c r="AS1" s="14"/>
      <c r="AT1" s="14"/>
      <c r="AU1" s="14"/>
      <c r="AV1" s="14"/>
      <c r="AW1" s="14"/>
      <c r="AX1" s="14"/>
      <c r="AY1" s="15"/>
      <c r="AZ1" s="14"/>
      <c r="BA1" s="14"/>
      <c r="BB1" s="14"/>
      <c r="BC1" s="14"/>
      <c r="BD1" s="16"/>
      <c r="BE1" s="14"/>
      <c r="BF1" s="14"/>
      <c r="BG1" s="14"/>
      <c r="BH1" s="14"/>
      <c r="BI1" s="14"/>
      <c r="BJ1" s="14"/>
      <c r="BK1" s="13">
        <v>37643</v>
      </c>
      <c r="BL1" s="14"/>
      <c r="BM1" s="14"/>
      <c r="BN1" s="14"/>
      <c r="BO1" s="14"/>
      <c r="BP1" s="14"/>
      <c r="BQ1" s="14"/>
      <c r="BR1" s="14"/>
      <c r="BS1" s="15"/>
      <c r="BT1" s="14"/>
      <c r="BU1" s="14"/>
      <c r="BV1" s="14"/>
      <c r="BW1" s="14"/>
      <c r="BX1" s="16"/>
      <c r="BY1" s="14"/>
      <c r="BZ1" s="14"/>
      <c r="CA1" s="14"/>
      <c r="CB1" s="14"/>
      <c r="CC1" s="14"/>
      <c r="CD1" s="14"/>
      <c r="CE1" s="13">
        <v>39043</v>
      </c>
      <c r="CF1" s="14"/>
      <c r="CG1" s="14"/>
      <c r="CH1" s="14"/>
      <c r="CI1" s="14"/>
      <c r="CJ1" s="14"/>
      <c r="CK1" s="14"/>
      <c r="CL1" s="14"/>
      <c r="CM1" s="15"/>
      <c r="CN1" s="14"/>
      <c r="CO1" s="14"/>
      <c r="CP1" s="14"/>
      <c r="CQ1" s="14"/>
      <c r="CR1" s="16"/>
      <c r="CS1" s="14"/>
      <c r="CT1" s="14"/>
      <c r="CU1" s="14"/>
      <c r="CV1" s="14"/>
      <c r="CW1" s="14"/>
      <c r="CX1" s="14"/>
      <c r="CY1" s="13">
        <v>40338</v>
      </c>
      <c r="CZ1" s="14"/>
      <c r="DA1" s="14"/>
      <c r="DB1" s="14"/>
      <c r="DC1" s="14"/>
      <c r="DD1" s="14"/>
      <c r="DE1" s="14"/>
      <c r="DF1" s="14"/>
      <c r="DG1" s="15"/>
      <c r="DH1" s="14"/>
      <c r="DI1" s="14"/>
      <c r="DJ1" s="14"/>
      <c r="DK1" s="14"/>
      <c r="DL1" s="16"/>
      <c r="DM1" s="14"/>
      <c r="DN1" s="14"/>
      <c r="DO1" s="14"/>
      <c r="DP1" s="14"/>
      <c r="DQ1" s="14" t="s">
        <v>118</v>
      </c>
      <c r="DR1" s="14"/>
      <c r="DS1" s="13">
        <v>41164</v>
      </c>
      <c r="DT1" s="14"/>
      <c r="DU1" s="14"/>
      <c r="DV1" s="14"/>
      <c r="DW1" s="14"/>
      <c r="DX1" s="14"/>
      <c r="DY1" s="14"/>
      <c r="DZ1" s="14"/>
      <c r="EA1" s="15"/>
      <c r="EB1" s="14"/>
      <c r="EC1" s="14"/>
      <c r="ED1" s="14"/>
      <c r="EE1" s="14"/>
      <c r="EF1" s="16"/>
      <c r="EG1" s="14"/>
      <c r="EH1" s="14"/>
      <c r="EI1" s="14"/>
      <c r="EJ1" s="14"/>
      <c r="EK1" s="14"/>
      <c r="EL1" s="14"/>
      <c r="EM1" s="13">
        <v>42809</v>
      </c>
      <c r="EN1" s="14"/>
      <c r="EO1" s="14"/>
      <c r="EP1" s="14"/>
      <c r="EQ1" s="14"/>
      <c r="ER1" s="14"/>
      <c r="ES1" s="14"/>
      <c r="ET1" s="14"/>
      <c r="EU1" s="15"/>
      <c r="EV1" s="14"/>
      <c r="EW1" s="14"/>
      <c r="EX1" s="14"/>
      <c r="EY1" s="14"/>
      <c r="EZ1" s="16"/>
      <c r="FA1" s="14"/>
      <c r="FB1" s="14"/>
      <c r="FC1" s="14"/>
      <c r="FD1" s="14"/>
      <c r="FE1" s="14"/>
      <c r="FF1" s="14"/>
      <c r="FG1" s="13">
        <v>44272</v>
      </c>
      <c r="FH1" s="14"/>
      <c r="FI1" s="14"/>
      <c r="FJ1" s="14"/>
      <c r="FK1" s="14"/>
      <c r="FL1" s="14"/>
      <c r="FM1" s="14"/>
      <c r="FN1" s="14"/>
      <c r="FO1" s="15"/>
      <c r="FP1" s="14"/>
      <c r="FQ1" s="14"/>
      <c r="FR1" s="14"/>
      <c r="FS1" s="14"/>
      <c r="FT1" s="16"/>
      <c r="FU1" s="14"/>
      <c r="FV1" s="14"/>
      <c r="FW1" s="14"/>
      <c r="FX1" s="14"/>
      <c r="FY1" s="14"/>
      <c r="FZ1" s="14"/>
      <c r="GA1" s="13">
        <v>45252</v>
      </c>
      <c r="GB1" s="14"/>
      <c r="GC1" s="14"/>
      <c r="GD1" s="14"/>
      <c r="GE1" s="14"/>
      <c r="GF1" s="14"/>
      <c r="GG1" s="14"/>
      <c r="GH1" s="14"/>
      <c r="GI1" s="15"/>
      <c r="GJ1" s="14"/>
      <c r="GK1" s="14"/>
      <c r="GL1" s="14"/>
      <c r="GM1" s="14"/>
      <c r="GN1" s="16"/>
      <c r="GO1" s="14"/>
      <c r="GP1" s="14"/>
      <c r="GQ1" s="14"/>
      <c r="GR1" s="14"/>
      <c r="GS1" s="14"/>
      <c r="GT1" s="14"/>
      <c r="GU1" s="13"/>
      <c r="GV1" s="14"/>
      <c r="GW1" s="14"/>
      <c r="GX1" s="14"/>
      <c r="GY1" s="14"/>
      <c r="GZ1" s="14"/>
      <c r="HA1" s="14"/>
      <c r="HB1" s="14"/>
      <c r="HC1" s="15"/>
      <c r="HD1" s="14"/>
      <c r="HE1" s="14"/>
      <c r="HF1" s="14"/>
      <c r="HG1" s="14"/>
      <c r="HH1" s="16"/>
      <c r="HI1" s="14"/>
      <c r="HJ1" s="14"/>
      <c r="HK1" s="14"/>
      <c r="HL1" s="14"/>
      <c r="HM1" s="14"/>
      <c r="HN1" s="14"/>
      <c r="HO1" s="13"/>
      <c r="HP1" s="14"/>
      <c r="HQ1" s="14"/>
      <c r="HR1" s="14"/>
      <c r="HS1" s="14"/>
      <c r="HT1" s="14"/>
      <c r="HU1" s="14"/>
      <c r="HV1" s="14"/>
      <c r="HW1" s="15"/>
      <c r="HX1" s="14"/>
      <c r="HY1" s="14"/>
      <c r="HZ1" s="14"/>
      <c r="IA1" s="14"/>
      <c r="IB1" s="16"/>
      <c r="IC1" s="14"/>
      <c r="ID1" s="14"/>
      <c r="IE1" s="14"/>
      <c r="IF1" s="14"/>
      <c r="IG1" s="14"/>
      <c r="IH1" s="14"/>
      <c r="II1" s="13"/>
      <c r="IJ1" s="14"/>
      <c r="IK1" s="14"/>
      <c r="IL1" s="14"/>
      <c r="IM1" s="14"/>
      <c r="IN1" s="14"/>
      <c r="IO1" s="14"/>
      <c r="IP1" s="14"/>
      <c r="IQ1" s="15"/>
      <c r="IR1" s="14"/>
      <c r="IS1" s="14"/>
      <c r="IT1" s="14"/>
      <c r="IU1" s="14"/>
      <c r="IV1" s="16"/>
      <c r="IW1" s="14"/>
      <c r="IX1" s="14"/>
      <c r="IY1" s="14"/>
      <c r="IZ1" s="14"/>
      <c r="JA1" s="14"/>
      <c r="JB1" s="14"/>
    </row>
    <row r="2" spans="1:262" s="17" customFormat="1" ht="13.5" customHeight="1">
      <c r="A2" s="12" t="s">
        <v>129</v>
      </c>
      <c r="B2" s="12"/>
      <c r="C2" s="13">
        <v>34457</v>
      </c>
      <c r="D2" s="14"/>
      <c r="E2" s="14"/>
      <c r="F2" s="14"/>
      <c r="G2" s="14"/>
      <c r="H2" s="14"/>
      <c r="I2" s="14"/>
      <c r="J2" s="14"/>
      <c r="K2" s="15"/>
      <c r="L2" s="14"/>
      <c r="M2" s="14"/>
      <c r="N2" s="14"/>
      <c r="O2" s="14"/>
      <c r="P2" s="16"/>
      <c r="Q2" s="14"/>
      <c r="R2" s="14"/>
      <c r="S2" s="14"/>
      <c r="T2" s="14"/>
      <c r="U2" s="14"/>
      <c r="V2" s="14"/>
      <c r="W2" s="13">
        <v>35921</v>
      </c>
      <c r="X2" s="14"/>
      <c r="Y2" s="14"/>
      <c r="Z2" s="14"/>
      <c r="AA2" s="14"/>
      <c r="AB2" s="14"/>
      <c r="AC2" s="14"/>
      <c r="AD2" s="14"/>
      <c r="AE2" s="15"/>
      <c r="AF2" s="14"/>
      <c r="AG2" s="14"/>
      <c r="AH2" s="14"/>
      <c r="AI2" s="14"/>
      <c r="AJ2" s="16"/>
      <c r="AK2" s="14"/>
      <c r="AL2" s="14"/>
      <c r="AM2" s="14"/>
      <c r="AN2" s="14"/>
      <c r="AO2" s="14"/>
      <c r="AP2" s="14"/>
      <c r="AQ2" s="13">
        <v>37391</v>
      </c>
      <c r="AR2" s="14"/>
      <c r="AS2" s="14"/>
      <c r="AT2" s="14"/>
      <c r="AU2" s="14"/>
      <c r="AV2" s="14"/>
      <c r="AW2" s="14"/>
      <c r="AX2" s="14"/>
      <c r="AY2" s="15"/>
      <c r="AZ2" s="14"/>
      <c r="BA2" s="14"/>
      <c r="BB2" s="14"/>
      <c r="BC2" s="14"/>
      <c r="BD2" s="16"/>
      <c r="BE2" s="14"/>
      <c r="BF2" s="14"/>
      <c r="BG2" s="14"/>
      <c r="BH2" s="14"/>
      <c r="BI2" s="14"/>
      <c r="BJ2" s="14"/>
      <c r="BK2" s="13">
        <v>37643</v>
      </c>
      <c r="BL2" s="14"/>
      <c r="BM2" s="14"/>
      <c r="BN2" s="14"/>
      <c r="BO2" s="14"/>
      <c r="BP2" s="14"/>
      <c r="BQ2" s="14"/>
      <c r="BR2" s="14"/>
      <c r="BS2" s="15"/>
      <c r="BT2" s="14"/>
      <c r="BU2" s="14"/>
      <c r="BV2" s="14"/>
      <c r="BW2" s="14"/>
      <c r="BX2" s="16"/>
      <c r="BY2" s="14"/>
      <c r="BZ2" s="14"/>
      <c r="CA2" s="14"/>
      <c r="CB2" s="14"/>
      <c r="CC2" s="14"/>
      <c r="CD2" s="14"/>
      <c r="CE2" s="13">
        <v>39043</v>
      </c>
      <c r="CF2" s="14"/>
      <c r="CG2" s="14"/>
      <c r="CH2" s="14"/>
      <c r="CI2" s="14"/>
      <c r="CJ2" s="14"/>
      <c r="CK2" s="14"/>
      <c r="CL2" s="14"/>
      <c r="CM2" s="15"/>
      <c r="CN2" s="14"/>
      <c r="CO2" s="14"/>
      <c r="CP2" s="14"/>
      <c r="CQ2" s="14"/>
      <c r="CR2" s="16"/>
      <c r="CS2" s="14"/>
      <c r="CT2" s="14"/>
      <c r="CU2" s="14"/>
      <c r="CV2" s="14"/>
      <c r="CW2" s="14"/>
      <c r="CX2" s="14"/>
      <c r="CY2" s="13">
        <v>40338</v>
      </c>
      <c r="CZ2" s="14"/>
      <c r="DA2" s="14"/>
      <c r="DB2" s="14"/>
      <c r="DC2" s="14"/>
      <c r="DD2" s="14"/>
      <c r="DE2" s="14"/>
      <c r="DF2" s="14"/>
      <c r="DG2" s="15"/>
      <c r="DH2" s="14"/>
      <c r="DI2" s="14"/>
      <c r="DJ2" s="14"/>
      <c r="DK2" s="14"/>
      <c r="DL2" s="16"/>
      <c r="DM2" s="14"/>
      <c r="DN2" s="14"/>
      <c r="DO2" s="14"/>
      <c r="DP2" s="14"/>
      <c r="DQ2" s="14"/>
      <c r="DR2" s="14"/>
      <c r="DS2" s="13">
        <v>41164</v>
      </c>
      <c r="DT2" s="14"/>
      <c r="DU2" s="14"/>
      <c r="DV2" s="14"/>
      <c r="DW2" s="14"/>
      <c r="DX2" s="14"/>
      <c r="DY2" s="14"/>
      <c r="DZ2" s="14"/>
      <c r="EA2" s="15"/>
      <c r="EB2" s="14"/>
      <c r="EC2" s="14"/>
      <c r="ED2" s="14"/>
      <c r="EE2" s="14"/>
      <c r="EF2" s="16"/>
      <c r="EG2" s="14"/>
      <c r="EH2" s="14"/>
      <c r="EI2" s="14"/>
      <c r="EJ2" s="14"/>
      <c r="EK2" s="14"/>
      <c r="EL2" s="14"/>
      <c r="EM2" s="13">
        <v>42809</v>
      </c>
      <c r="EN2" s="14"/>
      <c r="EO2" s="14"/>
      <c r="EP2" s="14"/>
      <c r="EQ2" s="14"/>
      <c r="ER2" s="14"/>
      <c r="ES2" s="14"/>
      <c r="ET2" s="14"/>
      <c r="EU2" s="15"/>
      <c r="EV2" s="14"/>
      <c r="EW2" s="14"/>
      <c r="EX2" s="14"/>
      <c r="EY2" s="14"/>
      <c r="EZ2" s="16"/>
      <c r="FA2" s="14"/>
      <c r="FB2" s="14"/>
      <c r="FC2" s="14"/>
      <c r="FD2" s="14"/>
      <c r="FE2" s="14"/>
      <c r="FF2" s="14"/>
      <c r="FG2" s="13">
        <v>44272</v>
      </c>
      <c r="FH2" s="14"/>
      <c r="FI2" s="14"/>
      <c r="FJ2" s="14"/>
      <c r="FK2" s="14"/>
      <c r="FL2" s="14"/>
      <c r="FM2" s="14"/>
      <c r="FN2" s="14"/>
      <c r="FO2" s="15"/>
      <c r="FP2" s="14"/>
      <c r="FQ2" s="14"/>
      <c r="FR2" s="14"/>
      <c r="FS2" s="14"/>
      <c r="FT2" s="16"/>
      <c r="FU2" s="14"/>
      <c r="FV2" s="14"/>
      <c r="FW2" s="14"/>
      <c r="FX2" s="14"/>
      <c r="FY2" s="14"/>
      <c r="FZ2" s="14"/>
      <c r="GA2" s="13">
        <v>45252</v>
      </c>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c r="A3" s="18" t="s">
        <v>21</v>
      </c>
      <c r="B3" s="18"/>
      <c r="C3" s="19">
        <v>150</v>
      </c>
      <c r="D3" s="20"/>
      <c r="E3" s="20"/>
      <c r="F3" s="20"/>
      <c r="G3" s="20"/>
      <c r="H3" s="20"/>
      <c r="I3" s="20"/>
      <c r="J3" s="20"/>
      <c r="K3" s="21"/>
      <c r="L3" s="20"/>
      <c r="M3" s="20"/>
      <c r="N3" s="20"/>
      <c r="O3" s="20"/>
      <c r="P3" s="22"/>
      <c r="Q3" s="20"/>
      <c r="R3" s="20"/>
      <c r="S3" s="20"/>
      <c r="T3" s="20"/>
      <c r="U3" s="20"/>
      <c r="V3" s="20"/>
      <c r="W3" s="19">
        <v>150</v>
      </c>
      <c r="X3" s="20"/>
      <c r="Y3" s="20"/>
      <c r="Z3" s="20"/>
      <c r="AA3" s="20"/>
      <c r="AB3" s="20"/>
      <c r="AC3" s="20"/>
      <c r="AD3" s="20"/>
      <c r="AE3" s="21"/>
      <c r="AF3" s="20"/>
      <c r="AG3" s="20"/>
      <c r="AH3" s="20"/>
      <c r="AI3" s="20"/>
      <c r="AJ3" s="22"/>
      <c r="AK3" s="20"/>
      <c r="AL3" s="20"/>
      <c r="AM3" s="20"/>
      <c r="AN3" s="20"/>
      <c r="AO3" s="20"/>
      <c r="AP3" s="20"/>
      <c r="AQ3" s="19">
        <v>150</v>
      </c>
      <c r="AR3" s="20"/>
      <c r="AS3" s="20"/>
      <c r="AT3" s="20"/>
      <c r="AU3" s="20"/>
      <c r="AV3" s="20"/>
      <c r="AW3" s="20"/>
      <c r="AX3" s="20"/>
      <c r="AY3" s="21"/>
      <c r="AZ3" s="20"/>
      <c r="BA3" s="20"/>
      <c r="BB3" s="20"/>
      <c r="BC3" s="20"/>
      <c r="BD3" s="22"/>
      <c r="BE3" s="20"/>
      <c r="BF3" s="20"/>
      <c r="BG3" s="20"/>
      <c r="BH3" s="20"/>
      <c r="BI3" s="20"/>
      <c r="BJ3" s="20"/>
      <c r="BK3" s="19">
        <v>150</v>
      </c>
      <c r="BL3" s="20"/>
      <c r="BM3" s="20"/>
      <c r="BN3" s="20"/>
      <c r="BO3" s="20"/>
      <c r="BP3" s="20"/>
      <c r="BQ3" s="20"/>
      <c r="BR3" s="20"/>
      <c r="BS3" s="21"/>
      <c r="BT3" s="20"/>
      <c r="BU3" s="20"/>
      <c r="BV3" s="20"/>
      <c r="BW3" s="20"/>
      <c r="BX3" s="22"/>
      <c r="BY3" s="20"/>
      <c r="BZ3" s="20"/>
      <c r="CA3" s="20"/>
      <c r="CB3" s="20"/>
      <c r="CC3" s="20"/>
      <c r="CD3" s="20"/>
      <c r="CE3" s="19">
        <v>150</v>
      </c>
      <c r="CF3" s="20"/>
      <c r="CG3" s="20"/>
      <c r="CH3" s="20"/>
      <c r="CI3" s="20"/>
      <c r="CJ3" s="20"/>
      <c r="CK3" s="20"/>
      <c r="CL3" s="20"/>
      <c r="CM3" s="21"/>
      <c r="CN3" s="20"/>
      <c r="CO3" s="20"/>
      <c r="CP3" s="20"/>
      <c r="CQ3" s="20"/>
      <c r="CR3" s="22"/>
      <c r="CS3" s="20"/>
      <c r="CT3" s="20"/>
      <c r="CU3" s="20"/>
      <c r="CV3" s="20"/>
      <c r="CW3" s="20"/>
      <c r="CX3" s="20"/>
      <c r="CY3" s="19">
        <v>150</v>
      </c>
      <c r="CZ3" s="20"/>
      <c r="DA3" s="20"/>
      <c r="DB3" s="20"/>
      <c r="DC3" s="20"/>
      <c r="DD3" s="20"/>
      <c r="DE3" s="20"/>
      <c r="DF3" s="20"/>
      <c r="DG3" s="21"/>
      <c r="DH3" s="20"/>
      <c r="DI3" s="20"/>
      <c r="DJ3" s="20"/>
      <c r="DK3" s="20"/>
      <c r="DL3" s="22"/>
      <c r="DM3" s="20"/>
      <c r="DN3" s="20"/>
      <c r="DO3" s="20"/>
      <c r="DP3" s="20"/>
      <c r="DQ3" s="20"/>
      <c r="DR3" s="20"/>
      <c r="DS3" s="19">
        <v>150</v>
      </c>
      <c r="DT3" s="20"/>
      <c r="DU3" s="20"/>
      <c r="DV3" s="20"/>
      <c r="DW3" s="20"/>
      <c r="DX3" s="20"/>
      <c r="DY3" s="20"/>
      <c r="DZ3" s="20"/>
      <c r="EA3" s="21"/>
      <c r="EB3" s="20"/>
      <c r="EC3" s="20"/>
      <c r="ED3" s="20"/>
      <c r="EE3" s="20"/>
      <c r="EF3" s="22"/>
      <c r="EG3" s="20"/>
      <c r="EH3" s="20"/>
      <c r="EI3" s="20"/>
      <c r="EJ3" s="20"/>
      <c r="EK3" s="20"/>
      <c r="EL3" s="20"/>
      <c r="EM3" s="19">
        <v>150</v>
      </c>
      <c r="EN3" s="20"/>
      <c r="EO3" s="20"/>
      <c r="EP3" s="20"/>
      <c r="EQ3" s="20"/>
      <c r="ER3" s="20"/>
      <c r="ES3" s="20"/>
      <c r="ET3" s="20"/>
      <c r="EU3" s="21"/>
      <c r="EV3" s="20"/>
      <c r="EW3" s="20"/>
      <c r="EX3" s="20"/>
      <c r="EY3" s="20"/>
      <c r="EZ3" s="22"/>
      <c r="FA3" s="20"/>
      <c r="FB3" s="20"/>
      <c r="FC3" s="20"/>
      <c r="FD3" s="20"/>
      <c r="FE3" s="20"/>
      <c r="FF3" s="20"/>
      <c r="FG3" s="19">
        <v>150</v>
      </c>
      <c r="FH3" s="20"/>
      <c r="FI3" s="20"/>
      <c r="FJ3" s="20"/>
      <c r="FK3" s="20"/>
      <c r="FL3" s="20"/>
      <c r="FM3" s="20"/>
      <c r="FN3" s="20"/>
      <c r="FO3" s="21"/>
      <c r="FP3" s="20"/>
      <c r="FQ3" s="20"/>
      <c r="FR3" s="20"/>
      <c r="FS3" s="20"/>
      <c r="FT3" s="22"/>
      <c r="FU3" s="20"/>
      <c r="FV3" s="20"/>
      <c r="FW3" s="20"/>
      <c r="FX3" s="20"/>
      <c r="FY3" s="20"/>
      <c r="FZ3" s="20"/>
      <c r="GA3" s="19">
        <v>150</v>
      </c>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c r="A4" s="23" t="s">
        <v>22</v>
      </c>
      <c r="B4" s="24"/>
      <c r="C4" s="25">
        <v>11455924</v>
      </c>
      <c r="D4" s="26"/>
      <c r="E4" s="26"/>
      <c r="F4" s="26"/>
      <c r="G4" s="26"/>
      <c r="H4" s="26"/>
      <c r="I4" s="26"/>
      <c r="J4" s="26"/>
      <c r="K4" s="27"/>
      <c r="L4" s="26"/>
      <c r="M4" s="26"/>
      <c r="N4" s="26"/>
      <c r="O4" s="26"/>
      <c r="P4" s="28"/>
      <c r="Q4" s="26"/>
      <c r="R4" s="26"/>
      <c r="S4" s="26"/>
      <c r="T4" s="26"/>
      <c r="U4" s="26"/>
      <c r="V4" s="26"/>
      <c r="W4" s="25">
        <v>11755132</v>
      </c>
      <c r="X4" s="26"/>
      <c r="Y4" s="26"/>
      <c r="Z4" s="26"/>
      <c r="AA4" s="26"/>
      <c r="AB4" s="26"/>
      <c r="AC4" s="26"/>
      <c r="AD4" s="26"/>
      <c r="AE4" s="27"/>
      <c r="AF4" s="26"/>
      <c r="AG4" s="26"/>
      <c r="AH4" s="26"/>
      <c r="AI4" s="26"/>
      <c r="AJ4" s="28"/>
      <c r="AK4" s="26"/>
      <c r="AL4" s="26"/>
      <c r="AM4" s="26"/>
      <c r="AN4" s="26"/>
      <c r="AO4" s="26"/>
      <c r="AP4" s="26"/>
      <c r="AQ4" s="25">
        <v>12035935</v>
      </c>
      <c r="AR4" s="26"/>
      <c r="AS4" s="26"/>
      <c r="AT4" s="26"/>
      <c r="AU4" s="26"/>
      <c r="AV4" s="26"/>
      <c r="AW4" s="26"/>
      <c r="AX4" s="26"/>
      <c r="AY4" s="27"/>
      <c r="AZ4" s="26"/>
      <c r="BA4" s="26"/>
      <c r="BB4" s="26"/>
      <c r="BC4" s="26"/>
      <c r="BD4" s="28"/>
      <c r="BE4" s="26"/>
      <c r="BF4" s="26"/>
      <c r="BG4" s="26"/>
      <c r="BH4" s="26"/>
      <c r="BI4" s="26"/>
      <c r="BJ4" s="26"/>
      <c r="BK4" s="25">
        <v>12076711</v>
      </c>
      <c r="BL4" s="26"/>
      <c r="BM4" s="26"/>
      <c r="BN4" s="26"/>
      <c r="BO4" s="26"/>
      <c r="BP4" s="26"/>
      <c r="BQ4" s="26"/>
      <c r="BR4" s="26"/>
      <c r="BS4" s="27"/>
      <c r="BT4" s="26"/>
      <c r="BU4" s="26"/>
      <c r="BV4" s="26"/>
      <c r="BW4" s="26"/>
      <c r="BX4" s="28"/>
      <c r="BY4" s="26"/>
      <c r="BZ4" s="26"/>
      <c r="CA4" s="26"/>
      <c r="CB4" s="26"/>
      <c r="CC4" s="26"/>
      <c r="CD4" s="26"/>
      <c r="CE4" s="25">
        <v>12264503</v>
      </c>
      <c r="CF4" s="26"/>
      <c r="CG4" s="26"/>
      <c r="CH4" s="26"/>
      <c r="CI4" s="26"/>
      <c r="CJ4" s="26"/>
      <c r="CK4" s="26"/>
      <c r="CL4" s="26"/>
      <c r="CM4" s="27"/>
      <c r="CN4" s="26"/>
      <c r="CO4" s="26"/>
      <c r="CP4" s="26"/>
      <c r="CQ4" s="26"/>
      <c r="CR4" s="28"/>
      <c r="CS4" s="26"/>
      <c r="CT4" s="26"/>
      <c r="CU4" s="26"/>
      <c r="CV4" s="26"/>
      <c r="CW4" s="26"/>
      <c r="CX4" s="26"/>
      <c r="CY4" s="25">
        <v>12542152</v>
      </c>
      <c r="CZ4" s="26"/>
      <c r="DA4" s="26"/>
      <c r="DB4" s="26"/>
      <c r="DC4" s="26"/>
      <c r="DD4" s="26"/>
      <c r="DE4" s="26"/>
      <c r="DF4" s="26"/>
      <c r="DG4" s="27"/>
      <c r="DH4" s="26"/>
      <c r="DI4" s="26"/>
      <c r="DJ4" s="26"/>
      <c r="DK4" s="26"/>
      <c r="DL4" s="28"/>
      <c r="DM4" s="26"/>
      <c r="DN4" s="26"/>
      <c r="DO4" s="26"/>
      <c r="DP4" s="26"/>
      <c r="DQ4" s="26"/>
      <c r="DR4" s="26"/>
      <c r="DS4" s="25">
        <v>12689810</v>
      </c>
      <c r="DT4" s="26"/>
      <c r="DU4" s="26"/>
      <c r="DV4" s="26"/>
      <c r="DW4" s="26"/>
      <c r="DX4" s="26"/>
      <c r="DY4" s="26"/>
      <c r="DZ4" s="26"/>
      <c r="EA4" s="27"/>
      <c r="EB4" s="26"/>
      <c r="EC4" s="26"/>
      <c r="ED4" s="26"/>
      <c r="EE4" s="26"/>
      <c r="EF4" s="28"/>
      <c r="EG4" s="26"/>
      <c r="EH4" s="26"/>
      <c r="EI4" s="26"/>
      <c r="EJ4" s="26"/>
      <c r="EK4" s="26"/>
      <c r="EL4" s="26"/>
      <c r="EM4" s="25">
        <v>12893466</v>
      </c>
      <c r="EN4" s="26"/>
      <c r="EO4" s="26"/>
      <c r="EP4" s="26"/>
      <c r="EQ4" s="26"/>
      <c r="ER4" s="26"/>
      <c r="ES4" s="26"/>
      <c r="ET4" s="26"/>
      <c r="EU4" s="27"/>
      <c r="EV4" s="26"/>
      <c r="EW4" s="26"/>
      <c r="EX4" s="26"/>
      <c r="EY4" s="26"/>
      <c r="EZ4" s="28"/>
      <c r="FA4" s="26"/>
      <c r="FB4" s="26"/>
      <c r="FC4" s="26"/>
      <c r="FD4" s="26"/>
      <c r="FE4" s="26"/>
      <c r="FF4" s="26"/>
      <c r="FG4" s="25">
        <v>13293186</v>
      </c>
      <c r="FH4" s="26"/>
      <c r="FI4" s="26"/>
      <c r="FJ4" s="26"/>
      <c r="FK4" s="26"/>
      <c r="FL4" s="26"/>
      <c r="FM4" s="26"/>
      <c r="FN4" s="26"/>
      <c r="FO4" s="27"/>
      <c r="FP4" s="26"/>
      <c r="FQ4" s="26"/>
      <c r="FR4" s="26"/>
      <c r="FS4" s="26"/>
      <c r="FT4" s="28"/>
      <c r="FU4" s="26"/>
      <c r="FV4" s="26"/>
      <c r="FW4" s="26"/>
      <c r="FX4" s="26"/>
      <c r="FY4" s="26"/>
      <c r="FZ4" s="26"/>
      <c r="GA4" s="25">
        <v>13473750</v>
      </c>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c r="A5" s="23" t="s">
        <v>23</v>
      </c>
      <c r="B5" s="24"/>
      <c r="C5" s="25">
        <v>9027887</v>
      </c>
      <c r="D5" s="26"/>
      <c r="E5" s="26"/>
      <c r="F5" s="26"/>
      <c r="G5" s="26"/>
      <c r="H5" s="26"/>
      <c r="I5" s="26"/>
      <c r="J5" s="26"/>
      <c r="K5" s="27"/>
      <c r="L5" s="26"/>
      <c r="M5" s="26"/>
      <c r="N5" s="26"/>
      <c r="O5" s="26"/>
      <c r="P5" s="28"/>
      <c r="Q5" s="26"/>
      <c r="R5" s="26"/>
      <c r="S5" s="26"/>
      <c r="T5" s="26"/>
      <c r="U5" s="26"/>
      <c r="V5" s="26"/>
      <c r="W5" s="25">
        <v>8622222</v>
      </c>
      <c r="X5" s="26"/>
      <c r="Y5" s="26"/>
      <c r="Z5" s="26"/>
      <c r="AA5" s="26"/>
      <c r="AB5" s="26"/>
      <c r="AC5" s="26"/>
      <c r="AD5" s="26"/>
      <c r="AE5" s="27"/>
      <c r="AF5" s="26"/>
      <c r="AG5" s="26"/>
      <c r="AH5" s="26"/>
      <c r="AI5" s="26"/>
      <c r="AJ5" s="28"/>
      <c r="AK5" s="26"/>
      <c r="AL5" s="26"/>
      <c r="AM5" s="26"/>
      <c r="AN5" s="26"/>
      <c r="AO5" s="26"/>
      <c r="AP5" s="26"/>
      <c r="AQ5" s="25">
        <v>9520425</v>
      </c>
      <c r="AR5" s="26"/>
      <c r="AS5" s="26"/>
      <c r="AT5" s="26"/>
      <c r="AU5" s="26"/>
      <c r="AV5" s="26"/>
      <c r="AW5" s="26"/>
      <c r="AX5" s="26"/>
      <c r="AY5" s="27"/>
      <c r="AZ5" s="26"/>
      <c r="BA5" s="26"/>
      <c r="BB5" s="26"/>
      <c r="BC5" s="26"/>
      <c r="BD5" s="28"/>
      <c r="BE5" s="26"/>
      <c r="BF5" s="26"/>
      <c r="BG5" s="26"/>
      <c r="BH5" s="26"/>
      <c r="BI5" s="26"/>
      <c r="BJ5" s="26"/>
      <c r="BK5" s="25">
        <v>9666602</v>
      </c>
      <c r="BL5" s="26"/>
      <c r="BM5" s="26"/>
      <c r="BN5" s="26"/>
      <c r="BO5" s="26"/>
      <c r="BP5" s="26"/>
      <c r="BQ5" s="26"/>
      <c r="BR5" s="26"/>
      <c r="BS5" s="27"/>
      <c r="BT5" s="26"/>
      <c r="BU5" s="26"/>
      <c r="BV5" s="26"/>
      <c r="BW5" s="26"/>
      <c r="BX5" s="28"/>
      <c r="BY5" s="26"/>
      <c r="BZ5" s="26"/>
      <c r="CA5" s="26"/>
      <c r="CB5" s="26"/>
      <c r="CC5" s="26"/>
      <c r="CD5" s="26"/>
      <c r="CE5" s="25">
        <v>9854998</v>
      </c>
      <c r="CF5" s="26"/>
      <c r="CG5" s="26"/>
      <c r="CH5" s="26"/>
      <c r="CI5" s="26"/>
      <c r="CJ5" s="26"/>
      <c r="CK5" s="26"/>
      <c r="CL5" s="26"/>
      <c r="CM5" s="27"/>
      <c r="CN5" s="26"/>
      <c r="CO5" s="26"/>
      <c r="CP5" s="26"/>
      <c r="CQ5" s="26"/>
      <c r="CR5" s="28"/>
      <c r="CS5" s="26"/>
      <c r="CT5" s="26"/>
      <c r="CU5" s="26"/>
      <c r="CV5" s="26"/>
      <c r="CW5" s="26"/>
      <c r="CX5" s="26"/>
      <c r="CY5" s="25">
        <v>9442977</v>
      </c>
      <c r="CZ5" s="26"/>
      <c r="DA5" s="26"/>
      <c r="DB5" s="26"/>
      <c r="DC5" s="26"/>
      <c r="DD5" s="26"/>
      <c r="DE5" s="26"/>
      <c r="DF5" s="26"/>
      <c r="DG5" s="27"/>
      <c r="DH5" s="26"/>
      <c r="DI5" s="26"/>
      <c r="DJ5" s="26"/>
      <c r="DK5" s="26"/>
      <c r="DL5" s="28"/>
      <c r="DM5" s="26"/>
      <c r="DN5" s="26"/>
      <c r="DO5" s="26"/>
      <c r="DP5" s="26"/>
      <c r="DQ5" s="26"/>
      <c r="DR5" s="26"/>
      <c r="DS5" s="25" t="s">
        <v>722</v>
      </c>
      <c r="DT5" s="26"/>
      <c r="DU5" s="26"/>
      <c r="DV5" s="26"/>
      <c r="DW5" s="26"/>
      <c r="DX5" s="26"/>
      <c r="DY5" s="26"/>
      <c r="DZ5" s="26"/>
      <c r="EA5" s="27"/>
      <c r="EB5" s="26"/>
      <c r="EC5" s="26"/>
      <c r="ED5" s="26"/>
      <c r="EE5" s="26"/>
      <c r="EF5" s="28"/>
      <c r="EG5" s="26"/>
      <c r="EH5" s="26"/>
      <c r="EI5" s="26"/>
      <c r="EJ5" s="26"/>
      <c r="EK5" s="26"/>
      <c r="EL5" s="26"/>
      <c r="EM5" s="25">
        <v>10563456</v>
      </c>
      <c r="EN5" s="26"/>
      <c r="EO5" s="26"/>
      <c r="EP5" s="26"/>
      <c r="EQ5" s="26"/>
      <c r="ER5" s="26"/>
      <c r="ES5" s="26"/>
      <c r="ET5" s="26"/>
      <c r="EU5" s="27"/>
      <c r="EV5" s="26"/>
      <c r="EW5" s="26"/>
      <c r="EX5" s="26"/>
      <c r="EY5" s="26"/>
      <c r="EZ5" s="28"/>
      <c r="FA5" s="26"/>
      <c r="FB5" s="26"/>
      <c r="FC5" s="26"/>
      <c r="FD5" s="26"/>
      <c r="FE5" s="26"/>
      <c r="FF5" s="26"/>
      <c r="FG5" s="25">
        <v>10462677</v>
      </c>
      <c r="FH5" s="26"/>
      <c r="FI5" s="26"/>
      <c r="FJ5" s="26"/>
      <c r="FK5" s="26"/>
      <c r="FL5" s="26"/>
      <c r="FM5" s="26"/>
      <c r="FN5" s="26"/>
      <c r="FO5" s="27"/>
      <c r="FP5" s="26"/>
      <c r="FQ5" s="26"/>
      <c r="FR5" s="26"/>
      <c r="FS5" s="26"/>
      <c r="FT5" s="28"/>
      <c r="FU5" s="26"/>
      <c r="FV5" s="26"/>
      <c r="FW5" s="26"/>
      <c r="FX5" s="26"/>
      <c r="FY5" s="26"/>
      <c r="FZ5" s="26"/>
      <c r="GA5" s="25">
        <v>10475203</v>
      </c>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c r="A6" s="30" t="s">
        <v>60</v>
      </c>
      <c r="B6" s="31"/>
      <c r="C6" s="32">
        <v>0.78800000000000003</v>
      </c>
      <c r="D6" s="33"/>
      <c r="E6" s="33"/>
      <c r="F6" s="33"/>
      <c r="G6" s="33"/>
      <c r="H6" s="33"/>
      <c r="I6" s="33"/>
      <c r="J6" s="33"/>
      <c r="K6" s="34"/>
      <c r="L6" s="33"/>
      <c r="M6" s="33"/>
      <c r="N6" s="33"/>
      <c r="O6" s="33"/>
      <c r="P6" s="35"/>
      <c r="Q6" s="33"/>
      <c r="R6" s="33"/>
      <c r="S6" s="33"/>
      <c r="T6" s="33"/>
      <c r="U6" s="33"/>
      <c r="V6" s="33"/>
      <c r="W6" s="36">
        <v>0.73299999999999998</v>
      </c>
      <c r="X6" s="33"/>
      <c r="Y6" s="33"/>
      <c r="Z6" s="33"/>
      <c r="AA6" s="33"/>
      <c r="AB6" s="33"/>
      <c r="AC6" s="33"/>
      <c r="AD6" s="33"/>
      <c r="AE6" s="34"/>
      <c r="AF6" s="33"/>
      <c r="AG6" s="33"/>
      <c r="AH6" s="33"/>
      <c r="AI6" s="33"/>
      <c r="AJ6" s="35"/>
      <c r="AK6" s="33"/>
      <c r="AL6" s="33"/>
      <c r="AM6" s="33"/>
      <c r="AN6" s="33"/>
      <c r="AO6" s="33"/>
      <c r="AP6" s="33"/>
      <c r="AQ6" s="37">
        <v>0.79100000000000004</v>
      </c>
      <c r="AR6" s="33"/>
      <c r="AS6" s="33"/>
      <c r="AT6" s="33"/>
      <c r="AU6" s="33"/>
      <c r="AV6" s="33"/>
      <c r="AW6" s="33"/>
      <c r="AX6" s="33"/>
      <c r="AY6" s="34"/>
      <c r="AZ6" s="33"/>
      <c r="BA6" s="33"/>
      <c r="BB6" s="33"/>
      <c r="BC6" s="33"/>
      <c r="BD6" s="35"/>
      <c r="BE6" s="33"/>
      <c r="BF6" s="33"/>
      <c r="BG6" s="33"/>
      <c r="BH6" s="33"/>
      <c r="BI6" s="33"/>
      <c r="BJ6" s="33"/>
      <c r="BK6" s="37">
        <v>0.8</v>
      </c>
      <c r="BL6" s="33"/>
      <c r="BM6" s="33"/>
      <c r="BN6" s="33"/>
      <c r="BO6" s="33"/>
      <c r="BP6" s="33"/>
      <c r="BQ6" s="33"/>
      <c r="BR6" s="33"/>
      <c r="BS6" s="34"/>
      <c r="BT6" s="33"/>
      <c r="BU6" s="33"/>
      <c r="BV6" s="33"/>
      <c r="BW6" s="33"/>
      <c r="BX6" s="35"/>
      <c r="BY6" s="33"/>
      <c r="BZ6" s="33"/>
      <c r="CA6" s="33"/>
      <c r="CB6" s="33"/>
      <c r="CC6" s="33"/>
      <c r="CD6" s="33"/>
      <c r="CE6" s="32">
        <v>0.80349999999999999</v>
      </c>
      <c r="CF6" s="33"/>
      <c r="CG6" s="33"/>
      <c r="CH6" s="33"/>
      <c r="CI6" s="33"/>
      <c r="CJ6" s="33"/>
      <c r="CK6" s="33"/>
      <c r="CL6" s="33"/>
      <c r="CM6" s="34"/>
      <c r="CN6" s="33"/>
      <c r="CO6" s="33"/>
      <c r="CP6" s="33"/>
      <c r="CQ6" s="33"/>
      <c r="CR6" s="35"/>
      <c r="CS6" s="33"/>
      <c r="CT6" s="33"/>
      <c r="CU6" s="33"/>
      <c r="CV6" s="33"/>
      <c r="CW6" s="33"/>
      <c r="CX6" s="33"/>
      <c r="CY6" s="32">
        <v>0.754</v>
      </c>
      <c r="CZ6" s="33"/>
      <c r="DA6" s="33"/>
      <c r="DB6" s="33"/>
      <c r="DC6" s="33"/>
      <c r="DD6" s="33"/>
      <c r="DE6" s="33"/>
      <c r="DF6" s="33"/>
      <c r="DG6" s="34"/>
      <c r="DH6" s="33"/>
      <c r="DI6" s="33"/>
      <c r="DJ6" s="33"/>
      <c r="DK6" s="33"/>
      <c r="DL6" s="35"/>
      <c r="DM6" s="33"/>
      <c r="DN6" s="33"/>
      <c r="DO6" s="33"/>
      <c r="DP6" s="33"/>
      <c r="DQ6" s="33"/>
      <c r="DR6" s="33"/>
      <c r="DS6" s="32" t="s">
        <v>723</v>
      </c>
      <c r="DT6" s="33"/>
      <c r="DU6" s="33"/>
      <c r="DV6" s="33"/>
      <c r="DW6" s="33"/>
      <c r="DX6" s="33"/>
      <c r="DY6" s="33"/>
      <c r="DZ6" s="33"/>
      <c r="EA6" s="34"/>
      <c r="EB6" s="33"/>
      <c r="EC6" s="33"/>
      <c r="ED6" s="33"/>
      <c r="EE6" s="33"/>
      <c r="EF6" s="35"/>
      <c r="EG6" s="33"/>
      <c r="EH6" s="33"/>
      <c r="EI6" s="33"/>
      <c r="EJ6" s="33"/>
      <c r="EK6" s="33"/>
      <c r="EL6" s="33"/>
      <c r="EM6" s="32">
        <f>EM5/EM4</f>
        <v>0.81928753680352517</v>
      </c>
      <c r="EN6" s="33"/>
      <c r="EO6" s="33"/>
      <c r="EP6" s="33"/>
      <c r="EQ6" s="33"/>
      <c r="ER6" s="33"/>
      <c r="ES6" s="33"/>
      <c r="ET6" s="33"/>
      <c r="EU6" s="34"/>
      <c r="EV6" s="33"/>
      <c r="EW6" s="33"/>
      <c r="EX6" s="33"/>
      <c r="EY6" s="33"/>
      <c r="EZ6" s="35"/>
      <c r="FA6" s="33"/>
      <c r="FB6" s="33"/>
      <c r="FC6" s="33"/>
      <c r="FD6" s="33"/>
      <c r="FE6" s="33"/>
      <c r="FF6" s="33"/>
      <c r="FG6" s="32">
        <f>FG5/FG4</f>
        <v>0.78707068418361104</v>
      </c>
      <c r="FH6" s="33"/>
      <c r="FI6" s="33"/>
      <c r="FJ6" s="33"/>
      <c r="FK6" s="33"/>
      <c r="FL6" s="33"/>
      <c r="FM6" s="33"/>
      <c r="FN6" s="33"/>
      <c r="FO6" s="34"/>
      <c r="FP6" s="33"/>
      <c r="FQ6" s="33"/>
      <c r="FR6" s="33"/>
      <c r="FS6" s="33"/>
      <c r="FT6" s="35"/>
      <c r="FU6" s="33"/>
      <c r="FV6" s="33"/>
      <c r="FW6" s="33"/>
      <c r="FX6" s="33"/>
      <c r="FY6" s="33"/>
      <c r="FZ6" s="33"/>
      <c r="GA6" s="32">
        <f>GA5/GA4</f>
        <v>0.77745267650060301</v>
      </c>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c r="A7" s="23" t="s">
        <v>24</v>
      </c>
      <c r="B7" s="24"/>
      <c r="C7" s="25">
        <v>8981556</v>
      </c>
      <c r="D7" s="26"/>
      <c r="E7" s="26"/>
      <c r="F7" s="26"/>
      <c r="G7" s="26"/>
      <c r="H7" s="26"/>
      <c r="I7" s="26"/>
      <c r="J7" s="26"/>
      <c r="K7" s="27"/>
      <c r="L7" s="26"/>
      <c r="M7" s="26"/>
      <c r="N7" s="26"/>
      <c r="O7" s="26"/>
      <c r="P7" s="28"/>
      <c r="Q7" s="26"/>
      <c r="R7" s="26"/>
      <c r="S7" s="26"/>
      <c r="T7" s="26"/>
      <c r="U7" s="26"/>
      <c r="V7" s="26"/>
      <c r="W7" s="25">
        <v>8607787</v>
      </c>
      <c r="X7" s="26"/>
      <c r="Y7" s="26"/>
      <c r="Z7" s="26"/>
      <c r="AA7" s="26"/>
      <c r="AB7" s="26"/>
      <c r="AC7" s="26"/>
      <c r="AD7" s="26"/>
      <c r="AE7" s="27"/>
      <c r="AF7" s="26"/>
      <c r="AG7" s="26"/>
      <c r="AH7" s="26"/>
      <c r="AI7" s="26"/>
      <c r="AJ7" s="28"/>
      <c r="AK7" s="26"/>
      <c r="AL7" s="26"/>
      <c r="AM7" s="26"/>
      <c r="AN7" s="26"/>
      <c r="AO7" s="26"/>
      <c r="AP7" s="26"/>
      <c r="AQ7" s="25">
        <v>9501152</v>
      </c>
      <c r="AR7" s="26"/>
      <c r="AS7" s="26"/>
      <c r="AT7" s="26"/>
      <c r="AU7" s="26"/>
      <c r="AV7" s="26"/>
      <c r="AW7" s="26"/>
      <c r="AX7" s="26"/>
      <c r="AY7" s="27"/>
      <c r="AZ7" s="26"/>
      <c r="BA7" s="26"/>
      <c r="BB7" s="26"/>
      <c r="BC7" s="26"/>
      <c r="BD7" s="28"/>
      <c r="BE7" s="26"/>
      <c r="BF7" s="26"/>
      <c r="BG7" s="26"/>
      <c r="BH7" s="26"/>
      <c r="BI7" s="26"/>
      <c r="BJ7" s="26"/>
      <c r="BK7" s="25">
        <v>9654475</v>
      </c>
      <c r="BL7" s="26"/>
      <c r="BM7" s="26"/>
      <c r="BN7" s="26"/>
      <c r="BO7" s="26"/>
      <c r="BP7" s="26"/>
      <c r="BQ7" s="26"/>
      <c r="BR7" s="26"/>
      <c r="BS7" s="27"/>
      <c r="BT7" s="26"/>
      <c r="BU7" s="26"/>
      <c r="BV7" s="26"/>
      <c r="BW7" s="26"/>
      <c r="BX7" s="28"/>
      <c r="BY7" s="26"/>
      <c r="BZ7" s="26"/>
      <c r="CA7" s="26"/>
      <c r="CB7" s="26"/>
      <c r="CC7" s="26"/>
      <c r="CD7" s="26"/>
      <c r="CE7" s="25">
        <v>9838683</v>
      </c>
      <c r="CF7" s="26"/>
      <c r="CG7" s="26"/>
      <c r="CH7" s="26"/>
      <c r="CI7" s="26"/>
      <c r="CJ7" s="26"/>
      <c r="CK7" s="26"/>
      <c r="CL7" s="26"/>
      <c r="CM7" s="27"/>
      <c r="CN7" s="26"/>
      <c r="CO7" s="26"/>
      <c r="CP7" s="26"/>
      <c r="CQ7" s="26"/>
      <c r="CR7" s="28"/>
      <c r="CS7" s="26"/>
      <c r="CT7" s="26"/>
      <c r="CU7" s="26"/>
      <c r="CV7" s="26"/>
      <c r="CW7" s="26"/>
      <c r="CX7" s="26"/>
      <c r="CY7" s="25">
        <v>9416001</v>
      </c>
      <c r="CZ7" s="26"/>
      <c r="DA7" s="26"/>
      <c r="DB7" s="26"/>
      <c r="DC7" s="26"/>
      <c r="DD7" s="26"/>
      <c r="DE7" s="26"/>
      <c r="DF7" s="26"/>
      <c r="DG7" s="27"/>
      <c r="DH7" s="26"/>
      <c r="DI7" s="26"/>
      <c r="DJ7" s="26"/>
      <c r="DK7" s="26"/>
      <c r="DL7" s="28"/>
      <c r="DM7" s="26"/>
      <c r="DN7" s="26"/>
      <c r="DO7" s="26"/>
      <c r="DP7" s="26"/>
      <c r="DQ7" s="26"/>
      <c r="DR7" s="26"/>
      <c r="DS7" s="25" t="s">
        <v>724</v>
      </c>
      <c r="DT7" s="26"/>
      <c r="DU7" s="26"/>
      <c r="DV7" s="26"/>
      <c r="DW7" s="26"/>
      <c r="DX7" s="26"/>
      <c r="DY7" s="26"/>
      <c r="DZ7" s="26"/>
      <c r="EA7" s="27"/>
      <c r="EB7" s="26"/>
      <c r="EC7" s="26"/>
      <c r="ED7" s="26"/>
      <c r="EE7" s="26"/>
      <c r="EF7" s="28"/>
      <c r="EG7" s="26"/>
      <c r="EH7" s="26"/>
      <c r="EI7" s="26"/>
      <c r="EJ7" s="26"/>
      <c r="EK7" s="26"/>
      <c r="EL7" s="26"/>
      <c r="EM7" s="25">
        <v>10516041</v>
      </c>
      <c r="EN7" s="26"/>
      <c r="EO7" s="26"/>
      <c r="EP7" s="26"/>
      <c r="EQ7" s="26"/>
      <c r="ER7" s="26"/>
      <c r="ES7" s="26"/>
      <c r="ET7" s="26"/>
      <c r="EU7" s="27"/>
      <c r="EV7" s="26"/>
      <c r="EW7" s="26"/>
      <c r="EX7" s="26"/>
      <c r="EY7" s="26"/>
      <c r="EZ7" s="28"/>
      <c r="FA7" s="26"/>
      <c r="FB7" s="26"/>
      <c r="FC7" s="26"/>
      <c r="FD7" s="26"/>
      <c r="FE7" s="26"/>
      <c r="FF7" s="26"/>
      <c r="FG7" s="25">
        <v>10422852</v>
      </c>
      <c r="FH7" s="26"/>
      <c r="FI7" s="26"/>
      <c r="FJ7" s="26"/>
      <c r="FK7" s="26"/>
      <c r="FL7" s="26"/>
      <c r="FM7" s="26"/>
      <c r="FN7" s="26"/>
      <c r="FO7" s="27"/>
      <c r="FP7" s="26"/>
      <c r="FQ7" s="26"/>
      <c r="FR7" s="26"/>
      <c r="FS7" s="26"/>
      <c r="FT7" s="28"/>
      <c r="FU7" s="26"/>
      <c r="FV7" s="26"/>
      <c r="FW7" s="26"/>
      <c r="FX7" s="26"/>
      <c r="FY7" s="26"/>
      <c r="FZ7" s="26"/>
      <c r="GA7" s="25">
        <v>10432726</v>
      </c>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c r="A8" s="30" t="s">
        <v>61</v>
      </c>
      <c r="B8" s="31"/>
      <c r="C8" s="32">
        <v>0.995</v>
      </c>
      <c r="D8" s="33"/>
      <c r="E8" s="33"/>
      <c r="F8" s="33"/>
      <c r="G8" s="33"/>
      <c r="H8" s="33"/>
      <c r="I8" s="33"/>
      <c r="J8" s="33"/>
      <c r="K8" s="34"/>
      <c r="L8" s="33"/>
      <c r="M8" s="33"/>
      <c r="N8" s="33"/>
      <c r="O8" s="33"/>
      <c r="P8" s="35"/>
      <c r="Q8" s="33"/>
      <c r="R8" s="33"/>
      <c r="S8" s="33"/>
      <c r="T8" s="33"/>
      <c r="U8" s="33"/>
      <c r="V8" s="33"/>
      <c r="W8" s="36">
        <v>0.998</v>
      </c>
      <c r="X8" s="33"/>
      <c r="Y8" s="33"/>
      <c r="Z8" s="33"/>
      <c r="AA8" s="33"/>
      <c r="AB8" s="33"/>
      <c r="AC8" s="33"/>
      <c r="AD8" s="33"/>
      <c r="AE8" s="34"/>
      <c r="AF8" s="33"/>
      <c r="AG8" s="33"/>
      <c r="AH8" s="33"/>
      <c r="AI8" s="33"/>
      <c r="AJ8" s="35"/>
      <c r="AK8" s="33"/>
      <c r="AL8" s="33"/>
      <c r="AM8" s="33"/>
      <c r="AN8" s="33"/>
      <c r="AO8" s="33"/>
      <c r="AP8" s="33"/>
      <c r="AQ8" s="37">
        <v>0.998</v>
      </c>
      <c r="AR8" s="33"/>
      <c r="AS8" s="33"/>
      <c r="AT8" s="33"/>
      <c r="AU8" s="33"/>
      <c r="AV8" s="33"/>
      <c r="AW8" s="33"/>
      <c r="AX8" s="33"/>
      <c r="AY8" s="34"/>
      <c r="AZ8" s="33"/>
      <c r="BA8" s="33"/>
      <c r="BB8" s="33"/>
      <c r="BC8" s="33"/>
      <c r="BD8" s="35"/>
      <c r="BE8" s="33"/>
      <c r="BF8" s="33"/>
      <c r="BG8" s="33"/>
      <c r="BH8" s="33"/>
      <c r="BI8" s="33"/>
      <c r="BJ8" s="33"/>
      <c r="BK8" s="32">
        <v>0.998</v>
      </c>
      <c r="BL8" s="33"/>
      <c r="BM8" s="33"/>
      <c r="BN8" s="33"/>
      <c r="BO8" s="33"/>
      <c r="BP8" s="33"/>
      <c r="BQ8" s="33"/>
      <c r="BR8" s="33"/>
      <c r="BS8" s="34"/>
      <c r="BT8" s="33"/>
      <c r="BU8" s="33"/>
      <c r="BV8" s="33"/>
      <c r="BW8" s="33"/>
      <c r="BX8" s="35"/>
      <c r="BY8" s="33"/>
      <c r="BZ8" s="33"/>
      <c r="CA8" s="33"/>
      <c r="CB8" s="33"/>
      <c r="CC8" s="33"/>
      <c r="CD8" s="33"/>
      <c r="CE8" s="32">
        <v>0.99829999999999997</v>
      </c>
      <c r="CF8" s="33"/>
      <c r="CG8" s="33"/>
      <c r="CH8" s="33"/>
      <c r="CI8" s="33"/>
      <c r="CJ8" s="33"/>
      <c r="CK8" s="33"/>
      <c r="CL8" s="33"/>
      <c r="CM8" s="34"/>
      <c r="CN8" s="33"/>
      <c r="CO8" s="33"/>
      <c r="CP8" s="33"/>
      <c r="CQ8" s="33"/>
      <c r="CR8" s="35"/>
      <c r="CS8" s="33"/>
      <c r="CT8" s="33"/>
      <c r="CU8" s="33"/>
      <c r="CV8" s="33"/>
      <c r="CW8" s="33"/>
      <c r="CX8" s="33"/>
      <c r="CY8" s="32">
        <v>0.997</v>
      </c>
      <c r="CZ8" s="33"/>
      <c r="DA8" s="33"/>
      <c r="DB8" s="33"/>
      <c r="DC8" s="33"/>
      <c r="DD8" s="33"/>
      <c r="DE8" s="33"/>
      <c r="DF8" s="33"/>
      <c r="DG8" s="34"/>
      <c r="DH8" s="33"/>
      <c r="DI8" s="33"/>
      <c r="DJ8" s="33"/>
      <c r="DK8" s="33"/>
      <c r="DL8" s="35"/>
      <c r="DM8" s="33"/>
      <c r="DN8" s="33"/>
      <c r="DO8" s="33"/>
      <c r="DP8" s="33"/>
      <c r="DQ8" s="33"/>
      <c r="DR8" s="33"/>
      <c r="DS8" s="32" t="s">
        <v>725</v>
      </c>
      <c r="DT8" s="33"/>
      <c r="DU8" s="33"/>
      <c r="DV8" s="33"/>
      <c r="DW8" s="33"/>
      <c r="DX8" s="33"/>
      <c r="DY8" s="33"/>
      <c r="DZ8" s="33"/>
      <c r="EA8" s="34"/>
      <c r="EB8" s="33"/>
      <c r="EC8" s="33"/>
      <c r="ED8" s="33"/>
      <c r="EE8" s="33"/>
      <c r="EF8" s="35"/>
      <c r="EG8" s="33"/>
      <c r="EH8" s="33"/>
      <c r="EI8" s="33"/>
      <c r="EJ8" s="33"/>
      <c r="EK8" s="33"/>
      <c r="EL8" s="33"/>
      <c r="EM8" s="32">
        <f>EM7/EM5</f>
        <v>0.99551141217419759</v>
      </c>
      <c r="EN8" s="33"/>
      <c r="EO8" s="33"/>
      <c r="EP8" s="33"/>
      <c r="EQ8" s="33"/>
      <c r="ER8" s="33"/>
      <c r="ES8" s="33"/>
      <c r="ET8" s="33"/>
      <c r="EU8" s="34"/>
      <c r="EV8" s="33"/>
      <c r="EW8" s="33"/>
      <c r="EX8" s="33"/>
      <c r="EY8" s="33"/>
      <c r="EZ8" s="35"/>
      <c r="FA8" s="33"/>
      <c r="FB8" s="33"/>
      <c r="FC8" s="33"/>
      <c r="FD8" s="33"/>
      <c r="FE8" s="33"/>
      <c r="FF8" s="33"/>
      <c r="FG8" s="32">
        <f>FG7/FG5</f>
        <v>0.99619361278189134</v>
      </c>
      <c r="FH8" s="33"/>
      <c r="FI8" s="33"/>
      <c r="FJ8" s="33"/>
      <c r="FK8" s="33"/>
      <c r="FL8" s="33"/>
      <c r="FM8" s="33"/>
      <c r="FN8" s="33"/>
      <c r="FO8" s="34"/>
      <c r="FP8" s="33"/>
      <c r="FQ8" s="33"/>
      <c r="FR8" s="33"/>
      <c r="FS8" s="33"/>
      <c r="FT8" s="35"/>
      <c r="FU8" s="33"/>
      <c r="FV8" s="33"/>
      <c r="FW8" s="33"/>
      <c r="FX8" s="33"/>
      <c r="FY8" s="33"/>
      <c r="FZ8" s="33"/>
      <c r="GA8" s="32">
        <f>GA7/GA5</f>
        <v>0.99594499505164724</v>
      </c>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c r="A9" s="18" t="s">
        <v>11</v>
      </c>
      <c r="B9" s="18"/>
      <c r="C9" s="7"/>
      <c r="D9" s="20"/>
      <c r="E9" s="26"/>
      <c r="F9" s="146"/>
      <c r="G9" s="146"/>
      <c r="H9" s="20"/>
      <c r="I9" s="146"/>
      <c r="J9" s="146"/>
      <c r="K9" s="21"/>
      <c r="L9" s="20"/>
      <c r="M9" s="20"/>
      <c r="N9" s="20"/>
      <c r="O9" s="20"/>
      <c r="P9" s="22"/>
      <c r="Q9" s="20"/>
      <c r="R9" s="20"/>
      <c r="S9" s="20"/>
      <c r="T9" s="20"/>
      <c r="U9" s="20"/>
      <c r="V9" s="20"/>
      <c r="W9" s="7"/>
      <c r="X9" s="20"/>
      <c r="Y9" s="146"/>
      <c r="Z9" s="146"/>
      <c r="AA9" s="146"/>
      <c r="AB9" s="20"/>
      <c r="AC9" s="146"/>
      <c r="AD9" s="146"/>
      <c r="AE9" s="21"/>
      <c r="AF9" s="20"/>
      <c r="AG9" s="20"/>
      <c r="AH9" s="20"/>
      <c r="AI9" s="20"/>
      <c r="AJ9" s="22"/>
      <c r="AK9" s="20"/>
      <c r="AL9" s="20"/>
      <c r="AM9" s="20"/>
      <c r="AN9" s="20"/>
      <c r="AO9" s="20"/>
      <c r="AP9" s="20"/>
      <c r="AQ9" s="39"/>
      <c r="AR9" s="20"/>
      <c r="AS9" s="20"/>
      <c r="AT9" s="146"/>
      <c r="AU9" s="146"/>
      <c r="AV9" s="20"/>
      <c r="AW9" s="146"/>
      <c r="AX9" s="146"/>
      <c r="AY9" s="21"/>
      <c r="AZ9" s="20"/>
      <c r="BA9" s="20"/>
      <c r="BB9" s="20"/>
      <c r="BC9" s="20"/>
      <c r="BD9" s="22"/>
      <c r="BE9" s="20"/>
      <c r="BF9" s="20"/>
      <c r="BG9" s="20"/>
      <c r="BH9" s="20"/>
      <c r="BI9" s="20"/>
      <c r="BJ9" s="20"/>
      <c r="BK9" s="39"/>
      <c r="BL9" s="20"/>
      <c r="BM9" s="20"/>
      <c r="BN9" s="146"/>
      <c r="BO9" s="146"/>
      <c r="BP9" s="20"/>
      <c r="BQ9" s="146"/>
      <c r="BR9" s="146"/>
      <c r="BS9" s="21"/>
      <c r="BT9" s="20"/>
      <c r="BU9" s="20"/>
      <c r="BV9" s="20"/>
      <c r="BW9" s="20"/>
      <c r="BX9" s="22"/>
      <c r="BY9" s="20"/>
      <c r="BZ9" s="20"/>
      <c r="CA9" s="20"/>
      <c r="CB9" s="20"/>
      <c r="CC9" s="20"/>
      <c r="CD9" s="20"/>
      <c r="CE9" s="7"/>
      <c r="CF9" s="20"/>
      <c r="CG9" s="146"/>
      <c r="CH9" s="146"/>
      <c r="CI9" s="146"/>
      <c r="CJ9" s="20"/>
      <c r="CK9" s="146"/>
      <c r="CL9" s="146"/>
      <c r="CM9" s="21"/>
      <c r="CN9" s="20"/>
      <c r="CO9" s="20"/>
      <c r="CP9" s="20"/>
      <c r="CQ9" s="20"/>
      <c r="CR9" s="22"/>
      <c r="CS9" s="20"/>
      <c r="CT9" s="20"/>
      <c r="CU9" s="20"/>
      <c r="CV9" s="20"/>
      <c r="CW9" s="20"/>
      <c r="CX9" s="20"/>
      <c r="CY9" s="7"/>
      <c r="CZ9" s="20"/>
      <c r="DA9" s="146"/>
      <c r="DB9" s="146"/>
      <c r="DC9" s="146"/>
      <c r="DD9" s="20"/>
      <c r="DE9" s="146"/>
      <c r="DF9" s="146"/>
      <c r="DG9" s="21"/>
      <c r="DH9" s="20"/>
      <c r="DI9" s="20"/>
      <c r="DJ9" s="20"/>
      <c r="DK9" s="20"/>
      <c r="DL9" s="22"/>
      <c r="DM9" s="20"/>
      <c r="DN9" s="20"/>
      <c r="DO9" s="20"/>
      <c r="DP9" s="20"/>
      <c r="DQ9" s="20"/>
      <c r="DR9" s="20"/>
      <c r="DS9" s="7"/>
      <c r="DT9" s="20"/>
      <c r="DU9" s="20"/>
      <c r="DV9" s="146"/>
      <c r="DW9" s="20"/>
      <c r="DX9" s="20"/>
      <c r="DY9" s="20"/>
      <c r="DZ9" s="20"/>
      <c r="EA9" s="21"/>
      <c r="EB9" s="20"/>
      <c r="EC9" s="20"/>
      <c r="ED9" s="20"/>
      <c r="EE9" s="20"/>
      <c r="EF9" s="22"/>
      <c r="EG9" s="20"/>
      <c r="EH9" s="20"/>
      <c r="EI9" s="20"/>
      <c r="EJ9" s="20"/>
      <c r="EK9" s="20"/>
      <c r="EL9" s="20"/>
      <c r="EM9" s="7"/>
      <c r="EN9" s="20"/>
      <c r="EO9" s="20"/>
      <c r="EP9" s="20"/>
      <c r="EQ9" s="20"/>
      <c r="ER9" s="20"/>
      <c r="ES9" s="20"/>
      <c r="ET9" s="20"/>
      <c r="EU9" s="21"/>
      <c r="EV9" s="20"/>
      <c r="EW9" s="20"/>
      <c r="EX9" s="20"/>
      <c r="EY9" s="20"/>
      <c r="EZ9" s="22"/>
      <c r="FA9" s="20"/>
      <c r="FB9" s="20"/>
      <c r="FC9" s="20"/>
      <c r="FD9" s="20"/>
      <c r="FE9" s="20"/>
      <c r="FF9" s="20"/>
      <c r="FG9" s="7"/>
      <c r="FH9" s="20"/>
      <c r="FI9" s="20"/>
      <c r="FJ9" s="20"/>
      <c r="FK9" s="20"/>
      <c r="FL9" s="20"/>
      <c r="FM9" s="20"/>
      <c r="FN9" s="20"/>
      <c r="FO9" s="21"/>
      <c r="FP9" s="20"/>
      <c r="FQ9" s="20"/>
      <c r="FR9" s="20"/>
      <c r="FS9" s="20"/>
      <c r="FT9" s="22"/>
      <c r="FU9" s="20"/>
      <c r="FV9" s="20"/>
      <c r="FW9" s="20"/>
      <c r="FX9" s="20"/>
      <c r="FY9" s="20"/>
      <c r="FZ9" s="20"/>
      <c r="GA9" s="7"/>
      <c r="GB9" s="20"/>
      <c r="GC9" s="20"/>
      <c r="GD9" s="20"/>
      <c r="GE9" s="20"/>
      <c r="GF9" s="20"/>
      <c r="GG9" s="20"/>
      <c r="GH9" s="20"/>
      <c r="GI9" s="21"/>
      <c r="GJ9" s="20"/>
      <c r="GK9" s="20"/>
      <c r="GL9" s="20"/>
      <c r="GM9" s="20"/>
      <c r="GN9" s="22"/>
      <c r="GO9" s="20"/>
      <c r="GP9" s="20"/>
      <c r="GQ9" s="20"/>
      <c r="GR9" s="20"/>
      <c r="GS9" s="20"/>
      <c r="GT9" s="20"/>
      <c r="GU9" s="7"/>
      <c r="GV9" s="20"/>
      <c r="GW9" s="20"/>
      <c r="GX9" s="20"/>
      <c r="GY9" s="20"/>
      <c r="GZ9" s="20"/>
      <c r="HA9" s="20"/>
      <c r="HB9" s="20"/>
      <c r="HC9" s="21"/>
      <c r="HD9" s="20"/>
      <c r="HE9" s="20"/>
      <c r="HF9" s="20"/>
      <c r="HG9" s="20"/>
      <c r="HH9" s="22"/>
      <c r="HI9" s="20"/>
      <c r="HJ9" s="20"/>
      <c r="HK9" s="20"/>
      <c r="HL9" s="20"/>
      <c r="HM9" s="20"/>
      <c r="HN9" s="20"/>
      <c r="HO9" s="7"/>
      <c r="HP9" s="20"/>
      <c r="HQ9" s="20"/>
      <c r="HR9" s="20"/>
      <c r="HS9" s="20"/>
      <c r="HT9" s="20"/>
      <c r="HU9" s="20"/>
      <c r="HV9" s="20"/>
      <c r="HW9" s="21"/>
      <c r="HX9" s="20"/>
      <c r="HY9" s="20"/>
      <c r="HZ9" s="20"/>
      <c r="IA9" s="20"/>
      <c r="IB9" s="22"/>
      <c r="IC9" s="20"/>
      <c r="ID9" s="20"/>
      <c r="IE9" s="20"/>
      <c r="IF9" s="20"/>
      <c r="IG9" s="20"/>
      <c r="IH9" s="20"/>
      <c r="II9" s="7"/>
      <c r="IJ9" s="20"/>
      <c r="IK9" s="20"/>
      <c r="IL9" s="20"/>
      <c r="IM9" s="20"/>
      <c r="IN9" s="20"/>
      <c r="IO9" s="20"/>
      <c r="IP9" s="20"/>
      <c r="IQ9" s="21"/>
      <c r="IR9" s="20"/>
      <c r="IS9" s="20"/>
      <c r="IT9" s="20"/>
      <c r="IU9" s="20"/>
      <c r="IV9" s="22"/>
      <c r="IW9" s="20"/>
      <c r="IX9" s="20"/>
      <c r="IY9" s="20"/>
      <c r="IZ9" s="20"/>
      <c r="JA9" s="20"/>
      <c r="JB9" s="20"/>
    </row>
    <row r="10" spans="1:262" ht="31.5" customHeight="1">
      <c r="A10" s="40" t="s">
        <v>131</v>
      </c>
      <c r="B10" s="40" t="s">
        <v>32</v>
      </c>
      <c r="C10" s="41" t="s">
        <v>31</v>
      </c>
      <c r="D10" s="40" t="s">
        <v>30</v>
      </c>
      <c r="E10" s="40" t="s">
        <v>96</v>
      </c>
      <c r="F10" s="40" t="s">
        <v>59</v>
      </c>
      <c r="G10" s="40" t="s">
        <v>97</v>
      </c>
      <c r="H10" s="40" t="s">
        <v>98</v>
      </c>
      <c r="I10" s="40" t="s">
        <v>99</v>
      </c>
      <c r="J10" s="40" t="s">
        <v>100</v>
      </c>
      <c r="K10" s="42" t="s">
        <v>101</v>
      </c>
      <c r="L10" s="43" t="s">
        <v>57</v>
      </c>
      <c r="M10" s="43" t="s">
        <v>102</v>
      </c>
      <c r="N10" s="43" t="s">
        <v>103</v>
      </c>
      <c r="O10" s="43" t="s">
        <v>104</v>
      </c>
      <c r="P10" s="44" t="s">
        <v>105</v>
      </c>
      <c r="Q10" s="45" t="s">
        <v>106</v>
      </c>
      <c r="R10" s="45" t="s">
        <v>58</v>
      </c>
      <c r="S10" s="45" t="s">
        <v>107</v>
      </c>
      <c r="T10" s="45" t="s">
        <v>108</v>
      </c>
      <c r="U10" s="45" t="s">
        <v>109</v>
      </c>
      <c r="V10" s="45" t="s">
        <v>132</v>
      </c>
      <c r="W10" s="41" t="s">
        <v>31</v>
      </c>
      <c r="X10" s="40" t="s">
        <v>30</v>
      </c>
      <c r="Y10" s="40" t="s">
        <v>96</v>
      </c>
      <c r="Z10" s="40" t="s">
        <v>59</v>
      </c>
      <c r="AA10" s="40" t="s">
        <v>97</v>
      </c>
      <c r="AB10" s="40" t="s">
        <v>98</v>
      </c>
      <c r="AC10" s="40" t="s">
        <v>99</v>
      </c>
      <c r="AD10" s="40" t="s">
        <v>100</v>
      </c>
      <c r="AE10" s="42" t="s">
        <v>101</v>
      </c>
      <c r="AF10" s="43" t="s">
        <v>57</v>
      </c>
      <c r="AG10" s="43" t="s">
        <v>102</v>
      </c>
      <c r="AH10" s="43" t="s">
        <v>103</v>
      </c>
      <c r="AI10" s="43" t="s">
        <v>104</v>
      </c>
      <c r="AJ10" s="44" t="s">
        <v>105</v>
      </c>
      <c r="AK10" s="45" t="s">
        <v>106</v>
      </c>
      <c r="AL10" s="45" t="s">
        <v>58</v>
      </c>
      <c r="AM10" s="45" t="s">
        <v>107</v>
      </c>
      <c r="AN10" s="45" t="s">
        <v>108</v>
      </c>
      <c r="AO10" s="45" t="s">
        <v>109</v>
      </c>
      <c r="AP10" s="45" t="s">
        <v>132</v>
      </c>
      <c r="AQ10" s="41" t="s">
        <v>31</v>
      </c>
      <c r="AR10" s="40" t="s">
        <v>30</v>
      </c>
      <c r="AS10" s="40" t="s">
        <v>96</v>
      </c>
      <c r="AT10" s="40" t="s">
        <v>59</v>
      </c>
      <c r="AU10" s="40" t="s">
        <v>97</v>
      </c>
      <c r="AV10" s="40" t="s">
        <v>98</v>
      </c>
      <c r="AW10" s="40" t="s">
        <v>99</v>
      </c>
      <c r="AX10" s="40" t="s">
        <v>100</v>
      </c>
      <c r="AY10" s="42" t="s">
        <v>101</v>
      </c>
      <c r="AZ10" s="43" t="s">
        <v>57</v>
      </c>
      <c r="BA10" s="43" t="s">
        <v>102</v>
      </c>
      <c r="BB10" s="43" t="s">
        <v>103</v>
      </c>
      <c r="BC10" s="43" t="s">
        <v>104</v>
      </c>
      <c r="BD10" s="44" t="s">
        <v>105</v>
      </c>
      <c r="BE10" s="45" t="s">
        <v>106</v>
      </c>
      <c r="BF10" s="45" t="s">
        <v>58</v>
      </c>
      <c r="BG10" s="45" t="s">
        <v>107</v>
      </c>
      <c r="BH10" s="45" t="s">
        <v>108</v>
      </c>
      <c r="BI10" s="45" t="s">
        <v>109</v>
      </c>
      <c r="BJ10" s="45" t="s">
        <v>132</v>
      </c>
      <c r="BK10" s="41" t="s">
        <v>31</v>
      </c>
      <c r="BL10" s="40" t="s">
        <v>30</v>
      </c>
      <c r="BM10" s="40" t="s">
        <v>96</v>
      </c>
      <c r="BN10" s="40" t="s">
        <v>59</v>
      </c>
      <c r="BO10" s="40" t="s">
        <v>97</v>
      </c>
      <c r="BP10" s="40" t="s">
        <v>98</v>
      </c>
      <c r="BQ10" s="40" t="s">
        <v>99</v>
      </c>
      <c r="BR10" s="40" t="s">
        <v>100</v>
      </c>
      <c r="BS10" s="42" t="s">
        <v>101</v>
      </c>
      <c r="BT10" s="43" t="s">
        <v>57</v>
      </c>
      <c r="BU10" s="43" t="s">
        <v>102</v>
      </c>
      <c r="BV10" s="43" t="s">
        <v>103</v>
      </c>
      <c r="BW10" s="43" t="s">
        <v>104</v>
      </c>
      <c r="BX10" s="44" t="s">
        <v>105</v>
      </c>
      <c r="BY10" s="45" t="s">
        <v>106</v>
      </c>
      <c r="BZ10" s="45" t="s">
        <v>58</v>
      </c>
      <c r="CA10" s="45" t="s">
        <v>107</v>
      </c>
      <c r="CB10" s="45" t="s">
        <v>108</v>
      </c>
      <c r="CC10" s="45" t="s">
        <v>109</v>
      </c>
      <c r="CD10" s="45" t="s">
        <v>132</v>
      </c>
      <c r="CE10" s="41" t="s">
        <v>31</v>
      </c>
      <c r="CF10" s="40" t="s">
        <v>30</v>
      </c>
      <c r="CG10" s="40" t="s">
        <v>96</v>
      </c>
      <c r="CH10" s="40" t="s">
        <v>59</v>
      </c>
      <c r="CI10" s="40" t="s">
        <v>97</v>
      </c>
      <c r="CJ10" s="40" t="s">
        <v>98</v>
      </c>
      <c r="CK10" s="40" t="s">
        <v>99</v>
      </c>
      <c r="CL10" s="40" t="s">
        <v>100</v>
      </c>
      <c r="CM10" s="42" t="s">
        <v>101</v>
      </c>
      <c r="CN10" s="43" t="s">
        <v>57</v>
      </c>
      <c r="CO10" s="43" t="s">
        <v>102</v>
      </c>
      <c r="CP10" s="43" t="s">
        <v>103</v>
      </c>
      <c r="CQ10" s="43" t="s">
        <v>104</v>
      </c>
      <c r="CR10" s="44" t="s">
        <v>105</v>
      </c>
      <c r="CS10" s="45" t="s">
        <v>106</v>
      </c>
      <c r="CT10" s="45" t="s">
        <v>58</v>
      </c>
      <c r="CU10" s="45" t="s">
        <v>107</v>
      </c>
      <c r="CV10" s="45" t="s">
        <v>108</v>
      </c>
      <c r="CW10" s="45" t="s">
        <v>109</v>
      </c>
      <c r="CX10" s="45" t="s">
        <v>132</v>
      </c>
      <c r="CY10" s="41" t="s">
        <v>31</v>
      </c>
      <c r="CZ10" s="40" t="s">
        <v>30</v>
      </c>
      <c r="DA10" s="40" t="s">
        <v>96</v>
      </c>
      <c r="DB10" s="40" t="s">
        <v>59</v>
      </c>
      <c r="DC10" s="40" t="s">
        <v>97</v>
      </c>
      <c r="DD10" s="40" t="s">
        <v>98</v>
      </c>
      <c r="DE10" s="40" t="s">
        <v>99</v>
      </c>
      <c r="DF10" s="40" t="s">
        <v>100</v>
      </c>
      <c r="DG10" s="42" t="s">
        <v>101</v>
      </c>
      <c r="DH10" s="43" t="s">
        <v>57</v>
      </c>
      <c r="DI10" s="43" t="s">
        <v>102</v>
      </c>
      <c r="DJ10" s="43" t="s">
        <v>103</v>
      </c>
      <c r="DK10" s="43" t="s">
        <v>104</v>
      </c>
      <c r="DL10" s="44" t="s">
        <v>105</v>
      </c>
      <c r="DM10" s="45" t="s">
        <v>106</v>
      </c>
      <c r="DN10" s="45" t="s">
        <v>58</v>
      </c>
      <c r="DO10" s="45" t="s">
        <v>107</v>
      </c>
      <c r="DP10" s="45" t="s">
        <v>108</v>
      </c>
      <c r="DQ10" s="45" t="s">
        <v>109</v>
      </c>
      <c r="DR10" s="45" t="s">
        <v>132</v>
      </c>
      <c r="DS10" s="41" t="s">
        <v>31</v>
      </c>
      <c r="DT10" s="40" t="s">
        <v>30</v>
      </c>
      <c r="DU10" s="40" t="s">
        <v>96</v>
      </c>
      <c r="DV10" s="40" t="s">
        <v>59</v>
      </c>
      <c r="DW10" s="40" t="s">
        <v>97</v>
      </c>
      <c r="DX10" s="40" t="s">
        <v>98</v>
      </c>
      <c r="DY10" s="40" t="s">
        <v>99</v>
      </c>
      <c r="DZ10" s="40" t="s">
        <v>100</v>
      </c>
      <c r="EA10" s="42" t="s">
        <v>101</v>
      </c>
      <c r="EB10" s="43" t="s">
        <v>57</v>
      </c>
      <c r="EC10" s="43" t="s">
        <v>102</v>
      </c>
      <c r="ED10" s="43" t="s">
        <v>103</v>
      </c>
      <c r="EE10" s="43" t="s">
        <v>104</v>
      </c>
      <c r="EF10" s="44" t="s">
        <v>105</v>
      </c>
      <c r="EG10" s="45" t="s">
        <v>106</v>
      </c>
      <c r="EH10" s="45" t="s">
        <v>58</v>
      </c>
      <c r="EI10" s="45" t="s">
        <v>107</v>
      </c>
      <c r="EJ10" s="45" t="s">
        <v>108</v>
      </c>
      <c r="EK10" s="45" t="s">
        <v>109</v>
      </c>
      <c r="EL10" s="45" t="s">
        <v>132</v>
      </c>
      <c r="EM10" s="41" t="s">
        <v>31</v>
      </c>
      <c r="EN10" s="40" t="s">
        <v>30</v>
      </c>
      <c r="EO10" s="40" t="s">
        <v>96</v>
      </c>
      <c r="EP10" s="40" t="s">
        <v>59</v>
      </c>
      <c r="EQ10" s="40" t="s">
        <v>97</v>
      </c>
      <c r="ER10" s="40" t="s">
        <v>98</v>
      </c>
      <c r="ES10" s="40" t="s">
        <v>99</v>
      </c>
      <c r="ET10" s="40" t="s">
        <v>100</v>
      </c>
      <c r="EU10" s="42" t="s">
        <v>101</v>
      </c>
      <c r="EV10" s="43" t="s">
        <v>57</v>
      </c>
      <c r="EW10" s="43" t="s">
        <v>102</v>
      </c>
      <c r="EX10" s="43" t="s">
        <v>103</v>
      </c>
      <c r="EY10" s="43" t="s">
        <v>104</v>
      </c>
      <c r="EZ10" s="44" t="s">
        <v>105</v>
      </c>
      <c r="FA10" s="45" t="s">
        <v>106</v>
      </c>
      <c r="FB10" s="45" t="s">
        <v>58</v>
      </c>
      <c r="FC10" s="45" t="s">
        <v>107</v>
      </c>
      <c r="FD10" s="45" t="s">
        <v>108</v>
      </c>
      <c r="FE10" s="45" t="s">
        <v>109</v>
      </c>
      <c r="FF10" s="45" t="s">
        <v>132</v>
      </c>
      <c r="FG10" s="41" t="s">
        <v>31</v>
      </c>
      <c r="FH10" s="40" t="s">
        <v>30</v>
      </c>
      <c r="FI10" s="40" t="s">
        <v>96</v>
      </c>
      <c r="FJ10" s="40" t="s">
        <v>59</v>
      </c>
      <c r="FK10" s="40" t="s">
        <v>97</v>
      </c>
      <c r="FL10" s="40" t="s">
        <v>98</v>
      </c>
      <c r="FM10" s="40" t="s">
        <v>99</v>
      </c>
      <c r="FN10" s="40" t="s">
        <v>100</v>
      </c>
      <c r="FO10" s="42" t="s">
        <v>101</v>
      </c>
      <c r="FP10" s="43" t="s">
        <v>57</v>
      </c>
      <c r="FQ10" s="43" t="s">
        <v>102</v>
      </c>
      <c r="FR10" s="43" t="s">
        <v>103</v>
      </c>
      <c r="FS10" s="43" t="s">
        <v>104</v>
      </c>
      <c r="FT10" s="44" t="s">
        <v>105</v>
      </c>
      <c r="FU10" s="45" t="s">
        <v>106</v>
      </c>
      <c r="FV10" s="45" t="s">
        <v>58</v>
      </c>
      <c r="FW10" s="45" t="s">
        <v>107</v>
      </c>
      <c r="FX10" s="45" t="s">
        <v>108</v>
      </c>
      <c r="FY10" s="45" t="s">
        <v>109</v>
      </c>
      <c r="FZ10" s="45" t="s">
        <v>132</v>
      </c>
      <c r="GA10" s="41" t="s">
        <v>31</v>
      </c>
      <c r="GB10" s="40" t="s">
        <v>30</v>
      </c>
      <c r="GC10" s="40" t="s">
        <v>96</v>
      </c>
      <c r="GD10" s="40" t="s">
        <v>59</v>
      </c>
      <c r="GE10" s="40" t="s">
        <v>97</v>
      </c>
      <c r="GF10" s="40" t="s">
        <v>98</v>
      </c>
      <c r="GG10" s="40" t="s">
        <v>99</v>
      </c>
      <c r="GH10" s="40" t="s">
        <v>100</v>
      </c>
      <c r="GI10" s="42" t="s">
        <v>101</v>
      </c>
      <c r="GJ10" s="43" t="s">
        <v>57</v>
      </c>
      <c r="GK10" s="43" t="s">
        <v>102</v>
      </c>
      <c r="GL10" s="43" t="s">
        <v>103</v>
      </c>
      <c r="GM10" s="43" t="s">
        <v>104</v>
      </c>
      <c r="GN10" s="44" t="s">
        <v>105</v>
      </c>
      <c r="GO10" s="45" t="s">
        <v>106</v>
      </c>
      <c r="GP10" s="45" t="s">
        <v>58</v>
      </c>
      <c r="GQ10" s="45" t="s">
        <v>107</v>
      </c>
      <c r="GR10" s="45" t="s">
        <v>108</v>
      </c>
      <c r="GS10" s="45" t="s">
        <v>109</v>
      </c>
      <c r="GT10" s="45" t="s">
        <v>132</v>
      </c>
      <c r="GU10" s="41" t="s">
        <v>31</v>
      </c>
      <c r="GV10" s="40" t="s">
        <v>30</v>
      </c>
      <c r="GW10" s="40" t="s">
        <v>96</v>
      </c>
      <c r="GX10" s="40" t="s">
        <v>59</v>
      </c>
      <c r="GY10" s="40" t="s">
        <v>97</v>
      </c>
      <c r="GZ10" s="40" t="s">
        <v>98</v>
      </c>
      <c r="HA10" s="40" t="s">
        <v>99</v>
      </c>
      <c r="HB10" s="40" t="s">
        <v>100</v>
      </c>
      <c r="HC10" s="42" t="s">
        <v>101</v>
      </c>
      <c r="HD10" s="43" t="s">
        <v>57</v>
      </c>
      <c r="HE10" s="43" t="s">
        <v>102</v>
      </c>
      <c r="HF10" s="43" t="s">
        <v>103</v>
      </c>
      <c r="HG10" s="43" t="s">
        <v>104</v>
      </c>
      <c r="HH10" s="44" t="s">
        <v>105</v>
      </c>
      <c r="HI10" s="45" t="s">
        <v>106</v>
      </c>
      <c r="HJ10" s="45" t="s">
        <v>58</v>
      </c>
      <c r="HK10" s="45" t="s">
        <v>107</v>
      </c>
      <c r="HL10" s="45" t="s">
        <v>108</v>
      </c>
      <c r="HM10" s="45" t="s">
        <v>109</v>
      </c>
      <c r="HN10" s="45" t="s">
        <v>132</v>
      </c>
      <c r="HO10" s="41" t="s">
        <v>31</v>
      </c>
      <c r="HP10" s="40" t="s">
        <v>30</v>
      </c>
      <c r="HQ10" s="40" t="s">
        <v>96</v>
      </c>
      <c r="HR10" s="40" t="s">
        <v>59</v>
      </c>
      <c r="HS10" s="40" t="s">
        <v>97</v>
      </c>
      <c r="HT10" s="40" t="s">
        <v>98</v>
      </c>
      <c r="HU10" s="40" t="s">
        <v>99</v>
      </c>
      <c r="HV10" s="40" t="s">
        <v>100</v>
      </c>
      <c r="HW10" s="42" t="s">
        <v>101</v>
      </c>
      <c r="HX10" s="43" t="s">
        <v>57</v>
      </c>
      <c r="HY10" s="43" t="s">
        <v>102</v>
      </c>
      <c r="HZ10" s="43" t="s">
        <v>103</v>
      </c>
      <c r="IA10" s="43" t="s">
        <v>104</v>
      </c>
      <c r="IB10" s="44" t="s">
        <v>105</v>
      </c>
      <c r="IC10" s="45" t="s">
        <v>106</v>
      </c>
      <c r="ID10" s="45" t="s">
        <v>58</v>
      </c>
      <c r="IE10" s="45" t="s">
        <v>107</v>
      </c>
      <c r="IF10" s="45" t="s">
        <v>108</v>
      </c>
      <c r="IG10" s="45" t="s">
        <v>109</v>
      </c>
      <c r="IH10" s="45" t="s">
        <v>132</v>
      </c>
      <c r="II10" s="41" t="s">
        <v>31</v>
      </c>
      <c r="IJ10" s="40" t="s">
        <v>30</v>
      </c>
      <c r="IK10" s="40" t="s">
        <v>96</v>
      </c>
      <c r="IL10" s="40" t="s">
        <v>59</v>
      </c>
      <c r="IM10" s="40" t="s">
        <v>97</v>
      </c>
      <c r="IN10" s="40" t="s">
        <v>98</v>
      </c>
      <c r="IO10" s="40" t="s">
        <v>99</v>
      </c>
      <c r="IP10" s="40" t="s">
        <v>100</v>
      </c>
      <c r="IQ10" s="42" t="s">
        <v>101</v>
      </c>
      <c r="IR10" s="43" t="s">
        <v>57</v>
      </c>
      <c r="IS10" s="43" t="s">
        <v>102</v>
      </c>
      <c r="IT10" s="43" t="s">
        <v>103</v>
      </c>
      <c r="IU10" s="43" t="s">
        <v>104</v>
      </c>
      <c r="IV10" s="44" t="s">
        <v>105</v>
      </c>
      <c r="IW10" s="45" t="s">
        <v>106</v>
      </c>
      <c r="IX10" s="45" t="s">
        <v>58</v>
      </c>
      <c r="IY10" s="45" t="s">
        <v>107</v>
      </c>
      <c r="IZ10" s="45" t="s">
        <v>108</v>
      </c>
      <c r="JA10" s="45" t="s">
        <v>109</v>
      </c>
      <c r="JB10" s="45" t="s">
        <v>132</v>
      </c>
    </row>
    <row r="11" spans="1:262" s="4" customFormat="1" ht="13.5" customHeight="1">
      <c r="A11" s="46" t="s">
        <v>297</v>
      </c>
      <c r="B11" s="2" t="s">
        <v>429</v>
      </c>
      <c r="C11" s="7"/>
      <c r="E11" s="29">
        <v>1995418</v>
      </c>
      <c r="F11" s="47">
        <v>0.222</v>
      </c>
      <c r="G11" s="48">
        <v>-0.13100000000000001</v>
      </c>
      <c r="H11" s="2">
        <v>34</v>
      </c>
      <c r="I11" s="47">
        <v>0.22700000000000001</v>
      </c>
      <c r="J11" s="163">
        <v>-0.13300000000000001</v>
      </c>
      <c r="K11" s="48"/>
      <c r="L11" s="48"/>
      <c r="M11" s="48"/>
      <c r="P11" s="49"/>
      <c r="Q11" s="29"/>
      <c r="R11" s="48"/>
      <c r="S11" s="48"/>
      <c r="U11" s="48"/>
      <c r="V11" s="48"/>
      <c r="W11" s="7"/>
      <c r="Y11" s="29">
        <v>1581053</v>
      </c>
      <c r="Z11" s="47">
        <v>0.184</v>
      </c>
      <c r="AA11" s="47">
        <v>-3.7999999999999999E-2</v>
      </c>
      <c r="AB11" s="2">
        <v>29</v>
      </c>
      <c r="AC11" s="47">
        <v>0.193</v>
      </c>
      <c r="AD11" s="164">
        <v>-3.4000000000000002E-2</v>
      </c>
      <c r="AE11" s="29"/>
      <c r="AF11" s="48"/>
      <c r="AG11" s="48"/>
      <c r="AH11" s="150"/>
      <c r="AI11" s="48"/>
      <c r="AJ11" s="48"/>
      <c r="AK11" s="29"/>
      <c r="AM11" s="48"/>
      <c r="AO11" s="48"/>
      <c r="AP11" s="48"/>
      <c r="AQ11" s="7"/>
      <c r="AS11" s="29">
        <v>2653723</v>
      </c>
      <c r="AT11" s="48">
        <v>0.27899999999999997</v>
      </c>
      <c r="AU11" s="48">
        <v>9.5000000000000001E-2</v>
      </c>
      <c r="AV11" s="2">
        <v>43</v>
      </c>
      <c r="AW11" s="48">
        <v>0.28699999999999998</v>
      </c>
      <c r="AX11" s="163">
        <v>9.4E-2</v>
      </c>
      <c r="AY11" s="29"/>
      <c r="AZ11" s="48"/>
      <c r="BA11" s="48"/>
      <c r="BD11" s="49"/>
      <c r="BE11" s="29"/>
      <c r="BF11" s="48"/>
      <c r="BG11" s="48"/>
      <c r="BI11" s="48"/>
      <c r="BJ11" s="48"/>
      <c r="BK11" s="7"/>
      <c r="BM11" s="29">
        <v>2763480</v>
      </c>
      <c r="BN11" s="47">
        <v>0.28600000000000003</v>
      </c>
      <c r="BO11" s="47">
        <v>6.9999999999999993E-3</v>
      </c>
      <c r="BP11" s="2">
        <v>44</v>
      </c>
      <c r="BQ11" s="164">
        <v>0.29300000000000004</v>
      </c>
      <c r="BR11" s="164">
        <v>6.9999999999999993E-3</v>
      </c>
      <c r="BS11" s="25"/>
      <c r="BT11" s="48"/>
      <c r="BU11" s="48"/>
      <c r="BX11" s="49"/>
      <c r="BY11" s="29"/>
      <c r="BZ11" s="48"/>
      <c r="CA11" s="48"/>
      <c r="CC11" s="48"/>
      <c r="CD11" s="48"/>
      <c r="CE11" s="29"/>
      <c r="CG11" s="29">
        <v>2608573</v>
      </c>
      <c r="CH11" s="47">
        <v>0.26500000000000001</v>
      </c>
      <c r="CI11" s="47">
        <v>-2.1000000000000001E-2</v>
      </c>
      <c r="CJ11" s="2">
        <v>41</v>
      </c>
      <c r="CK11" s="47">
        <v>0.27300000000000002</v>
      </c>
      <c r="CL11" s="164">
        <f t="shared" ref="CL11:CL16" si="0">CK11-BQ11</f>
        <v>-2.0000000000000018E-2</v>
      </c>
      <c r="CM11" s="29"/>
      <c r="CN11" s="48"/>
      <c r="CO11" s="48"/>
      <c r="CP11" s="48"/>
      <c r="CQ11" s="48"/>
      <c r="CR11" s="48"/>
      <c r="CS11" s="29"/>
      <c r="CT11" s="48"/>
      <c r="CU11" s="48"/>
      <c r="CW11" s="48"/>
      <c r="CX11" s="48"/>
      <c r="CY11" s="7" t="s">
        <v>726</v>
      </c>
      <c r="DA11" s="29">
        <v>1281886</v>
      </c>
      <c r="DB11" s="47">
        <v>0.13600000000000001</v>
      </c>
      <c r="DC11" s="47">
        <v>-0.129</v>
      </c>
      <c r="DD11" s="2">
        <v>21</v>
      </c>
      <c r="DE11" s="47">
        <v>0.14000000000000001</v>
      </c>
      <c r="DF11" s="164">
        <f t="shared" ref="DF11:DF16" si="1">DE11-CK11</f>
        <v>-0.13300000000000001</v>
      </c>
      <c r="DG11" s="29"/>
      <c r="DH11" s="48"/>
      <c r="DI11" s="48"/>
      <c r="DJ11" s="48"/>
      <c r="DK11" s="48"/>
      <c r="DL11" s="48"/>
      <c r="DM11" s="29"/>
      <c r="DN11" s="48"/>
      <c r="DO11" s="48"/>
      <c r="DQ11" s="48"/>
      <c r="DR11" s="48"/>
      <c r="DS11" s="7"/>
      <c r="DU11" s="29" t="s">
        <v>727</v>
      </c>
      <c r="DV11" s="47">
        <v>8.5000000000000006E-2</v>
      </c>
      <c r="DW11" s="47">
        <v>-5.0999999999999997E-2</v>
      </c>
      <c r="DX11" s="2" t="s">
        <v>728</v>
      </c>
      <c r="DY11" s="47">
        <v>8.6999999999999994E-2</v>
      </c>
      <c r="DZ11" s="164">
        <f t="shared" ref="DZ11:DZ16" si="2">DY11-DE11</f>
        <v>-5.3000000000000019E-2</v>
      </c>
      <c r="EA11" s="29"/>
      <c r="EC11" s="50"/>
      <c r="EF11" s="49"/>
      <c r="EG11" s="29"/>
      <c r="EH11" s="48"/>
      <c r="EI11" s="48"/>
      <c r="EK11" s="48"/>
      <c r="EL11" s="48"/>
      <c r="EM11" s="7"/>
      <c r="EO11" s="204">
        <v>1301796</v>
      </c>
      <c r="EP11" s="205">
        <f t="shared" ref="EP11:EP16" si="3">EO11/$EM$7</f>
        <v>0.12379145345667633</v>
      </c>
      <c r="EQ11" s="205">
        <f t="shared" ref="EQ11:EQ16" si="4">EP11-DV11</f>
        <v>3.8791453456676325E-2</v>
      </c>
      <c r="ER11" s="206">
        <v>19</v>
      </c>
      <c r="ES11" s="205">
        <f t="shared" ref="ES11:ES16" si="5">ER11/$EM$3</f>
        <v>0.12666666666666668</v>
      </c>
      <c r="ET11" s="205">
        <f t="shared" ref="ET11:ET16" si="6">ES11-DY11</f>
        <v>3.9666666666666683E-2</v>
      </c>
      <c r="EU11" s="29"/>
      <c r="EV11" s="48"/>
      <c r="EW11" s="48"/>
      <c r="EZ11" s="49"/>
      <c r="FA11" s="29"/>
      <c r="FB11" s="48"/>
      <c r="FC11" s="48"/>
      <c r="FE11" s="48"/>
      <c r="FF11" s="48"/>
      <c r="FG11" s="7"/>
      <c r="FI11" s="29">
        <v>990601</v>
      </c>
      <c r="FJ11" s="48">
        <f t="shared" ref="FJ11:FJ12" si="7">FI11/FG$7</f>
        <v>9.5041261259394258E-2</v>
      </c>
      <c r="FK11" s="207">
        <f t="shared" ref="FK11:FK12" si="8">FJ11-EP11</f>
        <v>-2.8750192197282073E-2</v>
      </c>
      <c r="FL11" s="4">
        <v>15</v>
      </c>
      <c r="FM11" s="48">
        <f t="shared" ref="FM11:FM12" si="9">FL11/FG$3</f>
        <v>0.1</v>
      </c>
      <c r="FN11" s="207">
        <f t="shared" ref="FN11:FN12" si="10">FM11-ES11</f>
        <v>-2.6666666666666672E-2</v>
      </c>
      <c r="FO11" s="29"/>
      <c r="FP11" s="48"/>
      <c r="FQ11" s="48"/>
      <c r="FT11" s="49"/>
      <c r="FU11" s="29"/>
      <c r="FV11" s="48"/>
      <c r="FW11" s="48"/>
      <c r="FY11" s="48"/>
      <c r="FZ11" s="48"/>
      <c r="GA11" s="7"/>
      <c r="GC11" s="2">
        <v>345822</v>
      </c>
      <c r="GD11" s="48">
        <f>GC11/GA$7</f>
        <v>3.3147808156755963E-2</v>
      </c>
      <c r="GE11" s="207">
        <f>GD11-FJ11</f>
        <v>-6.1893453102638295E-2</v>
      </c>
      <c r="GF11" s="2">
        <v>5</v>
      </c>
      <c r="GG11" s="48">
        <f>GF11/GA$3</f>
        <v>3.3333333333333333E-2</v>
      </c>
      <c r="GH11" s="207">
        <f>GG11-FM11</f>
        <v>-6.666666666666668E-2</v>
      </c>
      <c r="GI11" s="51"/>
      <c r="GN11" s="49"/>
      <c r="GU11" s="7"/>
      <c r="GW11" s="2"/>
      <c r="GX11" s="47"/>
      <c r="GY11" s="2"/>
      <c r="GZ11" s="2"/>
      <c r="HA11" s="47"/>
      <c r="HB11" s="2"/>
      <c r="HC11" s="51"/>
      <c r="HH11" s="49"/>
      <c r="HO11" s="7"/>
      <c r="HQ11" s="2"/>
      <c r="HR11" s="47"/>
      <c r="HS11" s="2"/>
      <c r="HT11" s="2"/>
      <c r="HU11" s="47"/>
      <c r="HV11" s="2"/>
      <c r="HW11" s="51"/>
      <c r="IB11" s="49"/>
      <c r="II11" s="7"/>
      <c r="IK11" s="2"/>
      <c r="IL11" s="47"/>
      <c r="IM11" s="2"/>
      <c r="IN11" s="2"/>
      <c r="IO11" s="47"/>
      <c r="IP11" s="2"/>
      <c r="IQ11" s="51"/>
      <c r="IV11" s="49"/>
    </row>
    <row r="12" spans="1:262" s="4" customFormat="1" ht="13.5" customHeight="1">
      <c r="A12" s="46" t="s">
        <v>299</v>
      </c>
      <c r="B12" s="2" t="s">
        <v>430</v>
      </c>
      <c r="C12" s="7"/>
      <c r="E12" s="29">
        <v>2153135</v>
      </c>
      <c r="F12" s="47">
        <v>0.24</v>
      </c>
      <c r="G12" s="48">
        <v>-7.9000000000000001E-2</v>
      </c>
      <c r="H12" s="2">
        <v>37</v>
      </c>
      <c r="I12" s="47">
        <v>0.247</v>
      </c>
      <c r="J12" s="163">
        <v>-0.08</v>
      </c>
      <c r="K12" s="48"/>
      <c r="L12" s="48"/>
      <c r="M12" s="48"/>
      <c r="P12" s="49"/>
      <c r="Q12" s="29"/>
      <c r="R12" s="48"/>
      <c r="S12" s="48"/>
      <c r="U12" s="48"/>
      <c r="V12" s="48"/>
      <c r="W12" s="7"/>
      <c r="Y12" s="29">
        <v>2494555</v>
      </c>
      <c r="Z12" s="48">
        <v>0.28999999999999998</v>
      </c>
      <c r="AA12" s="48">
        <v>0.05</v>
      </c>
      <c r="AB12" s="151">
        <v>45</v>
      </c>
      <c r="AC12" s="48">
        <v>0.3</v>
      </c>
      <c r="AD12" s="163">
        <v>5.2999999999999999E-2</v>
      </c>
      <c r="AE12" s="29"/>
      <c r="AF12" s="48"/>
      <c r="AG12" s="48"/>
      <c r="AH12" s="150"/>
      <c r="AI12" s="48"/>
      <c r="AJ12" s="48"/>
      <c r="AK12" s="29"/>
      <c r="AM12" s="48"/>
      <c r="AO12" s="48"/>
      <c r="AP12" s="48"/>
      <c r="AQ12" s="7"/>
      <c r="AS12" s="29">
        <v>1436023</v>
      </c>
      <c r="AT12" s="48">
        <v>0.151</v>
      </c>
      <c r="AU12" s="48">
        <v>-0.13900000000000001</v>
      </c>
      <c r="AV12" s="151">
        <v>23</v>
      </c>
      <c r="AW12" s="48">
        <v>0.153</v>
      </c>
      <c r="AX12" s="163">
        <v>-0.14699999999999999</v>
      </c>
      <c r="AY12" s="29"/>
      <c r="AZ12" s="48"/>
      <c r="BA12" s="48"/>
      <c r="BB12" s="150"/>
      <c r="BC12" s="48"/>
      <c r="BD12" s="48"/>
      <c r="BE12" s="29"/>
      <c r="BF12" s="48"/>
      <c r="BG12" s="48"/>
      <c r="BI12" s="48"/>
      <c r="BJ12" s="48"/>
      <c r="BK12" s="7"/>
      <c r="BM12" s="29">
        <v>2631363</v>
      </c>
      <c r="BN12" s="47">
        <v>0.27200000000000002</v>
      </c>
      <c r="BO12" s="47">
        <v>0.121</v>
      </c>
      <c r="BP12" s="2">
        <v>42</v>
      </c>
      <c r="BQ12" s="164">
        <v>0.28000000000000003</v>
      </c>
      <c r="BR12" s="164">
        <v>0.127</v>
      </c>
      <c r="BS12" s="25"/>
      <c r="BT12" s="48"/>
      <c r="BU12" s="48"/>
      <c r="BV12" s="150"/>
      <c r="BW12" s="48"/>
      <c r="BX12" s="48"/>
      <c r="BY12" s="29"/>
      <c r="BZ12" s="48"/>
      <c r="CA12" s="48"/>
      <c r="CC12" s="48"/>
      <c r="CD12" s="48"/>
      <c r="CE12" s="29"/>
      <c r="CG12" s="29">
        <v>2085077</v>
      </c>
      <c r="CH12" s="47">
        <v>0.21199999999999999</v>
      </c>
      <c r="CI12" s="47">
        <v>-0.06</v>
      </c>
      <c r="CJ12" s="2">
        <v>33</v>
      </c>
      <c r="CK12" s="47">
        <v>0.22</v>
      </c>
      <c r="CL12" s="164">
        <f t="shared" si="0"/>
        <v>-6.0000000000000026E-2</v>
      </c>
      <c r="CM12" s="29"/>
      <c r="CN12" s="48"/>
      <c r="CO12" s="48"/>
      <c r="CP12" s="150"/>
      <c r="CQ12" s="48"/>
      <c r="CR12" s="48"/>
      <c r="CS12" s="29"/>
      <c r="CT12" s="48"/>
      <c r="CU12" s="48"/>
      <c r="CW12" s="48"/>
      <c r="CX12" s="48"/>
      <c r="CY12" s="7" t="s">
        <v>729</v>
      </c>
      <c r="DA12" s="29">
        <v>1848805</v>
      </c>
      <c r="DB12" s="47">
        <v>0.19600000000000001</v>
      </c>
      <c r="DC12" s="47">
        <v>-1.6E-2</v>
      </c>
      <c r="DD12" s="2">
        <v>30</v>
      </c>
      <c r="DE12" s="47">
        <v>0.2</v>
      </c>
      <c r="DF12" s="164">
        <f t="shared" si="1"/>
        <v>-1.999999999999999E-2</v>
      </c>
      <c r="DG12" s="29"/>
      <c r="DH12" s="48"/>
      <c r="DI12" s="48"/>
      <c r="DJ12" s="150"/>
      <c r="DK12" s="48"/>
      <c r="DL12" s="48"/>
      <c r="DM12" s="29"/>
      <c r="DN12" s="48"/>
      <c r="DO12" s="48"/>
      <c r="DQ12" s="48"/>
      <c r="DR12" s="48"/>
      <c r="DS12" s="7"/>
      <c r="DU12" s="29" t="s">
        <v>730</v>
      </c>
      <c r="DV12" s="47">
        <v>0.248</v>
      </c>
      <c r="DW12" s="47">
        <v>5.2000000000000005E-2</v>
      </c>
      <c r="DX12" s="2" t="s">
        <v>731</v>
      </c>
      <c r="DY12" s="47">
        <v>0.253</v>
      </c>
      <c r="DZ12" s="164">
        <f t="shared" si="2"/>
        <v>5.2999999999999992E-2</v>
      </c>
      <c r="EA12" s="29"/>
      <c r="EC12" s="50"/>
      <c r="EF12" s="49"/>
      <c r="EG12" s="29"/>
      <c r="EH12" s="48"/>
      <c r="EI12" s="48"/>
      <c r="EK12" s="48"/>
      <c r="EL12" s="48"/>
      <c r="EM12" s="7"/>
      <c r="EO12" s="204">
        <v>599699</v>
      </c>
      <c r="EP12" s="205">
        <f t="shared" si="3"/>
        <v>5.7027069407584091E-2</v>
      </c>
      <c r="EQ12" s="205">
        <f t="shared" si="4"/>
        <v>-0.19097293059241591</v>
      </c>
      <c r="ER12" s="206">
        <v>9</v>
      </c>
      <c r="ES12" s="205">
        <f t="shared" si="5"/>
        <v>0.06</v>
      </c>
      <c r="ET12" s="205">
        <f t="shared" si="6"/>
        <v>-0.193</v>
      </c>
      <c r="EU12" s="29"/>
      <c r="EV12" s="48"/>
      <c r="EW12" s="48"/>
      <c r="EZ12" s="49"/>
      <c r="FA12" s="29"/>
      <c r="FB12" s="48"/>
      <c r="FC12" s="48"/>
      <c r="FE12" s="48"/>
      <c r="FF12" s="48"/>
      <c r="FG12" s="7"/>
      <c r="FI12" s="29">
        <v>597192</v>
      </c>
      <c r="FJ12" s="48">
        <f t="shared" si="7"/>
        <v>5.7296409850202228E-2</v>
      </c>
      <c r="FK12" s="207">
        <f t="shared" si="8"/>
        <v>2.6934044261813644E-4</v>
      </c>
      <c r="FL12" s="4">
        <v>9</v>
      </c>
      <c r="FM12" s="48">
        <f t="shared" si="9"/>
        <v>0.06</v>
      </c>
      <c r="FN12" s="207">
        <f t="shared" si="10"/>
        <v>0</v>
      </c>
      <c r="FO12" s="29"/>
      <c r="FP12" s="48"/>
      <c r="FQ12" s="48"/>
      <c r="FT12" s="49"/>
      <c r="FU12" s="29"/>
      <c r="FV12" s="48"/>
      <c r="FW12" s="48"/>
      <c r="FY12" s="48"/>
      <c r="FZ12" s="48"/>
      <c r="GA12" s="7" t="s">
        <v>1215</v>
      </c>
      <c r="GC12" s="29">
        <v>1643073</v>
      </c>
      <c r="GD12" s="48">
        <f>GC12/GA$7</f>
        <v>0.15749220290075672</v>
      </c>
      <c r="GE12" s="216">
        <v>4.9000000000000002E-2</v>
      </c>
      <c r="GF12" s="2">
        <v>25</v>
      </c>
      <c r="GG12" s="48">
        <f>GF12/GA$3</f>
        <v>0.16666666666666666</v>
      </c>
      <c r="GH12" s="216">
        <v>5.2999999999999999E-2</v>
      </c>
      <c r="GI12" s="51"/>
      <c r="GN12" s="49"/>
      <c r="GU12" s="7"/>
      <c r="GW12" s="29"/>
      <c r="GX12" s="47"/>
      <c r="GY12" s="2"/>
      <c r="GZ12" s="2"/>
      <c r="HA12" s="47"/>
      <c r="HB12" s="2"/>
      <c r="HC12" s="51"/>
      <c r="HH12" s="49"/>
      <c r="HO12" s="7"/>
      <c r="HQ12" s="29"/>
      <c r="HR12" s="47"/>
      <c r="HS12" s="2"/>
      <c r="HT12" s="2"/>
      <c r="HU12" s="47"/>
      <c r="HV12" s="2"/>
      <c r="HW12" s="51"/>
      <c r="IB12" s="49"/>
      <c r="II12" s="7"/>
      <c r="IK12" s="29"/>
      <c r="IL12" s="47"/>
      <c r="IM12" s="2"/>
      <c r="IN12" s="2"/>
      <c r="IO12" s="47"/>
      <c r="IP12" s="2"/>
      <c r="IQ12" s="51"/>
      <c r="IV12" s="49"/>
    </row>
    <row r="13" spans="1:262" s="4" customFormat="1" ht="13.5" customHeight="1">
      <c r="A13" s="52" t="s">
        <v>301</v>
      </c>
      <c r="B13" s="2" t="s">
        <v>732</v>
      </c>
      <c r="C13" s="7"/>
      <c r="E13" s="29">
        <v>1792401</v>
      </c>
      <c r="F13" s="47">
        <v>0.2</v>
      </c>
      <c r="G13" s="47">
        <v>5.4000000000000006E-2</v>
      </c>
      <c r="H13" s="2">
        <v>31</v>
      </c>
      <c r="I13" s="47">
        <v>0.20699999999999999</v>
      </c>
      <c r="J13" s="164">
        <v>0.06</v>
      </c>
      <c r="K13" s="48"/>
      <c r="L13" s="48"/>
      <c r="M13" s="48"/>
      <c r="P13" s="49"/>
      <c r="Q13" s="29"/>
      <c r="R13" s="48"/>
      <c r="S13" s="48"/>
      <c r="U13" s="48"/>
      <c r="V13" s="48"/>
      <c r="W13" s="7"/>
      <c r="Y13" s="29">
        <v>2124971</v>
      </c>
      <c r="Z13" s="48">
        <v>0.247</v>
      </c>
      <c r="AA13" s="48">
        <v>4.7E-2</v>
      </c>
      <c r="AB13" s="151">
        <v>38</v>
      </c>
      <c r="AC13" s="48">
        <v>0.253</v>
      </c>
      <c r="AD13" s="163">
        <v>4.5999999999999999E-2</v>
      </c>
      <c r="AE13" s="29"/>
      <c r="AF13" s="48"/>
      <c r="AG13" s="48"/>
      <c r="AH13" s="150"/>
      <c r="AI13" s="48"/>
      <c r="AJ13" s="48"/>
      <c r="AK13" s="29"/>
      <c r="AM13" s="48"/>
      <c r="AO13" s="48"/>
      <c r="AP13" s="48"/>
      <c r="AQ13" s="7"/>
      <c r="AS13" s="29">
        <v>1466722</v>
      </c>
      <c r="AT13" s="48">
        <v>0.154</v>
      </c>
      <c r="AU13" s="48">
        <v>-9.3000000000000013E-2</v>
      </c>
      <c r="AV13" s="151">
        <v>24</v>
      </c>
      <c r="AW13" s="48">
        <v>0.16</v>
      </c>
      <c r="AX13" s="163">
        <v>-9.3000000000000013E-2</v>
      </c>
      <c r="AY13" s="29"/>
      <c r="AZ13" s="48"/>
      <c r="BA13" s="48"/>
      <c r="BB13" s="150"/>
      <c r="BC13" s="48"/>
      <c r="BD13" s="48"/>
      <c r="BE13" s="29"/>
      <c r="BF13" s="48"/>
      <c r="BG13" s="48"/>
      <c r="BI13" s="48"/>
      <c r="BJ13" s="48"/>
      <c r="BK13" s="7"/>
      <c r="BM13" s="29">
        <v>1728707</v>
      </c>
      <c r="BN13" s="47">
        <v>0.17899999999999999</v>
      </c>
      <c r="BO13" s="47">
        <v>2.5000000000000001E-2</v>
      </c>
      <c r="BP13" s="2">
        <v>28</v>
      </c>
      <c r="BQ13" s="164">
        <v>0.187</v>
      </c>
      <c r="BR13" s="164">
        <v>1.7000000000000001E-2</v>
      </c>
      <c r="BS13" s="25"/>
      <c r="BT13" s="48"/>
      <c r="BU13" s="48"/>
      <c r="BV13" s="150"/>
      <c r="BW13" s="48"/>
      <c r="BX13" s="48"/>
      <c r="BY13" s="29"/>
      <c r="BZ13" s="48"/>
      <c r="CA13" s="48"/>
      <c r="CC13" s="48"/>
      <c r="CD13" s="48"/>
      <c r="CE13" s="29" t="s">
        <v>733</v>
      </c>
      <c r="CG13" s="29">
        <v>1443312</v>
      </c>
      <c r="CH13" s="47">
        <v>0.14699999999999999</v>
      </c>
      <c r="CI13" s="47">
        <v>-3.2000000000000001E-2</v>
      </c>
      <c r="CJ13" s="2">
        <v>22</v>
      </c>
      <c r="CK13" s="47">
        <v>0.14699999999999999</v>
      </c>
      <c r="CL13" s="164">
        <f t="shared" si="0"/>
        <v>-4.0000000000000008E-2</v>
      </c>
      <c r="CM13" s="29"/>
      <c r="CN13" s="48"/>
      <c r="CO13" s="48"/>
      <c r="CP13" s="150"/>
      <c r="CQ13" s="48"/>
      <c r="CR13" s="48"/>
      <c r="CS13" s="29"/>
      <c r="CT13" s="48"/>
      <c r="CU13" s="48"/>
      <c r="CW13" s="48"/>
      <c r="CX13" s="48"/>
      <c r="CY13" s="7" t="s">
        <v>734</v>
      </c>
      <c r="DA13" s="29">
        <v>1929575</v>
      </c>
      <c r="DB13" s="47">
        <v>0.20500000000000002</v>
      </c>
      <c r="DC13" s="47">
        <v>5.7999999999999996E-2</v>
      </c>
      <c r="DD13" s="2">
        <v>31</v>
      </c>
      <c r="DE13" s="47">
        <v>0.20699999999999999</v>
      </c>
      <c r="DF13" s="164">
        <f t="shared" si="1"/>
        <v>0.06</v>
      </c>
      <c r="DG13" s="29"/>
      <c r="DH13" s="48"/>
      <c r="DI13" s="48"/>
      <c r="DJ13" s="150"/>
      <c r="DK13" s="48"/>
      <c r="DL13" s="48"/>
      <c r="DM13" s="29"/>
      <c r="DN13" s="48"/>
      <c r="DO13" s="48"/>
      <c r="DQ13" s="48"/>
      <c r="DR13" s="48"/>
      <c r="DS13" s="7"/>
      <c r="DU13" s="29" t="s">
        <v>735</v>
      </c>
      <c r="DV13" s="47">
        <v>0.26600000000000001</v>
      </c>
      <c r="DW13" s="47">
        <v>6.0999999999999999E-2</v>
      </c>
      <c r="DX13" s="2" t="s">
        <v>736</v>
      </c>
      <c r="DY13" s="47">
        <v>0.27300000000000002</v>
      </c>
      <c r="DZ13" s="164">
        <f t="shared" si="2"/>
        <v>6.6000000000000031E-2</v>
      </c>
      <c r="EA13" s="29"/>
      <c r="EC13" s="50"/>
      <c r="EF13" s="49"/>
      <c r="EG13" s="29"/>
      <c r="EH13" s="48"/>
      <c r="EI13" s="48"/>
      <c r="EK13" s="48"/>
      <c r="EL13" s="48"/>
      <c r="EM13" s="7"/>
      <c r="EO13" s="204">
        <v>2238351</v>
      </c>
      <c r="EP13" s="205">
        <f t="shared" si="3"/>
        <v>0.21285111003275853</v>
      </c>
      <c r="EQ13" s="205">
        <f t="shared" si="4"/>
        <v>-5.3148889967241486E-2</v>
      </c>
      <c r="ER13" s="206">
        <v>33</v>
      </c>
      <c r="ES13" s="205">
        <f t="shared" si="5"/>
        <v>0.22</v>
      </c>
      <c r="ET13" s="205">
        <f t="shared" si="6"/>
        <v>-5.3000000000000019E-2</v>
      </c>
      <c r="EU13" s="29"/>
      <c r="EV13" s="48"/>
      <c r="EW13" s="48"/>
      <c r="EZ13" s="49"/>
      <c r="FA13" s="29"/>
      <c r="FB13" s="48"/>
      <c r="FC13" s="48"/>
      <c r="FE13" s="48"/>
      <c r="FF13" s="48"/>
      <c r="FG13" s="7"/>
      <c r="FI13" s="29">
        <v>2279130</v>
      </c>
      <c r="FJ13" s="48">
        <f t="shared" ref="FJ13" si="11">FI13/FG$7</f>
        <v>0.21866663749998561</v>
      </c>
      <c r="FK13" s="207">
        <f t="shared" ref="FK13" si="12">FJ13-EP13</f>
        <v>5.8155274672270774E-3</v>
      </c>
      <c r="FL13" s="4">
        <v>34</v>
      </c>
      <c r="FM13" s="48">
        <f t="shared" ref="FM13" si="13">FL13/FG$3</f>
        <v>0.22666666666666666</v>
      </c>
      <c r="FN13" s="207">
        <f t="shared" ref="FN13" si="14">FM13-ES13</f>
        <v>6.6666666666666541E-3</v>
      </c>
      <c r="FO13" s="29"/>
      <c r="FP13" s="48"/>
      <c r="FQ13" s="48"/>
      <c r="FT13" s="49"/>
      <c r="FU13" s="29"/>
      <c r="FV13" s="48"/>
      <c r="FW13" s="48"/>
      <c r="FY13" s="48"/>
      <c r="FZ13" s="48"/>
      <c r="GA13" s="7"/>
      <c r="GB13" s="53"/>
      <c r="GC13" s="53">
        <v>1589519</v>
      </c>
      <c r="GD13" s="48">
        <f>GC13/GA$7</f>
        <v>0.15235893284267218</v>
      </c>
      <c r="GE13" s="207">
        <f>GD13-FJ13</f>
        <v>-6.6307704657313421E-2</v>
      </c>
      <c r="GF13" s="55">
        <v>24</v>
      </c>
      <c r="GG13" s="48">
        <f>GF13/GA$3</f>
        <v>0.16</v>
      </c>
      <c r="GH13" s="207">
        <f>GG13-FM13</f>
        <v>-6.6666666666666652E-2</v>
      </c>
      <c r="GI13" s="56"/>
      <c r="GJ13" s="2"/>
      <c r="GK13" s="2"/>
      <c r="GL13" s="2"/>
      <c r="GM13" s="2"/>
      <c r="GN13" s="57"/>
      <c r="GO13" s="2"/>
      <c r="GP13" s="2"/>
      <c r="GQ13" s="2"/>
      <c r="GR13" s="2"/>
      <c r="GS13" s="2"/>
      <c r="GT13" s="2"/>
      <c r="GU13" s="7"/>
      <c r="GV13" s="53"/>
      <c r="GW13" s="53"/>
      <c r="GX13" s="54"/>
      <c r="GY13" s="2"/>
      <c r="GZ13" s="55"/>
      <c r="HA13" s="54"/>
      <c r="HB13" s="2"/>
      <c r="HC13" s="56"/>
      <c r="HD13" s="2"/>
      <c r="HE13" s="2"/>
      <c r="HF13" s="2"/>
      <c r="HG13" s="2"/>
      <c r="HH13" s="57"/>
      <c r="HI13" s="2"/>
      <c r="HJ13" s="2"/>
      <c r="HK13" s="2"/>
      <c r="HL13" s="2"/>
      <c r="HM13" s="2"/>
      <c r="HN13" s="2"/>
      <c r="HO13" s="7"/>
      <c r="HP13" s="53"/>
      <c r="HQ13" s="53"/>
      <c r="HR13" s="54"/>
      <c r="HS13" s="2"/>
      <c r="HT13" s="55"/>
      <c r="HU13" s="54"/>
      <c r="HV13" s="2"/>
      <c r="HW13" s="56"/>
      <c r="HX13" s="2"/>
      <c r="HY13" s="2"/>
      <c r="HZ13" s="2"/>
      <c r="IA13" s="2"/>
      <c r="IB13" s="57"/>
      <c r="IC13" s="2"/>
      <c r="ID13" s="2"/>
      <c r="IE13" s="2"/>
      <c r="IF13" s="2"/>
      <c r="IG13" s="2"/>
      <c r="IH13" s="2"/>
      <c r="II13" s="7"/>
      <c r="IJ13" s="53"/>
      <c r="IK13" s="53"/>
      <c r="IL13" s="54"/>
      <c r="IM13" s="2"/>
      <c r="IN13" s="55"/>
      <c r="IO13" s="54"/>
      <c r="IP13" s="2"/>
      <c r="IQ13" s="56"/>
      <c r="IR13" s="2"/>
      <c r="IS13" s="2"/>
      <c r="IT13" s="2"/>
      <c r="IU13" s="2"/>
      <c r="IV13" s="57"/>
      <c r="IW13" s="2"/>
      <c r="IX13" s="2"/>
      <c r="IY13" s="2"/>
      <c r="IZ13" s="2"/>
      <c r="JA13" s="2"/>
      <c r="JB13" s="2"/>
    </row>
    <row r="14" spans="1:262" s="4" customFormat="1" ht="13.5" customHeight="1">
      <c r="A14" s="46" t="s">
        <v>304</v>
      </c>
      <c r="B14" s="2" t="s">
        <v>432</v>
      </c>
      <c r="C14" s="7"/>
      <c r="E14" s="29">
        <v>1391202</v>
      </c>
      <c r="F14" s="47">
        <v>0.155</v>
      </c>
      <c r="G14" s="48">
        <v>7.5999999999999998E-2</v>
      </c>
      <c r="H14" s="2">
        <v>24</v>
      </c>
      <c r="I14" s="47">
        <v>0.16</v>
      </c>
      <c r="J14" s="163">
        <v>0.08</v>
      </c>
      <c r="K14" s="48"/>
      <c r="L14" s="48"/>
      <c r="M14" s="48"/>
      <c r="P14" s="49"/>
      <c r="Q14" s="29"/>
      <c r="R14" s="48"/>
      <c r="S14" s="48"/>
      <c r="U14" s="48"/>
      <c r="V14" s="48"/>
      <c r="W14" s="7"/>
      <c r="Y14" s="29">
        <v>773497</v>
      </c>
      <c r="Z14" s="48">
        <v>0.09</v>
      </c>
      <c r="AA14" s="48">
        <v>-6.5000000000000002E-2</v>
      </c>
      <c r="AB14" s="151">
        <v>14</v>
      </c>
      <c r="AC14" s="48">
        <v>9.3000000000000013E-2</v>
      </c>
      <c r="AD14" s="163">
        <v>-6.7000000000000004E-2</v>
      </c>
      <c r="AE14" s="29"/>
      <c r="AF14" s="48"/>
      <c r="AG14" s="48"/>
      <c r="AH14" s="150"/>
      <c r="AI14" s="48"/>
      <c r="AJ14" s="48"/>
      <c r="AK14" s="29"/>
      <c r="AM14" s="48"/>
      <c r="AO14" s="48"/>
      <c r="AP14" s="48"/>
      <c r="AQ14" s="7"/>
      <c r="AS14" s="29">
        <v>484317</v>
      </c>
      <c r="AT14" s="48">
        <v>5.0999999999999997E-2</v>
      </c>
      <c r="AU14" s="48">
        <v>-3.9E-2</v>
      </c>
      <c r="AV14" s="151">
        <v>7</v>
      </c>
      <c r="AW14" s="48">
        <v>4.7E-2</v>
      </c>
      <c r="AX14" s="163">
        <v>-4.5999999999999999E-2</v>
      </c>
      <c r="AY14" s="29"/>
      <c r="AZ14" s="48"/>
      <c r="BA14" s="48"/>
      <c r="BB14" s="150"/>
      <c r="BC14" s="48"/>
      <c r="BD14" s="48"/>
      <c r="BE14" s="29"/>
      <c r="BF14" s="48"/>
      <c r="BG14" s="48"/>
      <c r="BI14" s="48"/>
      <c r="BJ14" s="48"/>
      <c r="BK14" s="7"/>
      <c r="BM14" s="29">
        <v>393333</v>
      </c>
      <c r="BN14" s="47">
        <v>0.04</v>
      </c>
      <c r="BO14" s="47">
        <v>-1.1000000000000001E-2</v>
      </c>
      <c r="BP14" s="2">
        <v>6</v>
      </c>
      <c r="BQ14" s="164">
        <v>0.04</v>
      </c>
      <c r="BR14" s="164">
        <v>-6.9999999999999993E-3</v>
      </c>
      <c r="BS14" s="25"/>
      <c r="BT14" s="48"/>
      <c r="BU14" s="48"/>
      <c r="BV14" s="150"/>
      <c r="BW14" s="48"/>
      <c r="BX14" s="48"/>
      <c r="BY14" s="29"/>
      <c r="BZ14" s="48"/>
      <c r="CA14" s="48"/>
      <c r="CC14" s="48"/>
      <c r="CD14" s="48"/>
      <c r="CE14" s="29"/>
      <c r="CG14" s="29">
        <v>193232</v>
      </c>
      <c r="CH14" s="47">
        <v>0.02</v>
      </c>
      <c r="CI14" s="47">
        <v>-2.1000000000000001E-2</v>
      </c>
      <c r="CJ14" s="2">
        <v>3</v>
      </c>
      <c r="CK14" s="47">
        <v>0.02</v>
      </c>
      <c r="CL14" s="164">
        <f t="shared" si="0"/>
        <v>-0.02</v>
      </c>
      <c r="CM14" s="29"/>
      <c r="CN14" s="48"/>
      <c r="CO14" s="48"/>
      <c r="CP14" s="150"/>
      <c r="CQ14" s="48"/>
      <c r="CR14" s="48"/>
      <c r="CS14" s="29"/>
      <c r="CT14" s="48"/>
      <c r="CU14" s="48"/>
      <c r="CW14" s="48"/>
      <c r="CX14" s="48"/>
      <c r="CY14" s="7" t="s">
        <v>737</v>
      </c>
      <c r="DA14" s="29">
        <v>654167</v>
      </c>
      <c r="DB14" s="47">
        <v>7.0000000000000007E-2</v>
      </c>
      <c r="DC14" s="47">
        <v>0.05</v>
      </c>
      <c r="DD14" s="2">
        <v>10</v>
      </c>
      <c r="DE14" s="47">
        <v>6.7000000000000004E-2</v>
      </c>
      <c r="DF14" s="164">
        <f t="shared" si="1"/>
        <v>4.7E-2</v>
      </c>
      <c r="DG14" s="29"/>
      <c r="DH14" s="48"/>
      <c r="DI14" s="48"/>
      <c r="DJ14" s="150"/>
      <c r="DK14" s="48"/>
      <c r="DL14" s="48"/>
      <c r="DM14" s="29"/>
      <c r="DN14" s="48"/>
      <c r="DO14" s="48"/>
      <c r="DQ14" s="48"/>
      <c r="DR14" s="48"/>
      <c r="DS14" s="7"/>
      <c r="DU14" s="29" t="s">
        <v>738</v>
      </c>
      <c r="DV14" s="47">
        <v>0.08</v>
      </c>
      <c r="DW14" s="47">
        <v>0.01</v>
      </c>
      <c r="DX14" s="2" t="s">
        <v>739</v>
      </c>
      <c r="DY14" s="47">
        <v>0.08</v>
      </c>
      <c r="DZ14" s="164">
        <f t="shared" si="2"/>
        <v>1.2999999999999998E-2</v>
      </c>
      <c r="EA14" s="29"/>
      <c r="EC14" s="50"/>
      <c r="EF14" s="49"/>
      <c r="EG14" s="29"/>
      <c r="EH14" s="48"/>
      <c r="EI14" s="48"/>
      <c r="EK14" s="48"/>
      <c r="EL14" s="48"/>
      <c r="EM14" s="7"/>
      <c r="EO14" s="204">
        <v>1285819</v>
      </c>
      <c r="EP14" s="205">
        <f t="shared" si="3"/>
        <v>0.12227215546230753</v>
      </c>
      <c r="EQ14" s="205">
        <f t="shared" si="4"/>
        <v>4.2272155462307531E-2</v>
      </c>
      <c r="ER14" s="206">
        <v>19</v>
      </c>
      <c r="ES14" s="205">
        <f t="shared" si="5"/>
        <v>0.12666666666666668</v>
      </c>
      <c r="ET14" s="205">
        <f t="shared" si="6"/>
        <v>4.6666666666666676E-2</v>
      </c>
      <c r="EU14" s="29"/>
      <c r="EV14" s="48"/>
      <c r="EW14" s="48"/>
      <c r="EZ14" s="49"/>
      <c r="FA14" s="29"/>
      <c r="FB14" s="48"/>
      <c r="FC14" s="48"/>
      <c r="FE14" s="48"/>
      <c r="FF14" s="48"/>
      <c r="FG14" s="7"/>
      <c r="FI14" s="29">
        <v>1565861</v>
      </c>
      <c r="FJ14" s="48">
        <f t="shared" ref="FJ14" si="15">FI14/FG$7</f>
        <v>0.15023344858010074</v>
      </c>
      <c r="FK14" s="207">
        <f t="shared" ref="FK14" si="16">FJ14-EP14</f>
        <v>2.7961293117793204E-2</v>
      </c>
      <c r="FL14" s="4">
        <v>24</v>
      </c>
      <c r="FM14" s="48">
        <f t="shared" ref="FM14" si="17">FL14/FG$3</f>
        <v>0.16</v>
      </c>
      <c r="FN14" s="207">
        <f t="shared" ref="FN14" si="18">FM14-ES14</f>
        <v>3.3333333333333326E-2</v>
      </c>
      <c r="FO14" s="29"/>
      <c r="FP14" s="48"/>
      <c r="FQ14" s="48"/>
      <c r="FT14" s="49"/>
      <c r="FU14" s="29"/>
      <c r="FV14" s="48"/>
      <c r="FW14" s="48"/>
      <c r="FY14" s="48"/>
      <c r="FZ14" s="48"/>
      <c r="GA14" s="7"/>
      <c r="GC14" s="29">
        <v>656292</v>
      </c>
      <c r="GD14" s="48">
        <f>GC14/GA$7</f>
        <v>6.290704845502508E-2</v>
      </c>
      <c r="GE14" s="207">
        <f>GD14-FJ14</f>
        <v>-8.7326400125075657E-2</v>
      </c>
      <c r="GF14" s="215">
        <v>9</v>
      </c>
      <c r="GG14" s="48">
        <f>GF14/GA$3</f>
        <v>0.06</v>
      </c>
      <c r="GH14" s="207">
        <f>GG14-FM14</f>
        <v>-0.1</v>
      </c>
      <c r="GI14" s="51"/>
      <c r="GN14" s="49"/>
      <c r="GU14" s="7"/>
      <c r="GW14" s="29"/>
      <c r="GX14" s="47"/>
      <c r="GY14" s="2"/>
      <c r="GZ14" s="58"/>
      <c r="HA14" s="47"/>
      <c r="HB14" s="2"/>
      <c r="HC14" s="51"/>
      <c r="HH14" s="49"/>
      <c r="HO14" s="7"/>
      <c r="HQ14" s="29"/>
      <c r="HR14" s="47"/>
      <c r="HS14" s="2"/>
      <c r="HT14" s="58"/>
      <c r="HU14" s="47"/>
      <c r="HV14" s="2"/>
      <c r="HW14" s="51"/>
      <c r="IB14" s="49"/>
      <c r="II14" s="7"/>
      <c r="IK14" s="29"/>
      <c r="IL14" s="47"/>
      <c r="IM14" s="2"/>
      <c r="IN14" s="58"/>
      <c r="IO14" s="47"/>
      <c r="IP14" s="2"/>
      <c r="IQ14" s="51"/>
      <c r="IV14" s="49"/>
    </row>
    <row r="15" spans="1:262" s="4" customFormat="1" ht="13.5" customHeight="1">
      <c r="A15" s="46" t="s">
        <v>311</v>
      </c>
      <c r="B15" s="2" t="s">
        <v>740</v>
      </c>
      <c r="C15" s="7"/>
      <c r="E15" s="29">
        <v>311399</v>
      </c>
      <c r="F15" s="47">
        <v>3.5000000000000003E-2</v>
      </c>
      <c r="G15" s="48">
        <v>-6.0000000000000001E-3</v>
      </c>
      <c r="H15" s="2">
        <v>5</v>
      </c>
      <c r="I15" s="47">
        <v>3.3000000000000002E-2</v>
      </c>
      <c r="J15" s="163">
        <v>-6.9999999999999993E-3</v>
      </c>
      <c r="K15" s="48"/>
      <c r="L15" s="48"/>
      <c r="M15" s="48"/>
      <c r="P15" s="49"/>
      <c r="Q15" s="29"/>
      <c r="R15" s="48"/>
      <c r="S15" s="48"/>
      <c r="U15" s="48"/>
      <c r="V15" s="48"/>
      <c r="W15" s="7"/>
      <c r="Y15" s="29">
        <v>625968</v>
      </c>
      <c r="Z15" s="48">
        <v>7.2999999999999995E-2</v>
      </c>
      <c r="AA15" s="48">
        <v>3.7999999999999999E-2</v>
      </c>
      <c r="AB15" s="151">
        <v>11</v>
      </c>
      <c r="AC15" s="48">
        <v>7.2999999999999995E-2</v>
      </c>
      <c r="AD15" s="163">
        <v>0.04</v>
      </c>
      <c r="AE15" s="29"/>
      <c r="AF15" s="48"/>
      <c r="AG15" s="48"/>
      <c r="AH15" s="150"/>
      <c r="AI15" s="48"/>
      <c r="AJ15" s="48"/>
      <c r="AK15" s="29"/>
      <c r="AM15" s="48"/>
      <c r="AO15" s="48"/>
      <c r="AP15" s="48"/>
      <c r="AQ15" s="7"/>
      <c r="AS15" s="29">
        <v>660692</v>
      </c>
      <c r="AT15" s="48">
        <v>7.0000000000000007E-2</v>
      </c>
      <c r="AU15" s="48">
        <v>-3.0000000000000001E-3</v>
      </c>
      <c r="AV15" s="151">
        <v>10</v>
      </c>
      <c r="AW15" s="48">
        <v>6.7000000000000004E-2</v>
      </c>
      <c r="AX15" s="163">
        <v>-6.0000000000000001E-3</v>
      </c>
      <c r="AY15" s="29"/>
      <c r="AZ15" s="48"/>
      <c r="BA15" s="48"/>
      <c r="BB15" s="150"/>
      <c r="BC15" s="48"/>
      <c r="BD15" s="48"/>
      <c r="BE15" s="29"/>
      <c r="BF15" s="48"/>
      <c r="BG15" s="48"/>
      <c r="BI15" s="48"/>
      <c r="BJ15" s="48"/>
      <c r="BK15" s="7"/>
      <c r="BM15" s="29">
        <v>495802</v>
      </c>
      <c r="BN15" s="47">
        <v>5.0999999999999997E-2</v>
      </c>
      <c r="BO15" s="47">
        <v>-1.9E-2</v>
      </c>
      <c r="BP15" s="2">
        <v>8</v>
      </c>
      <c r="BQ15" s="164">
        <v>5.2999999999999999E-2</v>
      </c>
      <c r="BR15" s="164">
        <v>-1.3000000000000001E-2</v>
      </c>
      <c r="BS15" s="25"/>
      <c r="BT15" s="48"/>
      <c r="BU15" s="48"/>
      <c r="BV15" s="150"/>
      <c r="BW15" s="48"/>
      <c r="BX15" s="48"/>
      <c r="BY15" s="29"/>
      <c r="BZ15" s="48"/>
      <c r="CA15" s="48"/>
      <c r="CC15" s="48"/>
      <c r="CD15" s="48"/>
      <c r="CE15" s="29"/>
      <c r="CG15" s="29">
        <v>453054</v>
      </c>
      <c r="CH15" s="47">
        <v>4.5999999999999999E-2</v>
      </c>
      <c r="CI15" s="47">
        <v>-5.0000000000000001E-3</v>
      </c>
      <c r="CJ15" s="2">
        <v>7</v>
      </c>
      <c r="CK15" s="47">
        <v>4.7E-2</v>
      </c>
      <c r="CL15" s="164">
        <f t="shared" si="0"/>
        <v>-5.9999999999999984E-3</v>
      </c>
      <c r="CM15" s="29"/>
      <c r="CN15" s="48"/>
      <c r="CO15" s="48"/>
      <c r="CP15" s="150"/>
      <c r="CQ15" s="48"/>
      <c r="CR15" s="48"/>
      <c r="CS15" s="29"/>
      <c r="CT15" s="48"/>
      <c r="CU15" s="48"/>
      <c r="CW15" s="48"/>
      <c r="CX15" s="48"/>
      <c r="CY15" s="7" t="s">
        <v>741</v>
      </c>
      <c r="DA15" s="29">
        <v>628096</v>
      </c>
      <c r="DB15" s="47">
        <v>6.7000000000000004E-2</v>
      </c>
      <c r="DC15" s="47">
        <v>2.1000000000000001E-2</v>
      </c>
      <c r="DD15" s="2">
        <v>10</v>
      </c>
      <c r="DE15" s="47">
        <v>6.7000000000000004E-2</v>
      </c>
      <c r="DF15" s="164">
        <f t="shared" si="1"/>
        <v>2.0000000000000004E-2</v>
      </c>
      <c r="DG15" s="29"/>
      <c r="DH15" s="48"/>
      <c r="DI15" s="48"/>
      <c r="DJ15" s="150"/>
      <c r="DK15" s="48"/>
      <c r="DL15" s="48"/>
      <c r="DM15" s="29"/>
      <c r="DN15" s="48"/>
      <c r="DO15" s="48"/>
      <c r="DQ15" s="48"/>
      <c r="DR15" s="48"/>
      <c r="DS15" s="7"/>
      <c r="DU15" s="29" t="s">
        <v>742</v>
      </c>
      <c r="DV15" s="47">
        <v>2.3E-2</v>
      </c>
      <c r="DW15" s="47">
        <v>-4.4000000000000004E-2</v>
      </c>
      <c r="DX15" s="2" t="s">
        <v>743</v>
      </c>
      <c r="DY15" s="47">
        <v>2.7E-2</v>
      </c>
      <c r="DZ15" s="164">
        <f t="shared" si="2"/>
        <v>-4.0000000000000008E-2</v>
      </c>
      <c r="EA15" s="29"/>
      <c r="EC15" s="50"/>
      <c r="EF15" s="49"/>
      <c r="EG15" s="29"/>
      <c r="EH15" s="48"/>
      <c r="EI15" s="48"/>
      <c r="EK15" s="48"/>
      <c r="EL15" s="48"/>
      <c r="EM15" s="7"/>
      <c r="EO15" s="204">
        <v>959600</v>
      </c>
      <c r="EP15" s="205">
        <f t="shared" si="3"/>
        <v>9.1251070626293673E-2</v>
      </c>
      <c r="EQ15" s="205">
        <f t="shared" si="4"/>
        <v>6.8251070626293681E-2</v>
      </c>
      <c r="ER15" s="206">
        <v>14</v>
      </c>
      <c r="ES15" s="205">
        <f t="shared" si="5"/>
        <v>9.3333333333333338E-2</v>
      </c>
      <c r="ET15" s="205">
        <f t="shared" si="6"/>
        <v>6.6333333333333341E-2</v>
      </c>
      <c r="EU15" s="29"/>
      <c r="EV15" s="48"/>
      <c r="EW15" s="48"/>
      <c r="EZ15" s="49"/>
      <c r="FA15" s="29"/>
      <c r="FB15" s="48"/>
      <c r="FC15" s="48"/>
      <c r="FE15" s="48"/>
      <c r="FF15" s="48"/>
      <c r="FG15" s="7"/>
      <c r="FI15" s="29">
        <v>537308</v>
      </c>
      <c r="FJ15" s="48">
        <f t="shared" ref="FJ15" si="19">FI15/FG$7</f>
        <v>5.1550957453871553E-2</v>
      </c>
      <c r="FK15" s="207">
        <f t="shared" ref="FK15" si="20">FJ15-EP15</f>
        <v>-3.970011317242212E-2</v>
      </c>
      <c r="FL15" s="4">
        <v>8</v>
      </c>
      <c r="FM15" s="48">
        <f t="shared" ref="FM15" si="21">FL15/FG$3</f>
        <v>5.3333333333333337E-2</v>
      </c>
      <c r="FN15" s="207">
        <f t="shared" ref="FN15" si="22">FM15-ES15</f>
        <v>-0.04</v>
      </c>
      <c r="FO15" s="29"/>
      <c r="FP15" s="48"/>
      <c r="FQ15" s="48"/>
      <c r="FT15" s="49"/>
      <c r="FU15" s="29"/>
      <c r="FV15" s="48"/>
      <c r="FW15" s="48"/>
      <c r="FY15" s="48"/>
      <c r="FZ15" s="48"/>
      <c r="GA15" s="7"/>
      <c r="GC15" s="2"/>
      <c r="GD15" s="47"/>
      <c r="GE15" s="2"/>
      <c r="GF15" s="2"/>
      <c r="GG15" s="47"/>
      <c r="GH15" s="2"/>
      <c r="GI15" s="51"/>
      <c r="GN15" s="49"/>
      <c r="GU15" s="7"/>
      <c r="GW15" s="2"/>
      <c r="GX15" s="47"/>
      <c r="GY15" s="2"/>
      <c r="GZ15" s="2"/>
      <c r="HA15" s="47"/>
      <c r="HB15" s="2"/>
      <c r="HC15" s="51"/>
      <c r="HH15" s="49"/>
      <c r="HO15" s="7"/>
      <c r="HQ15" s="2"/>
      <c r="HR15" s="47"/>
      <c r="HS15" s="2"/>
      <c r="HT15" s="2"/>
      <c r="HU15" s="47"/>
      <c r="HV15" s="2"/>
      <c r="HW15" s="51"/>
      <c r="IB15" s="49"/>
      <c r="II15" s="7"/>
      <c r="IK15" s="2"/>
      <c r="IL15" s="47"/>
      <c r="IM15" s="2"/>
      <c r="IN15" s="2"/>
      <c r="IO15" s="47"/>
      <c r="IP15" s="2"/>
      <c r="IQ15" s="51"/>
      <c r="IV15" s="49"/>
    </row>
    <row r="16" spans="1:262" s="4" customFormat="1" ht="13.5" customHeight="1">
      <c r="A16" s="46" t="s">
        <v>313</v>
      </c>
      <c r="B16" s="2" t="s">
        <v>744</v>
      </c>
      <c r="C16" s="7"/>
      <c r="E16" s="29">
        <v>155251</v>
      </c>
      <c r="F16" s="47">
        <v>1.7000000000000001E-2</v>
      </c>
      <c r="G16" s="47">
        <v>-2E-3</v>
      </c>
      <c r="H16" s="2">
        <v>2</v>
      </c>
      <c r="I16" s="47">
        <v>1.3000000000000001E-2</v>
      </c>
      <c r="J16" s="164">
        <v>-6.9999999999999993E-3</v>
      </c>
      <c r="K16" s="48"/>
      <c r="L16" s="48"/>
      <c r="M16" s="48"/>
      <c r="P16" s="49"/>
      <c r="Q16" s="29"/>
      <c r="R16" s="48"/>
      <c r="S16" s="48"/>
      <c r="U16" s="48"/>
      <c r="V16" s="48"/>
      <c r="W16" s="7"/>
      <c r="Y16" s="29">
        <v>153583</v>
      </c>
      <c r="Z16" s="48">
        <v>1.8000000000000002E-2</v>
      </c>
      <c r="AA16" s="48">
        <v>1E-3</v>
      </c>
      <c r="AB16" s="151">
        <v>3</v>
      </c>
      <c r="AC16" s="48">
        <v>0.02</v>
      </c>
      <c r="AD16" s="163">
        <v>6.9999999999999993E-3</v>
      </c>
      <c r="AE16" s="29"/>
      <c r="AF16" s="48"/>
      <c r="AG16" s="48"/>
      <c r="AH16" s="150"/>
      <c r="AI16" s="48"/>
      <c r="AJ16" s="48"/>
      <c r="AK16" s="29"/>
      <c r="AM16" s="48"/>
      <c r="AO16" s="48"/>
      <c r="AP16" s="48"/>
      <c r="AQ16" s="7"/>
      <c r="AS16" s="29">
        <v>163562</v>
      </c>
      <c r="AT16" s="48">
        <v>1.7000000000000001E-2</v>
      </c>
      <c r="AU16" s="48">
        <v>-1E-3</v>
      </c>
      <c r="AV16" s="151">
        <v>2</v>
      </c>
      <c r="AW16" s="48">
        <v>1.3000000000000001E-2</v>
      </c>
      <c r="AX16" s="163">
        <v>-6.9999999999999993E-3</v>
      </c>
      <c r="AY16" s="29"/>
      <c r="AZ16" s="48"/>
      <c r="BA16" s="48"/>
      <c r="BB16" s="150"/>
      <c r="BC16" s="48"/>
      <c r="BD16" s="48"/>
      <c r="BE16" s="29"/>
      <c r="BF16" s="48"/>
      <c r="BG16" s="48"/>
      <c r="BI16" s="48"/>
      <c r="BJ16" s="48"/>
      <c r="BK16" s="7"/>
      <c r="BM16" s="29">
        <v>150305</v>
      </c>
      <c r="BN16" s="47">
        <v>1.4999999999999999E-2</v>
      </c>
      <c r="BO16" s="47">
        <v>-2E-3</v>
      </c>
      <c r="BP16" s="2">
        <v>2</v>
      </c>
      <c r="BQ16" s="164">
        <v>1.3000000000000001E-2</v>
      </c>
      <c r="BR16" s="164">
        <v>0</v>
      </c>
      <c r="BS16" s="25"/>
      <c r="BT16" s="48"/>
      <c r="BU16" s="48"/>
      <c r="BV16" s="150"/>
      <c r="BW16" s="48"/>
      <c r="BX16" s="48"/>
      <c r="BY16" s="29"/>
      <c r="BZ16" s="48"/>
      <c r="CA16" s="48"/>
      <c r="CC16" s="48"/>
      <c r="CD16" s="48"/>
      <c r="CE16" s="29"/>
      <c r="CG16" s="29">
        <v>153266</v>
      </c>
      <c r="CH16" s="47">
        <v>1.6E-2</v>
      </c>
      <c r="CI16" s="47">
        <v>1E-3</v>
      </c>
      <c r="CJ16" s="2">
        <v>2</v>
      </c>
      <c r="CK16" s="47">
        <v>1.3000000000000001E-2</v>
      </c>
      <c r="CL16" s="164">
        <f t="shared" si="0"/>
        <v>0</v>
      </c>
      <c r="CM16" s="29"/>
      <c r="CN16" s="48"/>
      <c r="CO16" s="48"/>
      <c r="CP16" s="150"/>
      <c r="CQ16" s="48"/>
      <c r="CR16" s="48"/>
      <c r="CS16" s="29"/>
      <c r="CT16" s="48"/>
      <c r="CU16" s="48"/>
      <c r="CW16" s="48"/>
      <c r="CX16" s="48"/>
      <c r="CY16" s="7" t="s">
        <v>745</v>
      </c>
      <c r="DA16" s="29">
        <v>163581</v>
      </c>
      <c r="DB16" s="47">
        <v>1.7000000000000001E-2</v>
      </c>
      <c r="DC16" s="47">
        <v>1E-3</v>
      </c>
      <c r="DD16" s="2">
        <v>2</v>
      </c>
      <c r="DE16" s="47">
        <v>1.3000000000000001E-2</v>
      </c>
      <c r="DF16" s="164">
        <f t="shared" si="1"/>
        <v>0</v>
      </c>
      <c r="DG16" s="29"/>
      <c r="DH16" s="48"/>
      <c r="DI16" s="48"/>
      <c r="DJ16" s="150"/>
      <c r="DK16" s="48"/>
      <c r="DL16" s="48"/>
      <c r="DM16" s="29"/>
      <c r="DN16" s="48"/>
      <c r="DO16" s="48"/>
      <c r="DQ16" s="48"/>
      <c r="DR16" s="48"/>
      <c r="DS16" s="7"/>
      <c r="DU16" s="29" t="s">
        <v>746</v>
      </c>
      <c r="DV16" s="47">
        <v>2.1000000000000001E-2</v>
      </c>
      <c r="DW16" s="47">
        <v>4.0000000000000001E-3</v>
      </c>
      <c r="DX16" s="2" t="s">
        <v>747</v>
      </c>
      <c r="DY16" s="47">
        <v>0.02</v>
      </c>
      <c r="DZ16" s="164">
        <f t="shared" si="2"/>
        <v>6.9999999999999993E-3</v>
      </c>
      <c r="EA16" s="29"/>
      <c r="EC16" s="50"/>
      <c r="EF16" s="49"/>
      <c r="EG16" s="29"/>
      <c r="EH16" s="48"/>
      <c r="EI16" s="48"/>
      <c r="EK16" s="48"/>
      <c r="EL16" s="48"/>
      <c r="EM16" s="7"/>
      <c r="EO16" s="204">
        <v>218950</v>
      </c>
      <c r="EP16" s="205">
        <f t="shared" si="3"/>
        <v>2.0820573065472074E-2</v>
      </c>
      <c r="EQ16" s="205">
        <f t="shared" si="4"/>
        <v>-1.7942693452792716E-4</v>
      </c>
      <c r="ER16" s="206">
        <v>3</v>
      </c>
      <c r="ES16" s="205">
        <f t="shared" si="5"/>
        <v>0.02</v>
      </c>
      <c r="ET16" s="205">
        <f t="shared" si="6"/>
        <v>0</v>
      </c>
      <c r="EU16" s="29"/>
      <c r="EV16" s="48"/>
      <c r="EW16" s="48"/>
      <c r="EZ16" s="49"/>
      <c r="FA16" s="29"/>
      <c r="FB16" s="48"/>
      <c r="FC16" s="48"/>
      <c r="FE16" s="48"/>
      <c r="FF16" s="48"/>
      <c r="FG16" s="7"/>
      <c r="FI16" s="29">
        <v>215149</v>
      </c>
      <c r="FJ16" s="48">
        <f t="shared" ref="FJ16" si="23">FI16/FG$7</f>
        <v>2.0642046917676658E-2</v>
      </c>
      <c r="FK16" s="207">
        <f t="shared" ref="FK16" si="24">FJ16-EP16</f>
        <v>-1.7852614779541656E-4</v>
      </c>
      <c r="FL16" s="4">
        <v>3</v>
      </c>
      <c r="FM16" s="48">
        <f t="shared" ref="FM16" si="25">FL16/FG$3</f>
        <v>0.02</v>
      </c>
      <c r="FN16" s="207">
        <f t="shared" ref="FN16" si="26">FM16-ES16</f>
        <v>0</v>
      </c>
      <c r="FO16" s="29"/>
      <c r="FP16" s="48"/>
      <c r="FQ16" s="48"/>
      <c r="FT16" s="49"/>
      <c r="FU16" s="29"/>
      <c r="FV16" s="48"/>
      <c r="FW16" s="48"/>
      <c r="FY16" s="48"/>
      <c r="FZ16" s="48"/>
      <c r="GA16" s="7"/>
      <c r="GC16" s="29">
        <v>217270</v>
      </c>
      <c r="GD16" s="48">
        <f>GC16/GA$7</f>
        <v>2.0825812927512906E-2</v>
      </c>
      <c r="GE16" s="207">
        <f>GD16-FJ16</f>
        <v>1.8376600983624827E-4</v>
      </c>
      <c r="GF16" s="2">
        <v>3</v>
      </c>
      <c r="GG16" s="48">
        <f>GF16/GA$3</f>
        <v>0.02</v>
      </c>
      <c r="GH16" s="207">
        <f>GG16-FM16</f>
        <v>0</v>
      </c>
      <c r="GI16" s="51"/>
      <c r="GN16" s="49"/>
      <c r="GU16" s="7"/>
      <c r="GW16" s="29"/>
      <c r="GX16" s="47"/>
      <c r="GY16" s="47"/>
      <c r="GZ16" s="2"/>
      <c r="HA16" s="47"/>
      <c r="HB16" s="47"/>
      <c r="HC16" s="51"/>
      <c r="HH16" s="49"/>
      <c r="HO16" s="7"/>
      <c r="HQ16" s="29"/>
      <c r="HR16" s="47"/>
      <c r="HS16" s="47"/>
      <c r="HT16" s="2"/>
      <c r="HU16" s="47"/>
      <c r="HV16" s="47"/>
      <c r="HW16" s="51"/>
      <c r="IB16" s="49"/>
      <c r="II16" s="7"/>
      <c r="IK16" s="29"/>
      <c r="IL16" s="47"/>
      <c r="IM16" s="47"/>
      <c r="IN16" s="2"/>
      <c r="IO16" s="47"/>
      <c r="IP16" s="47"/>
      <c r="IQ16" s="51"/>
      <c r="IV16" s="49"/>
    </row>
    <row r="17" spans="1:262" s="4" customFormat="1" ht="13.5" customHeight="1">
      <c r="A17" s="46" t="s">
        <v>327</v>
      </c>
      <c r="B17" s="2" t="s">
        <v>748</v>
      </c>
      <c r="C17" s="7"/>
      <c r="E17" s="29">
        <v>119158</v>
      </c>
      <c r="F17" s="47">
        <v>1.3000000000000001E-2</v>
      </c>
      <c r="G17" s="48">
        <v>1E-3</v>
      </c>
      <c r="H17" s="2">
        <v>2</v>
      </c>
      <c r="I17" s="47">
        <v>1.3000000000000001E-2</v>
      </c>
      <c r="J17" s="164">
        <v>0</v>
      </c>
      <c r="K17" s="48"/>
      <c r="L17" s="48"/>
      <c r="M17" s="48"/>
      <c r="P17" s="49"/>
      <c r="Q17" s="29"/>
      <c r="R17" s="48"/>
      <c r="S17" s="48"/>
      <c r="U17" s="48"/>
      <c r="V17" s="48"/>
      <c r="W17" s="7"/>
      <c r="Y17" s="29">
        <v>108724</v>
      </c>
      <c r="Z17" s="48">
        <v>1.3000000000000001E-2</v>
      </c>
      <c r="AA17" s="48">
        <v>0</v>
      </c>
      <c r="AB17" s="151">
        <v>2</v>
      </c>
      <c r="AC17" s="48">
        <v>1.3000000000000001E-2</v>
      </c>
      <c r="AD17" s="163">
        <v>0</v>
      </c>
      <c r="AE17" s="29"/>
      <c r="AF17" s="48"/>
      <c r="AG17" s="48"/>
      <c r="AH17" s="150"/>
      <c r="AI17" s="48"/>
      <c r="AJ17" s="48"/>
      <c r="AK17" s="29"/>
      <c r="AM17" s="48"/>
      <c r="AO17" s="48"/>
      <c r="AP17" s="48"/>
      <c r="AQ17" s="7"/>
      <c r="AS17" s="29"/>
      <c r="AT17" s="48"/>
      <c r="AU17" s="48"/>
      <c r="AV17" s="151"/>
      <c r="AW17" s="48"/>
      <c r="AX17" s="163"/>
      <c r="AY17" s="29"/>
      <c r="AZ17" s="48"/>
      <c r="BA17" s="48"/>
      <c r="BB17" s="150"/>
      <c r="BC17" s="48"/>
      <c r="BD17" s="48"/>
      <c r="BE17" s="29"/>
      <c r="BF17" s="48"/>
      <c r="BG17" s="48"/>
      <c r="BI17" s="48"/>
      <c r="BJ17" s="48"/>
      <c r="BK17" s="7"/>
      <c r="BM17" s="29"/>
      <c r="BN17" s="47"/>
      <c r="BO17" s="47"/>
      <c r="BP17" s="2"/>
      <c r="BQ17" s="164"/>
      <c r="BR17" s="164"/>
      <c r="BS17" s="25"/>
      <c r="BT17" s="48"/>
      <c r="BU17" s="48"/>
      <c r="BV17" s="150"/>
      <c r="BW17" s="48"/>
      <c r="BX17" s="48"/>
      <c r="BY17" s="29"/>
      <c r="BZ17" s="48"/>
      <c r="CA17" s="48"/>
      <c r="CC17" s="48"/>
      <c r="CD17" s="48"/>
      <c r="CE17" s="29"/>
      <c r="CG17" s="29"/>
      <c r="CH17" s="47"/>
      <c r="CI17" s="47"/>
      <c r="CJ17" s="2"/>
      <c r="CK17" s="47"/>
      <c r="CL17" s="86"/>
      <c r="CM17" s="29"/>
      <c r="CN17" s="48"/>
      <c r="CO17" s="48"/>
      <c r="CP17" s="150"/>
      <c r="CQ17" s="48"/>
      <c r="CR17" s="48"/>
      <c r="CS17" s="29"/>
      <c r="CT17" s="48"/>
      <c r="CU17" s="48"/>
      <c r="CW17" s="48"/>
      <c r="CX17" s="48"/>
      <c r="CY17" s="7"/>
      <c r="DA17" s="29"/>
      <c r="DB17" s="47"/>
      <c r="DC17" s="47"/>
      <c r="DD17" s="2"/>
      <c r="DE17" s="47"/>
      <c r="DF17" s="86"/>
      <c r="DG17" s="29"/>
      <c r="DH17" s="48"/>
      <c r="DI17" s="48"/>
      <c r="DJ17" s="150"/>
      <c r="DK17" s="48"/>
      <c r="DL17" s="48"/>
      <c r="DM17" s="29"/>
      <c r="DN17" s="48"/>
      <c r="DO17" s="48"/>
      <c r="DQ17" s="48"/>
      <c r="DR17" s="48"/>
      <c r="DS17" s="7"/>
      <c r="DU17" s="29"/>
      <c r="DV17" s="47"/>
      <c r="DW17" s="47"/>
      <c r="DX17" s="2"/>
      <c r="DY17" s="47"/>
      <c r="DZ17" s="86"/>
      <c r="EA17" s="29"/>
      <c r="EC17" s="50"/>
      <c r="EF17" s="49"/>
      <c r="EG17" s="29"/>
      <c r="EH17" s="48"/>
      <c r="EI17" s="48"/>
      <c r="EK17" s="48"/>
      <c r="EL17" s="48"/>
      <c r="EM17" s="7"/>
      <c r="EO17" s="204"/>
      <c r="EP17" s="205"/>
      <c r="EQ17" s="205"/>
      <c r="ER17" s="206"/>
      <c r="ES17" s="205"/>
      <c r="ET17" s="205"/>
      <c r="EU17" s="29"/>
      <c r="EV17" s="48"/>
      <c r="EW17" s="48"/>
      <c r="EZ17" s="49"/>
      <c r="FA17" s="29"/>
      <c r="FB17" s="48"/>
      <c r="FC17" s="48"/>
      <c r="FE17" s="48"/>
      <c r="FF17" s="48"/>
      <c r="FG17" s="7"/>
      <c r="FI17" s="29"/>
      <c r="FJ17" s="47"/>
      <c r="FK17" s="47"/>
      <c r="FL17" s="2"/>
      <c r="FM17" s="47"/>
      <c r="FN17" s="47"/>
      <c r="FO17" s="29"/>
      <c r="FP17" s="48"/>
      <c r="FQ17" s="48"/>
      <c r="FT17" s="49"/>
      <c r="FU17" s="29"/>
      <c r="FV17" s="48"/>
      <c r="FW17" s="48"/>
      <c r="FY17" s="48"/>
      <c r="FZ17" s="48"/>
      <c r="GA17" s="7"/>
      <c r="GC17" s="29"/>
      <c r="GD17" s="47"/>
      <c r="GF17" s="2"/>
      <c r="GG17" s="47"/>
      <c r="GI17" s="51"/>
      <c r="GN17" s="49"/>
      <c r="GU17" s="7"/>
      <c r="GW17" s="29"/>
      <c r="GX17" s="47"/>
      <c r="GZ17" s="2"/>
      <c r="HA17" s="47"/>
      <c r="HC17" s="51"/>
      <c r="HH17" s="49"/>
      <c r="HO17" s="7"/>
      <c r="HQ17" s="29"/>
      <c r="HR17" s="47"/>
      <c r="HT17" s="2"/>
      <c r="HU17" s="47"/>
      <c r="HW17" s="51"/>
      <c r="IB17" s="49"/>
      <c r="II17" s="7"/>
      <c r="IK17" s="29"/>
      <c r="IL17" s="47"/>
      <c r="IN17" s="2"/>
      <c r="IO17" s="47"/>
      <c r="IQ17" s="51"/>
      <c r="IV17" s="49"/>
    </row>
    <row r="18" spans="1:262" s="4" customFormat="1" ht="13.5" customHeight="1">
      <c r="A18" s="46" t="s">
        <v>315</v>
      </c>
      <c r="B18" s="2" t="s">
        <v>749</v>
      </c>
      <c r="C18" s="7"/>
      <c r="E18" s="29">
        <v>158705</v>
      </c>
      <c r="F18" s="47">
        <v>1.8000000000000002E-2</v>
      </c>
      <c r="G18" s="48">
        <v>8.0000000000000002E-3</v>
      </c>
      <c r="H18" s="2">
        <v>3</v>
      </c>
      <c r="I18" s="47">
        <v>0.02</v>
      </c>
      <c r="J18" s="164">
        <v>1.3000000000000001E-2</v>
      </c>
      <c r="K18" s="48"/>
      <c r="L18" s="48"/>
      <c r="M18" s="48"/>
      <c r="P18" s="49"/>
      <c r="Q18" s="29"/>
      <c r="R18" s="48"/>
      <c r="S18" s="48"/>
      <c r="U18" s="48"/>
      <c r="V18" s="48"/>
      <c r="W18" s="7"/>
      <c r="Y18" s="29">
        <v>174593</v>
      </c>
      <c r="Z18" s="48">
        <v>0.02</v>
      </c>
      <c r="AA18" s="48">
        <v>2E-3</v>
      </c>
      <c r="AB18" s="151">
        <v>3</v>
      </c>
      <c r="AC18" s="48">
        <v>0.02</v>
      </c>
      <c r="AD18" s="163">
        <v>0</v>
      </c>
      <c r="AE18" s="29"/>
      <c r="AF18" s="48"/>
      <c r="AG18" s="48"/>
      <c r="AH18" s="150"/>
      <c r="AI18" s="48"/>
      <c r="AJ18" s="48"/>
      <c r="AK18" s="29"/>
      <c r="AM18" s="48"/>
      <c r="AO18" s="48"/>
      <c r="AP18" s="48"/>
      <c r="AQ18" s="7"/>
      <c r="AS18" s="29"/>
      <c r="AT18" s="48"/>
      <c r="AU18" s="48"/>
      <c r="AV18" s="151"/>
      <c r="AW18" s="48"/>
      <c r="AX18" s="163"/>
      <c r="AY18" s="29"/>
      <c r="AZ18" s="48"/>
      <c r="BA18" s="48"/>
      <c r="BB18" s="150"/>
      <c r="BC18" s="48"/>
      <c r="BD18" s="48"/>
      <c r="BE18" s="29"/>
      <c r="BF18" s="48"/>
      <c r="BG18" s="48"/>
      <c r="BI18" s="48"/>
      <c r="BJ18" s="48"/>
      <c r="BK18" s="7"/>
      <c r="BM18" s="29"/>
      <c r="BN18" s="47"/>
      <c r="BO18" s="47"/>
      <c r="BP18" s="2"/>
      <c r="BQ18" s="164"/>
      <c r="BR18" s="164"/>
      <c r="BS18" s="25"/>
      <c r="BT18" s="48"/>
      <c r="BU18" s="48"/>
      <c r="BV18" s="150"/>
      <c r="BW18" s="48"/>
      <c r="BX18" s="48"/>
      <c r="BY18" s="29"/>
      <c r="BZ18" s="48"/>
      <c r="CA18" s="48"/>
      <c r="CC18" s="48"/>
      <c r="CD18" s="48"/>
      <c r="CE18" s="29"/>
      <c r="CG18" s="29"/>
      <c r="CH18" s="47"/>
      <c r="CI18" s="47"/>
      <c r="CJ18" s="2"/>
      <c r="CK18" s="47"/>
      <c r="CL18" s="86"/>
      <c r="CM18" s="29"/>
      <c r="CN18" s="48"/>
      <c r="CO18" s="48"/>
      <c r="CP18" s="150"/>
      <c r="CQ18" s="48"/>
      <c r="CR18" s="48"/>
      <c r="CS18" s="29"/>
      <c r="CT18" s="48"/>
      <c r="CU18" s="48"/>
      <c r="CW18" s="48"/>
      <c r="CX18" s="48"/>
      <c r="CY18" s="7"/>
      <c r="DA18" s="29"/>
      <c r="DB18" s="47"/>
      <c r="DC18" s="47"/>
      <c r="DD18" s="2"/>
      <c r="DE18" s="47"/>
      <c r="DF18" s="86"/>
      <c r="DG18" s="29"/>
      <c r="DH18" s="48"/>
      <c r="DI18" s="48"/>
      <c r="DJ18" s="150"/>
      <c r="DK18" s="48"/>
      <c r="DL18" s="48"/>
      <c r="DM18" s="29"/>
      <c r="DN18" s="48"/>
      <c r="DO18" s="48"/>
      <c r="DQ18" s="48"/>
      <c r="DR18" s="48"/>
      <c r="DS18" s="7"/>
      <c r="DU18" s="29"/>
      <c r="DV18" s="47"/>
      <c r="DW18" s="47"/>
      <c r="DX18" s="2"/>
      <c r="DY18" s="47"/>
      <c r="DZ18" s="86"/>
      <c r="EA18" s="29"/>
      <c r="EC18" s="50"/>
      <c r="EF18" s="49"/>
      <c r="EG18" s="29"/>
      <c r="EH18" s="48"/>
      <c r="EI18" s="48"/>
      <c r="EK18" s="48"/>
      <c r="EL18" s="48"/>
      <c r="EM18" s="7"/>
      <c r="EO18" s="204"/>
      <c r="EP18" s="205"/>
      <c r="EQ18" s="205"/>
      <c r="ER18" s="206"/>
      <c r="ES18" s="205"/>
      <c r="ET18" s="205"/>
      <c r="EU18" s="29"/>
      <c r="EV18" s="48"/>
      <c r="EW18" s="48"/>
      <c r="EZ18" s="49"/>
      <c r="FA18" s="29"/>
      <c r="FB18" s="48"/>
      <c r="FC18" s="48"/>
      <c r="FE18" s="48"/>
      <c r="FF18" s="48"/>
      <c r="FG18" s="7"/>
      <c r="FI18" s="29"/>
      <c r="FJ18" s="47"/>
      <c r="FK18" s="47"/>
      <c r="FL18" s="2"/>
      <c r="FM18" s="47"/>
      <c r="FN18" s="47"/>
      <c r="FO18" s="29"/>
      <c r="FP18" s="48"/>
      <c r="FQ18" s="48"/>
      <c r="FT18" s="49"/>
      <c r="FU18" s="29"/>
      <c r="FV18" s="48"/>
      <c r="FW18" s="48"/>
      <c r="FY18" s="48"/>
      <c r="FZ18" s="48"/>
      <c r="GA18" s="7"/>
      <c r="GC18" s="29"/>
      <c r="GD18" s="47"/>
      <c r="GE18" s="2"/>
      <c r="GF18" s="2"/>
      <c r="GG18" s="47"/>
      <c r="GH18" s="2"/>
      <c r="GI18" s="51"/>
      <c r="GN18" s="49"/>
      <c r="GU18" s="7"/>
      <c r="GW18" s="29"/>
      <c r="GX18" s="47"/>
      <c r="GY18" s="2"/>
      <c r="GZ18" s="2"/>
      <c r="HA18" s="47"/>
      <c r="HB18" s="2"/>
      <c r="HC18" s="51"/>
      <c r="HH18" s="49"/>
      <c r="HO18" s="7"/>
      <c r="HQ18" s="29"/>
      <c r="HR18" s="47"/>
      <c r="HS18" s="2"/>
      <c r="HT18" s="2"/>
      <c r="HU18" s="47"/>
      <c r="HV18" s="2"/>
      <c r="HW18" s="51"/>
      <c r="IB18" s="49"/>
      <c r="II18" s="7"/>
      <c r="IK18" s="29"/>
      <c r="IL18" s="47"/>
      <c r="IM18" s="2"/>
      <c r="IN18" s="2"/>
      <c r="IO18" s="47"/>
      <c r="IP18" s="2"/>
      <c r="IQ18" s="51"/>
      <c r="IV18" s="49"/>
    </row>
    <row r="19" spans="1:262" s="4" customFormat="1" ht="13.5" customHeight="1">
      <c r="A19" s="46" t="s">
        <v>328</v>
      </c>
      <c r="B19" s="2" t="s">
        <v>750</v>
      </c>
      <c r="C19" s="7"/>
      <c r="E19" s="29">
        <v>220734</v>
      </c>
      <c r="F19" s="47">
        <v>2.5000000000000001E-2</v>
      </c>
      <c r="G19" s="48">
        <v>1.6E-2</v>
      </c>
      <c r="H19" s="2">
        <v>3</v>
      </c>
      <c r="I19" s="47">
        <v>0.02</v>
      </c>
      <c r="J19" s="164">
        <v>1.3000000000000001E-2</v>
      </c>
      <c r="K19" s="48"/>
      <c r="L19" s="48"/>
      <c r="M19" s="48"/>
      <c r="P19" s="49"/>
      <c r="Q19" s="29"/>
      <c r="R19" s="48"/>
      <c r="S19" s="48"/>
      <c r="U19" s="48"/>
      <c r="V19" s="48"/>
      <c r="W19" s="7"/>
      <c r="Y19" s="29">
        <v>52226</v>
      </c>
      <c r="Z19" s="48">
        <v>6.0000000000000001E-3</v>
      </c>
      <c r="AA19" s="48">
        <v>-1.9E-2</v>
      </c>
      <c r="AB19" s="151">
        <v>0</v>
      </c>
      <c r="AC19" s="48">
        <v>0</v>
      </c>
      <c r="AD19" s="163">
        <v>-0.02</v>
      </c>
      <c r="AE19" s="29"/>
      <c r="AF19" s="48"/>
      <c r="AG19" s="48"/>
      <c r="AH19" s="150"/>
      <c r="AI19" s="48"/>
      <c r="AJ19" s="48"/>
      <c r="AK19" s="29"/>
      <c r="AM19" s="48"/>
      <c r="AO19" s="48"/>
      <c r="AP19" s="48"/>
      <c r="AQ19" s="7"/>
      <c r="AS19" s="29"/>
      <c r="AT19" s="48"/>
      <c r="AU19" s="48"/>
      <c r="AV19" s="151"/>
      <c r="AW19" s="48"/>
      <c r="AX19" s="163"/>
      <c r="AY19" s="29"/>
      <c r="AZ19" s="48"/>
      <c r="BA19" s="48"/>
      <c r="BB19" s="150"/>
      <c r="BC19" s="48"/>
      <c r="BD19" s="48"/>
      <c r="BE19" s="29"/>
      <c r="BF19" s="48"/>
      <c r="BG19" s="48"/>
      <c r="BI19" s="48"/>
      <c r="BJ19" s="48"/>
      <c r="BK19" s="7"/>
      <c r="BM19" s="29"/>
      <c r="BN19" s="47"/>
      <c r="BO19" s="47"/>
      <c r="BP19" s="2"/>
      <c r="BQ19" s="164"/>
      <c r="BR19" s="164"/>
      <c r="BS19" s="25"/>
      <c r="BT19" s="48"/>
      <c r="BU19" s="48"/>
      <c r="BV19" s="150"/>
      <c r="BW19" s="48"/>
      <c r="BX19" s="48"/>
      <c r="BY19" s="29"/>
      <c r="BZ19" s="48"/>
      <c r="CA19" s="48"/>
      <c r="CC19" s="48"/>
      <c r="CD19" s="48"/>
      <c r="CE19" s="29"/>
      <c r="CG19" s="29"/>
      <c r="CH19" s="47"/>
      <c r="CI19" s="47"/>
      <c r="CJ19" s="2"/>
      <c r="CK19" s="47"/>
      <c r="CL19" s="86"/>
      <c r="CM19" s="29"/>
      <c r="CN19" s="48"/>
      <c r="CO19" s="48"/>
      <c r="CP19" s="150"/>
      <c r="CQ19" s="48"/>
      <c r="CR19" s="48"/>
      <c r="CS19" s="29"/>
      <c r="CT19" s="48"/>
      <c r="CU19" s="48"/>
      <c r="CW19" s="48"/>
      <c r="CX19" s="48"/>
      <c r="CY19" s="7"/>
      <c r="DA19" s="29"/>
      <c r="DB19" s="47"/>
      <c r="DC19" s="47"/>
      <c r="DD19" s="2"/>
      <c r="DE19" s="47"/>
      <c r="DF19" s="86"/>
      <c r="DG19" s="29"/>
      <c r="DH19" s="48"/>
      <c r="DI19" s="48"/>
      <c r="DJ19" s="150"/>
      <c r="DK19" s="48"/>
      <c r="DL19" s="48"/>
      <c r="DM19" s="29"/>
      <c r="DN19" s="48"/>
      <c r="DO19" s="48"/>
      <c r="DQ19" s="48"/>
      <c r="DR19" s="48"/>
      <c r="DS19" s="7"/>
      <c r="DU19" s="29"/>
      <c r="DV19" s="47"/>
      <c r="DW19" s="47"/>
      <c r="DX19" s="2"/>
      <c r="DY19" s="47"/>
      <c r="DZ19" s="86"/>
      <c r="EA19" s="29"/>
      <c r="EC19" s="50"/>
      <c r="EF19" s="49"/>
      <c r="EG19" s="29"/>
      <c r="EH19" s="48"/>
      <c r="EI19" s="48"/>
      <c r="EK19" s="48"/>
      <c r="EL19" s="48"/>
      <c r="EM19" s="7"/>
      <c r="EO19" s="204"/>
      <c r="EP19" s="205"/>
      <c r="EQ19" s="205"/>
      <c r="ER19" s="206"/>
      <c r="ES19" s="205"/>
      <c r="ET19" s="205"/>
      <c r="EU19" s="29"/>
      <c r="EV19" s="48"/>
      <c r="EW19" s="48"/>
      <c r="EZ19" s="49"/>
      <c r="FA19" s="29"/>
      <c r="FB19" s="48"/>
      <c r="FC19" s="48"/>
      <c r="FE19" s="48"/>
      <c r="FF19" s="48"/>
      <c r="FG19" s="7"/>
      <c r="FI19" s="29"/>
      <c r="FJ19" s="47"/>
      <c r="FK19" s="47"/>
      <c r="FL19" s="2"/>
      <c r="FM19" s="47"/>
      <c r="FN19" s="47"/>
      <c r="FO19" s="29"/>
      <c r="FP19" s="48"/>
      <c r="FQ19" s="48"/>
      <c r="FT19" s="49"/>
      <c r="FU19" s="29"/>
      <c r="FV19" s="48"/>
      <c r="FW19" s="48"/>
      <c r="FY19" s="48"/>
      <c r="FZ19" s="48"/>
      <c r="GA19" s="7"/>
      <c r="GC19" s="29"/>
      <c r="GD19" s="47"/>
      <c r="GE19" s="2"/>
      <c r="GF19" s="2"/>
      <c r="GG19" s="47"/>
      <c r="GH19" s="2"/>
      <c r="GI19" s="51"/>
      <c r="GN19" s="49"/>
      <c r="GU19" s="7"/>
      <c r="GW19" s="29"/>
      <c r="GX19" s="47"/>
      <c r="GY19" s="2"/>
      <c r="GZ19" s="2"/>
      <c r="HA19" s="47"/>
      <c r="HB19" s="2"/>
      <c r="HC19" s="51"/>
      <c r="HH19" s="49"/>
      <c r="HO19" s="7"/>
      <c r="HQ19" s="29"/>
      <c r="HR19" s="47"/>
      <c r="HS19" s="2"/>
      <c r="HT19" s="2"/>
      <c r="HU19" s="47"/>
      <c r="HV19" s="2"/>
      <c r="HW19" s="51"/>
      <c r="IB19" s="49"/>
      <c r="II19" s="7"/>
      <c r="IK19" s="29"/>
      <c r="IL19" s="47"/>
      <c r="IM19" s="2"/>
      <c r="IN19" s="2"/>
      <c r="IO19" s="47"/>
      <c r="IP19" s="2"/>
      <c r="IQ19" s="51"/>
      <c r="IV19" s="49"/>
    </row>
    <row r="20" spans="1:262" s="4" customFormat="1" ht="13.5" customHeight="1">
      <c r="A20" s="46" t="s">
        <v>316</v>
      </c>
      <c r="B20" s="2" t="s">
        <v>751</v>
      </c>
      <c r="C20" s="7" t="s">
        <v>752</v>
      </c>
      <c r="E20" s="29">
        <v>326401</v>
      </c>
      <c r="F20" s="47">
        <v>3.6000000000000004E-2</v>
      </c>
      <c r="G20" s="48">
        <v>0</v>
      </c>
      <c r="H20" s="2">
        <v>6</v>
      </c>
      <c r="I20" s="47">
        <v>0.04</v>
      </c>
      <c r="J20" s="163">
        <v>0.04</v>
      </c>
      <c r="K20" s="48"/>
      <c r="L20" s="48"/>
      <c r="M20" s="48"/>
      <c r="P20" s="49"/>
      <c r="Q20" s="29"/>
      <c r="R20" s="48"/>
      <c r="S20" s="48"/>
      <c r="U20" s="48"/>
      <c r="V20" s="48"/>
      <c r="W20" s="7"/>
      <c r="Y20" s="29"/>
      <c r="Z20" s="48"/>
      <c r="AA20" s="48"/>
      <c r="AB20" s="151"/>
      <c r="AC20" s="48"/>
      <c r="AD20" s="163"/>
      <c r="AE20" s="29"/>
      <c r="AF20" s="48"/>
      <c r="AG20" s="48"/>
      <c r="AH20" s="150"/>
      <c r="AI20" s="48"/>
      <c r="AJ20" s="48"/>
      <c r="AK20" s="29"/>
      <c r="AM20" s="48"/>
      <c r="AO20" s="48"/>
      <c r="AP20" s="48"/>
      <c r="AQ20" s="7"/>
      <c r="AS20" s="29"/>
      <c r="AT20" s="48"/>
      <c r="AU20" s="48"/>
      <c r="AV20" s="151"/>
      <c r="AW20" s="48"/>
      <c r="AX20" s="163"/>
      <c r="AY20" s="29"/>
      <c r="AZ20" s="48"/>
      <c r="BA20" s="48"/>
      <c r="BB20" s="150"/>
      <c r="BC20" s="48"/>
      <c r="BD20" s="48"/>
      <c r="BE20" s="29"/>
      <c r="BF20" s="48"/>
      <c r="BG20" s="48"/>
      <c r="BI20" s="48"/>
      <c r="BJ20" s="48"/>
      <c r="BK20" s="7"/>
      <c r="BM20" s="29"/>
      <c r="BN20" s="47"/>
      <c r="BO20" s="47"/>
      <c r="BP20" s="2"/>
      <c r="BQ20" s="164"/>
      <c r="BR20" s="164"/>
      <c r="BS20" s="25"/>
      <c r="BT20" s="48"/>
      <c r="BU20" s="48"/>
      <c r="BV20" s="150"/>
      <c r="BW20" s="48"/>
      <c r="BX20" s="48"/>
      <c r="BY20" s="29"/>
      <c r="BZ20" s="48"/>
      <c r="CA20" s="48"/>
      <c r="CC20" s="48"/>
      <c r="CD20" s="48"/>
      <c r="CE20" s="29"/>
      <c r="CG20" s="29"/>
      <c r="CH20" s="47"/>
      <c r="CI20" s="47"/>
      <c r="CJ20" s="2"/>
      <c r="CK20" s="47"/>
      <c r="CL20" s="86"/>
      <c r="CM20" s="29"/>
      <c r="CN20" s="48"/>
      <c r="CO20" s="48"/>
      <c r="CP20" s="150"/>
      <c r="CQ20" s="48"/>
      <c r="CR20" s="48"/>
      <c r="CS20" s="29"/>
      <c r="CT20" s="48"/>
      <c r="CU20" s="48"/>
      <c r="CW20" s="48"/>
      <c r="CX20" s="48"/>
      <c r="CY20" s="7"/>
      <c r="DA20" s="29"/>
      <c r="DB20" s="47"/>
      <c r="DC20" s="47"/>
      <c r="DD20" s="2"/>
      <c r="DE20" s="47"/>
      <c r="DF20" s="86"/>
      <c r="DG20" s="29"/>
      <c r="DH20" s="48"/>
      <c r="DI20" s="48"/>
      <c r="DJ20" s="150"/>
      <c r="DK20" s="48"/>
      <c r="DL20" s="48"/>
      <c r="DM20" s="29"/>
      <c r="DN20" s="48"/>
      <c r="DO20" s="48"/>
      <c r="DQ20" s="48"/>
      <c r="DR20" s="48"/>
      <c r="DS20" s="7"/>
      <c r="DU20" s="29"/>
      <c r="DV20" s="47"/>
      <c r="DW20" s="47"/>
      <c r="DX20" s="2"/>
      <c r="DY20" s="47"/>
      <c r="DZ20" s="86"/>
      <c r="EA20" s="29"/>
      <c r="EC20" s="50"/>
      <c r="EF20" s="49"/>
      <c r="EG20" s="29"/>
      <c r="EH20" s="48"/>
      <c r="EI20" s="48"/>
      <c r="EK20" s="48"/>
      <c r="EL20" s="48"/>
      <c r="EM20" s="7"/>
      <c r="EO20" s="204"/>
      <c r="EP20" s="205"/>
      <c r="EQ20" s="205"/>
      <c r="ER20" s="206"/>
      <c r="ES20" s="205"/>
      <c r="ET20" s="205"/>
      <c r="EU20" s="29"/>
      <c r="EV20" s="48"/>
      <c r="EW20" s="48"/>
      <c r="EZ20" s="49"/>
      <c r="FA20" s="29"/>
      <c r="FB20" s="48"/>
      <c r="FC20" s="48"/>
      <c r="FE20" s="48"/>
      <c r="FF20" s="48"/>
      <c r="FG20" s="7"/>
      <c r="FI20" s="29"/>
      <c r="FJ20" s="47"/>
      <c r="FK20" s="47"/>
      <c r="FL20" s="2"/>
      <c r="FM20" s="47"/>
      <c r="FN20" s="47"/>
      <c r="FO20" s="29"/>
      <c r="FP20" s="48"/>
      <c r="FQ20" s="48"/>
      <c r="FT20" s="49"/>
      <c r="FU20" s="29"/>
      <c r="FV20" s="48"/>
      <c r="FW20" s="48"/>
      <c r="FY20" s="48"/>
      <c r="FZ20" s="48"/>
      <c r="GA20" s="7"/>
      <c r="GC20" s="29"/>
      <c r="GD20" s="47"/>
      <c r="GE20" s="2"/>
      <c r="GF20" s="2"/>
      <c r="GG20" s="47"/>
      <c r="GH20" s="2"/>
      <c r="GI20" s="51"/>
      <c r="GN20" s="49"/>
      <c r="GU20" s="7"/>
      <c r="GW20" s="29"/>
      <c r="GX20" s="47"/>
      <c r="GY20" s="2"/>
      <c r="GZ20" s="2"/>
      <c r="HA20" s="47"/>
      <c r="HB20" s="2"/>
      <c r="HC20" s="51"/>
      <c r="HH20" s="49"/>
      <c r="HO20" s="7"/>
      <c r="HQ20" s="29"/>
      <c r="HR20" s="47"/>
      <c r="HS20" s="2"/>
      <c r="HT20" s="2"/>
      <c r="HU20" s="47"/>
      <c r="HV20" s="2"/>
      <c r="HW20" s="51"/>
      <c r="IB20" s="49"/>
      <c r="II20" s="7"/>
      <c r="IK20" s="29"/>
      <c r="IL20" s="47"/>
      <c r="IM20" s="2"/>
      <c r="IN20" s="2"/>
      <c r="IO20" s="47"/>
      <c r="IP20" s="2"/>
      <c r="IQ20" s="51"/>
      <c r="IV20" s="49"/>
    </row>
    <row r="21" spans="1:262" s="4" customFormat="1" ht="13.5" customHeight="1">
      <c r="A21" s="46" t="s">
        <v>317</v>
      </c>
      <c r="B21" s="2" t="s">
        <v>753</v>
      </c>
      <c r="C21" s="7"/>
      <c r="E21" s="29">
        <v>118768</v>
      </c>
      <c r="F21" s="47">
        <v>1.3000000000000001E-2</v>
      </c>
      <c r="G21" s="48">
        <v>9.0000000000000011E-3</v>
      </c>
      <c r="H21" s="2">
        <v>2</v>
      </c>
      <c r="I21" s="47">
        <v>1.3000000000000001E-2</v>
      </c>
      <c r="J21" s="164">
        <v>1.3000000000000001E-2</v>
      </c>
      <c r="K21" s="48"/>
      <c r="L21" s="48"/>
      <c r="M21" s="48"/>
      <c r="P21" s="49"/>
      <c r="Q21" s="29"/>
      <c r="R21" s="48"/>
      <c r="S21" s="48"/>
      <c r="U21" s="48"/>
      <c r="V21" s="48"/>
      <c r="W21" s="7"/>
      <c r="Y21" s="29">
        <v>303703</v>
      </c>
      <c r="Z21" s="48">
        <v>3.5000000000000003E-2</v>
      </c>
      <c r="AA21" s="48">
        <v>2.2000000000000002E-2</v>
      </c>
      <c r="AB21" s="151">
        <v>5</v>
      </c>
      <c r="AC21" s="48">
        <v>3.3000000000000002E-2</v>
      </c>
      <c r="AD21" s="163">
        <v>0.02</v>
      </c>
      <c r="AE21" s="29"/>
      <c r="AF21" s="48"/>
      <c r="AG21" s="48"/>
      <c r="AH21" s="150"/>
      <c r="AI21" s="48"/>
      <c r="AJ21" s="48"/>
      <c r="AK21" s="29"/>
      <c r="AM21" s="48"/>
      <c r="AO21" s="48"/>
      <c r="AP21" s="48"/>
      <c r="AQ21" s="7"/>
      <c r="AS21" s="29">
        <v>560447</v>
      </c>
      <c r="AT21" s="48">
        <v>5.9000000000000004E-2</v>
      </c>
      <c r="AU21" s="48">
        <v>2.4E-2</v>
      </c>
      <c r="AV21" s="151">
        <v>9</v>
      </c>
      <c r="AW21" s="48">
        <v>0.06</v>
      </c>
      <c r="AX21" s="163">
        <v>2.7000000000000003E-2</v>
      </c>
      <c r="AY21" s="29"/>
      <c r="AZ21" s="48"/>
      <c r="BA21" s="48"/>
      <c r="BB21" s="150"/>
      <c r="BC21" s="48"/>
      <c r="BD21" s="48"/>
      <c r="BE21" s="29"/>
      <c r="BF21" s="48"/>
      <c r="BG21" s="48"/>
      <c r="BI21" s="48"/>
      <c r="BJ21" s="48"/>
      <c r="BK21" s="7"/>
      <c r="BM21" s="29">
        <v>609723</v>
      </c>
      <c r="BN21" s="47">
        <v>6.3E-2</v>
      </c>
      <c r="BO21" s="47">
        <v>4.0000000000000001E-3</v>
      </c>
      <c r="BP21" s="2">
        <v>9</v>
      </c>
      <c r="BQ21" s="164">
        <v>0.06</v>
      </c>
      <c r="BR21" s="164">
        <v>0</v>
      </c>
      <c r="BS21" s="25"/>
      <c r="BT21" s="48"/>
      <c r="BU21" s="48"/>
      <c r="BV21" s="150"/>
      <c r="BW21" s="48"/>
      <c r="BX21" s="48"/>
      <c r="BY21" s="29"/>
      <c r="BZ21" s="48"/>
      <c r="CA21" s="48"/>
      <c r="CC21" s="48"/>
      <c r="CD21" s="48"/>
      <c r="CE21" s="29"/>
      <c r="CG21" s="29">
        <v>1630803</v>
      </c>
      <c r="CH21" s="47">
        <v>0.16600000000000001</v>
      </c>
      <c r="CI21" s="47">
        <v>0.10300000000000001</v>
      </c>
      <c r="CJ21" s="2">
        <v>25</v>
      </c>
      <c r="CK21" s="47">
        <v>0.16700000000000001</v>
      </c>
      <c r="CL21" s="164">
        <f>CK21-BQ21</f>
        <v>0.10700000000000001</v>
      </c>
      <c r="CM21" s="29"/>
      <c r="CN21" s="48"/>
      <c r="CO21" s="48"/>
      <c r="CP21" s="150"/>
      <c r="CQ21" s="48"/>
      <c r="CR21" s="48"/>
      <c r="CS21" s="29"/>
      <c r="CT21" s="48"/>
      <c r="CU21" s="48"/>
      <c r="CW21" s="48"/>
      <c r="CX21" s="48"/>
      <c r="CY21" s="7" t="s">
        <v>754</v>
      </c>
      <c r="DA21" s="29">
        <v>924696</v>
      </c>
      <c r="DB21" s="47">
        <v>9.8000000000000004E-2</v>
      </c>
      <c r="DC21" s="47">
        <v>-6.8000000000000005E-2</v>
      </c>
      <c r="DD21" s="2">
        <v>15</v>
      </c>
      <c r="DE21" s="47">
        <v>0.1</v>
      </c>
      <c r="DF21" s="164">
        <f>DE21-CK21</f>
        <v>-6.7000000000000004E-2</v>
      </c>
      <c r="DG21" s="29"/>
      <c r="DH21" s="48"/>
      <c r="DI21" s="48"/>
      <c r="DJ21" s="150"/>
      <c r="DK21" s="48"/>
      <c r="DL21" s="48"/>
      <c r="DM21" s="29"/>
      <c r="DN21" s="48"/>
      <c r="DO21" s="48"/>
      <c r="DQ21" s="48"/>
      <c r="DR21" s="48"/>
      <c r="DS21" s="7"/>
      <c r="DU21" s="29" t="s">
        <v>755</v>
      </c>
      <c r="DV21" s="47">
        <v>9.6999999999999989E-2</v>
      </c>
      <c r="DW21" s="47">
        <v>-1E-3</v>
      </c>
      <c r="DX21" s="2" t="s">
        <v>756</v>
      </c>
      <c r="DY21" s="47">
        <v>0.1</v>
      </c>
      <c r="DZ21" s="164">
        <f>DY21-DE21</f>
        <v>0</v>
      </c>
      <c r="EA21" s="29"/>
      <c r="EC21" s="50"/>
      <c r="EF21" s="49"/>
      <c r="EG21" s="29"/>
      <c r="EH21" s="48"/>
      <c r="EI21" s="48"/>
      <c r="EK21" s="48"/>
      <c r="EL21" s="48"/>
      <c r="EM21" s="7"/>
      <c r="EO21" s="204">
        <v>955633</v>
      </c>
      <c r="EP21" s="205">
        <f>EO21/$EM$7</f>
        <v>9.0873837407062216E-2</v>
      </c>
      <c r="EQ21" s="205">
        <f>EP21-DV21</f>
        <v>-6.1261625929377728E-3</v>
      </c>
      <c r="ER21" s="206">
        <v>14</v>
      </c>
      <c r="ES21" s="205">
        <f>ER21/$EM$3</f>
        <v>9.3333333333333338E-2</v>
      </c>
      <c r="ET21" s="205">
        <f>ES21-DY21</f>
        <v>-6.666666666666668E-3</v>
      </c>
      <c r="EU21" s="29"/>
      <c r="EV21" s="48"/>
      <c r="EW21" s="48"/>
      <c r="EZ21" s="49"/>
      <c r="FA21" s="29"/>
      <c r="FB21" s="48"/>
      <c r="FC21" s="48"/>
      <c r="FE21" s="48"/>
      <c r="FF21" s="48"/>
      <c r="FG21" s="7"/>
      <c r="FI21" s="29">
        <v>623371</v>
      </c>
      <c r="FJ21" s="48">
        <f t="shared" ref="FJ21" si="27">FI21/FG$7</f>
        <v>5.980810242724352E-2</v>
      </c>
      <c r="FK21" s="207">
        <f t="shared" ref="FK21" si="28">FJ21-EP21</f>
        <v>-3.1065734979818696E-2</v>
      </c>
      <c r="FL21" s="4">
        <v>9</v>
      </c>
      <c r="FM21" s="48">
        <f t="shared" ref="FM21" si="29">FL21/FG$3</f>
        <v>0.06</v>
      </c>
      <c r="FN21" s="207">
        <f t="shared" ref="FN21" si="30">FM21-ES21</f>
        <v>-3.333333333333334E-2</v>
      </c>
      <c r="FO21" s="29"/>
      <c r="FP21" s="48"/>
      <c r="FQ21" s="48"/>
      <c r="FT21" s="49"/>
      <c r="FU21" s="29"/>
      <c r="FV21" s="48"/>
      <c r="FW21" s="48"/>
      <c r="FY21" s="48"/>
      <c r="FZ21" s="48"/>
      <c r="GA21" s="7"/>
      <c r="GC21" s="2">
        <v>328225</v>
      </c>
      <c r="GD21" s="48">
        <f>GC21/GA$7</f>
        <v>3.146109655328818E-2</v>
      </c>
      <c r="GE21" s="207">
        <f>GD21-FJ21</f>
        <v>-2.834700587395534E-2</v>
      </c>
      <c r="GF21" s="29">
        <v>5</v>
      </c>
      <c r="GG21" s="48">
        <f>GF21/GA$3</f>
        <v>3.3333333333333333E-2</v>
      </c>
      <c r="GH21" s="207">
        <f>GG21-FM21</f>
        <v>-2.6666666666666665E-2</v>
      </c>
      <c r="GI21" s="51"/>
      <c r="GN21" s="49"/>
      <c r="GU21" s="7"/>
      <c r="GW21" s="2"/>
      <c r="GX21" s="47"/>
      <c r="GY21" s="29"/>
      <c r="GZ21" s="29"/>
      <c r="HA21" s="47"/>
      <c r="HB21" s="29"/>
      <c r="HC21" s="51"/>
      <c r="HH21" s="49"/>
      <c r="HO21" s="7"/>
      <c r="HQ21" s="2"/>
      <c r="HR21" s="47"/>
      <c r="HS21" s="29"/>
      <c r="HT21" s="29"/>
      <c r="HU21" s="47"/>
      <c r="HV21" s="29"/>
      <c r="HW21" s="51"/>
      <c r="IB21" s="49"/>
      <c r="II21" s="7"/>
      <c r="IK21" s="2"/>
      <c r="IL21" s="47"/>
      <c r="IM21" s="29"/>
      <c r="IN21" s="29"/>
      <c r="IO21" s="47"/>
      <c r="IP21" s="29"/>
      <c r="IQ21" s="51"/>
      <c r="IV21" s="49"/>
    </row>
    <row r="22" spans="1:262" s="4" customFormat="1" ht="13.5" customHeight="1">
      <c r="A22" s="46" t="s">
        <v>319</v>
      </c>
      <c r="B22" s="2" t="s">
        <v>757</v>
      </c>
      <c r="C22" s="7" t="s">
        <v>758</v>
      </c>
      <c r="E22" s="29">
        <v>78147</v>
      </c>
      <c r="F22" s="47">
        <v>9.0000000000000011E-3</v>
      </c>
      <c r="G22" s="48">
        <v>0</v>
      </c>
      <c r="H22" s="2">
        <v>1</v>
      </c>
      <c r="I22" s="47">
        <v>6.9999999999999993E-3</v>
      </c>
      <c r="J22" s="163">
        <v>0</v>
      </c>
      <c r="K22" s="48"/>
      <c r="L22" s="48"/>
      <c r="M22" s="48"/>
      <c r="P22" s="49"/>
      <c r="Q22" s="29"/>
      <c r="R22" s="48"/>
      <c r="S22" s="48"/>
      <c r="U22" s="48"/>
      <c r="V22" s="48"/>
      <c r="W22" s="7"/>
      <c r="Y22" s="29"/>
      <c r="Z22" s="48"/>
      <c r="AA22" s="48"/>
      <c r="AB22" s="151"/>
      <c r="AC22" s="48"/>
      <c r="AD22" s="163"/>
      <c r="AE22" s="29"/>
      <c r="AF22" s="48"/>
      <c r="AG22" s="48"/>
      <c r="AH22" s="150"/>
      <c r="AI22" s="48"/>
      <c r="AJ22" s="48"/>
      <c r="AK22" s="29"/>
      <c r="AM22" s="48"/>
      <c r="AO22" s="48"/>
      <c r="AP22" s="48"/>
      <c r="AQ22" s="7"/>
      <c r="AS22" s="29"/>
      <c r="AT22" s="48"/>
      <c r="AU22" s="48"/>
      <c r="AV22" s="150"/>
      <c r="AW22" s="48"/>
      <c r="AX22" s="163"/>
      <c r="AY22" s="29"/>
      <c r="AZ22" s="48"/>
      <c r="BA22" s="48"/>
      <c r="BB22" s="150"/>
      <c r="BC22" s="48"/>
      <c r="BD22" s="48"/>
      <c r="BE22" s="29"/>
      <c r="BF22" s="48"/>
      <c r="BG22" s="48"/>
      <c r="BI22" s="48"/>
      <c r="BJ22" s="48"/>
      <c r="BK22" s="7"/>
      <c r="BM22" s="29"/>
      <c r="BN22" s="47"/>
      <c r="BO22" s="47"/>
      <c r="BP22" s="2"/>
      <c r="BQ22" s="164"/>
      <c r="BR22" s="164"/>
      <c r="BS22" s="25"/>
      <c r="BT22" s="48"/>
      <c r="BU22" s="48"/>
      <c r="BV22" s="150"/>
      <c r="BW22" s="48"/>
      <c r="BX22" s="48"/>
      <c r="BY22" s="29"/>
      <c r="BZ22" s="48"/>
      <c r="CA22" s="48"/>
      <c r="CC22" s="48"/>
      <c r="CD22" s="48"/>
      <c r="CE22" s="29"/>
      <c r="CG22" s="29"/>
      <c r="CH22" s="47"/>
      <c r="CI22" s="47"/>
      <c r="CJ22" s="2"/>
      <c r="CK22" s="47"/>
      <c r="CL22" s="86"/>
      <c r="CM22" s="29"/>
      <c r="CN22" s="48"/>
      <c r="CO22" s="48"/>
      <c r="CP22" s="150"/>
      <c r="CQ22" s="48"/>
      <c r="CR22" s="48"/>
      <c r="CS22" s="29"/>
      <c r="CT22" s="48"/>
      <c r="CU22" s="48"/>
      <c r="CW22" s="48"/>
      <c r="CX22" s="48"/>
      <c r="CY22" s="7"/>
      <c r="DA22" s="29"/>
      <c r="DB22" s="47"/>
      <c r="DC22" s="47"/>
      <c r="DD22" s="2"/>
      <c r="DE22" s="47"/>
      <c r="DF22" s="86"/>
      <c r="DG22" s="29"/>
      <c r="DH22" s="48"/>
      <c r="DI22" s="48"/>
      <c r="DJ22" s="150"/>
      <c r="DK22" s="48"/>
      <c r="DL22" s="48"/>
      <c r="DM22" s="29"/>
      <c r="DN22" s="48"/>
      <c r="DO22" s="48"/>
      <c r="DQ22" s="48"/>
      <c r="DR22" s="48"/>
      <c r="DS22" s="7"/>
      <c r="DU22" s="29"/>
      <c r="DV22" s="47"/>
      <c r="DW22" s="47"/>
      <c r="DX22" s="2"/>
      <c r="DY22" s="47"/>
      <c r="DZ22" s="86"/>
      <c r="EA22" s="29"/>
      <c r="EC22" s="50"/>
      <c r="EF22" s="49"/>
      <c r="EG22" s="29"/>
      <c r="EH22" s="48"/>
      <c r="EI22" s="48"/>
      <c r="EK22" s="48"/>
      <c r="EL22" s="48"/>
      <c r="EM22" s="7"/>
      <c r="EO22" s="204"/>
      <c r="EP22" s="205"/>
      <c r="EQ22" s="205"/>
      <c r="ER22" s="206"/>
      <c r="ES22" s="205"/>
      <c r="ET22" s="205"/>
      <c r="EU22" s="29"/>
      <c r="EV22" s="48"/>
      <c r="EW22" s="48"/>
      <c r="EZ22" s="49"/>
      <c r="FA22" s="29"/>
      <c r="FB22" s="48"/>
      <c r="FC22" s="48"/>
      <c r="FE22" s="48"/>
      <c r="FF22" s="48"/>
      <c r="FG22" s="7"/>
      <c r="FI22" s="29"/>
      <c r="FJ22" s="47"/>
      <c r="FK22" s="47"/>
      <c r="FL22" s="2"/>
      <c r="FM22" s="47"/>
      <c r="FN22" s="47"/>
      <c r="FO22" s="29"/>
      <c r="FP22" s="48"/>
      <c r="FQ22" s="48"/>
      <c r="FT22" s="49"/>
      <c r="FU22" s="29"/>
      <c r="FV22" s="48"/>
      <c r="FW22" s="48"/>
      <c r="FY22" s="48"/>
      <c r="FZ22" s="48"/>
      <c r="GA22" s="7"/>
      <c r="GC22" s="2"/>
      <c r="GD22" s="47"/>
      <c r="GE22" s="2"/>
      <c r="GF22" s="2"/>
      <c r="GG22" s="47"/>
      <c r="GH22" s="2"/>
      <c r="GI22" s="51"/>
      <c r="GN22" s="49"/>
      <c r="GU22" s="7"/>
      <c r="GW22" s="2"/>
      <c r="GX22" s="47"/>
      <c r="GY22" s="2"/>
      <c r="GZ22" s="2"/>
      <c r="HA22" s="47"/>
      <c r="HB22" s="2"/>
      <c r="HC22" s="51"/>
      <c r="HH22" s="49"/>
      <c r="HO22" s="7"/>
      <c r="HQ22" s="2"/>
      <c r="HR22" s="47"/>
      <c r="HS22" s="2"/>
      <c r="HT22" s="2"/>
      <c r="HU22" s="47"/>
      <c r="HV22" s="2"/>
      <c r="HW22" s="51"/>
      <c r="IB22" s="49"/>
      <c r="II22" s="7"/>
      <c r="IK22" s="2"/>
      <c r="IL22" s="47"/>
      <c r="IM22" s="2"/>
      <c r="IN22" s="2"/>
      <c r="IO22" s="47"/>
      <c r="IP22" s="2"/>
      <c r="IQ22" s="51"/>
      <c r="IV22" s="49"/>
    </row>
    <row r="23" spans="1:262" s="4" customFormat="1" ht="13.5" customHeight="1">
      <c r="A23" s="46" t="s">
        <v>320</v>
      </c>
      <c r="B23" s="2" t="s">
        <v>759</v>
      </c>
      <c r="C23" s="7"/>
      <c r="E23" s="29"/>
      <c r="F23" s="47"/>
      <c r="G23" s="48"/>
      <c r="H23" s="2"/>
      <c r="I23" s="47"/>
      <c r="J23" s="48"/>
      <c r="K23" s="48"/>
      <c r="L23" s="48"/>
      <c r="M23" s="48"/>
      <c r="P23" s="49"/>
      <c r="Q23" s="29"/>
      <c r="R23" s="48"/>
      <c r="S23" s="48"/>
      <c r="U23" s="48"/>
      <c r="V23" s="48"/>
      <c r="W23" s="7"/>
      <c r="Y23" s="29"/>
      <c r="Z23" s="48"/>
      <c r="AA23" s="48"/>
      <c r="AB23" s="151"/>
      <c r="AC23" s="48"/>
      <c r="AD23" s="163"/>
      <c r="AE23" s="29"/>
      <c r="AF23" s="48"/>
      <c r="AG23" s="48"/>
      <c r="AH23" s="150"/>
      <c r="AI23" s="48"/>
      <c r="AJ23" s="48"/>
      <c r="AK23" s="29"/>
      <c r="AM23" s="48"/>
      <c r="AO23" s="48"/>
      <c r="AP23" s="48"/>
      <c r="AQ23" s="7"/>
      <c r="AS23" s="29"/>
      <c r="AT23" s="48"/>
      <c r="AU23" s="48"/>
      <c r="AV23" s="150"/>
      <c r="AW23" s="48"/>
      <c r="AX23" s="163"/>
      <c r="AY23" s="29"/>
      <c r="AZ23" s="48"/>
      <c r="BA23" s="48"/>
      <c r="BB23" s="150"/>
      <c r="BC23" s="48"/>
      <c r="BD23" s="48"/>
      <c r="BE23" s="29"/>
      <c r="BF23" s="48"/>
      <c r="BG23" s="48"/>
      <c r="BI23" s="48"/>
      <c r="BJ23" s="48"/>
      <c r="BK23" s="7"/>
      <c r="BM23" s="29"/>
      <c r="BN23" s="47"/>
      <c r="BO23" s="47"/>
      <c r="BP23" s="2"/>
      <c r="BQ23" s="164"/>
      <c r="BR23" s="164"/>
      <c r="BS23" s="25"/>
      <c r="BT23" s="48"/>
      <c r="BU23" s="48"/>
      <c r="BV23" s="150"/>
      <c r="BW23" s="48"/>
      <c r="BX23" s="48"/>
      <c r="BY23" s="29"/>
      <c r="BZ23" s="48"/>
      <c r="CA23" s="48"/>
      <c r="CC23" s="48"/>
      <c r="CD23" s="48"/>
      <c r="CE23" s="29"/>
      <c r="CG23" s="29"/>
      <c r="CH23" s="47"/>
      <c r="CI23" s="47"/>
      <c r="CJ23" s="2"/>
      <c r="CK23" s="47"/>
      <c r="CL23" s="86"/>
      <c r="CM23" s="29"/>
      <c r="CN23" s="48"/>
      <c r="CO23" s="48"/>
      <c r="CP23" s="150"/>
      <c r="CQ23" s="48"/>
      <c r="CR23" s="48"/>
      <c r="CS23" s="29"/>
      <c r="CT23" s="48"/>
      <c r="CU23" s="48"/>
      <c r="CW23" s="48"/>
      <c r="CX23" s="48"/>
      <c r="CY23" s="7"/>
      <c r="DA23" s="29"/>
      <c r="DB23" s="47"/>
      <c r="DC23" s="47"/>
      <c r="DD23" s="2"/>
      <c r="DE23" s="47"/>
      <c r="DF23" s="86"/>
      <c r="DG23" s="29"/>
      <c r="DH23" s="48"/>
      <c r="DI23" s="48"/>
      <c r="DJ23" s="150"/>
      <c r="DK23" s="48"/>
      <c r="DL23" s="48"/>
      <c r="DM23" s="29"/>
      <c r="DN23" s="48"/>
      <c r="DO23" s="48"/>
      <c r="DQ23" s="48"/>
      <c r="DR23" s="48"/>
      <c r="DS23" s="7"/>
      <c r="DU23" s="29" t="s">
        <v>760</v>
      </c>
      <c r="DV23" s="47">
        <v>1.9E-2</v>
      </c>
      <c r="DW23" s="47">
        <v>1.9E-2</v>
      </c>
      <c r="DX23" s="2" t="s">
        <v>761</v>
      </c>
      <c r="DY23" s="47">
        <v>1.2999999999999999E-2</v>
      </c>
      <c r="DZ23" s="164">
        <f>DY23-DE23</f>
        <v>1.2999999999999999E-2</v>
      </c>
      <c r="EA23" s="29"/>
      <c r="EC23" s="50"/>
      <c r="EF23" s="49"/>
      <c r="EG23" s="29"/>
      <c r="EH23" s="48"/>
      <c r="EI23" s="48"/>
      <c r="EK23" s="48"/>
      <c r="EL23" s="48"/>
      <c r="EM23" s="7"/>
      <c r="EO23" s="204">
        <v>327131</v>
      </c>
      <c r="EP23" s="205">
        <f>EO23/$EM$7</f>
        <v>3.1107809488380656E-2</v>
      </c>
      <c r="EQ23" s="205">
        <f>EP23-DV23</f>
        <v>1.2107809488380656E-2</v>
      </c>
      <c r="ER23" s="206">
        <v>4</v>
      </c>
      <c r="ES23" s="205">
        <f>ER23/$EM$3</f>
        <v>2.6666666666666668E-2</v>
      </c>
      <c r="ET23" s="205">
        <f>ES23-DY23</f>
        <v>1.3666666666666669E-2</v>
      </c>
      <c r="EU23" s="29"/>
      <c r="EV23" s="48"/>
      <c r="EW23" s="48"/>
      <c r="EZ23" s="49"/>
      <c r="FA23" s="29"/>
      <c r="FB23" s="48"/>
      <c r="FC23" s="48"/>
      <c r="FE23" s="48"/>
      <c r="FF23" s="48"/>
      <c r="FG23" s="7"/>
      <c r="FI23" s="29">
        <v>106702</v>
      </c>
      <c r="FJ23" s="48">
        <f t="shared" ref="FJ23" si="31">FI23/FG$7</f>
        <v>1.0237313165340926E-2</v>
      </c>
      <c r="FK23" s="207">
        <f t="shared" ref="FK23" si="32">FJ23-EP23</f>
        <v>-2.0870496323039729E-2</v>
      </c>
      <c r="FL23" s="4">
        <v>1</v>
      </c>
      <c r="FM23" s="48">
        <f t="shared" ref="FM23" si="33">FL23/FG$3</f>
        <v>6.6666666666666671E-3</v>
      </c>
      <c r="FN23" s="207">
        <f t="shared" ref="FN23" si="34">FM23-ES23</f>
        <v>-0.02</v>
      </c>
      <c r="FO23" s="29"/>
      <c r="FP23" s="48"/>
      <c r="FQ23" s="48"/>
      <c r="FT23" s="49"/>
      <c r="FU23" s="29"/>
      <c r="FV23" s="48"/>
      <c r="FW23" s="48"/>
      <c r="FY23" s="48"/>
      <c r="FZ23" s="48"/>
      <c r="GA23" s="7"/>
      <c r="GC23" s="2"/>
      <c r="GD23" s="47"/>
      <c r="GE23" s="2"/>
      <c r="GF23" s="2"/>
      <c r="GG23" s="47"/>
      <c r="GH23" s="2"/>
      <c r="GI23" s="51"/>
      <c r="GN23" s="49"/>
      <c r="GU23" s="7"/>
      <c r="GW23" s="2"/>
      <c r="GX23" s="47"/>
      <c r="GY23" s="2"/>
      <c r="GZ23" s="2"/>
      <c r="HA23" s="47"/>
      <c r="HB23" s="2"/>
      <c r="HC23" s="51"/>
      <c r="HH23" s="49"/>
      <c r="HO23" s="7"/>
      <c r="HQ23" s="2"/>
      <c r="HR23" s="47"/>
      <c r="HS23" s="2"/>
      <c r="HT23" s="2"/>
      <c r="HU23" s="47"/>
      <c r="HV23" s="2"/>
      <c r="HW23" s="51"/>
      <c r="IB23" s="49"/>
      <c r="II23" s="7"/>
      <c r="IK23" s="2"/>
      <c r="IL23" s="47"/>
      <c r="IM23" s="2"/>
      <c r="IN23" s="2"/>
      <c r="IO23" s="47"/>
      <c r="IP23" s="2"/>
      <c r="IQ23" s="51"/>
      <c r="IV23" s="49"/>
    </row>
    <row r="24" spans="1:262" s="4" customFormat="1" ht="13.5" customHeight="1">
      <c r="A24" s="46" t="s">
        <v>322</v>
      </c>
      <c r="B24" s="2" t="s">
        <v>762</v>
      </c>
      <c r="C24" s="7"/>
      <c r="E24" s="29"/>
      <c r="F24" s="47"/>
      <c r="G24" s="48"/>
      <c r="H24" s="2"/>
      <c r="I24" s="47"/>
      <c r="J24" s="48"/>
      <c r="K24" s="48"/>
      <c r="L24" s="48"/>
      <c r="M24" s="48"/>
      <c r="P24" s="49"/>
      <c r="Q24" s="29"/>
      <c r="R24" s="48"/>
      <c r="S24" s="48"/>
      <c r="U24" s="48"/>
      <c r="V24" s="48"/>
      <c r="W24" s="7"/>
      <c r="Y24" s="29">
        <v>45994</v>
      </c>
      <c r="Z24" s="48">
        <v>5.0000000000000001E-3</v>
      </c>
      <c r="AA24" s="48">
        <v>-0.04</v>
      </c>
      <c r="AB24" s="150">
        <v>0</v>
      </c>
      <c r="AC24" s="48">
        <v>0</v>
      </c>
      <c r="AD24" s="163">
        <v>-4.7E-2</v>
      </c>
      <c r="AE24" s="29"/>
      <c r="AF24" s="48"/>
      <c r="AG24" s="48"/>
      <c r="AH24" s="150"/>
      <c r="AI24" s="48"/>
      <c r="AJ24" s="48"/>
      <c r="AK24" s="29"/>
      <c r="AM24" s="48"/>
      <c r="AO24" s="48"/>
      <c r="AP24" s="48"/>
      <c r="AQ24" s="7"/>
      <c r="AS24" s="29"/>
      <c r="AT24" s="48"/>
      <c r="AU24" s="48"/>
      <c r="AV24" s="150"/>
      <c r="AW24" s="48"/>
      <c r="AX24" s="163"/>
      <c r="AY24" s="29"/>
      <c r="AZ24" s="48"/>
      <c r="BA24" s="48"/>
      <c r="BB24" s="150"/>
      <c r="BC24" s="48"/>
      <c r="BD24" s="48"/>
      <c r="BE24" s="29"/>
      <c r="BF24" s="48"/>
      <c r="BG24" s="48"/>
      <c r="BI24" s="48"/>
      <c r="BJ24" s="48"/>
      <c r="BK24" s="7"/>
      <c r="BM24" s="29"/>
      <c r="BN24" s="47"/>
      <c r="BO24" s="47"/>
      <c r="BP24" s="2"/>
      <c r="BQ24" s="164"/>
      <c r="BR24" s="164"/>
      <c r="BS24" s="25"/>
      <c r="BT24" s="48"/>
      <c r="BU24" s="48"/>
      <c r="BV24" s="150"/>
      <c r="BW24" s="48"/>
      <c r="BX24" s="48"/>
      <c r="BY24" s="29"/>
      <c r="BZ24" s="48"/>
      <c r="CA24" s="48"/>
      <c r="CC24" s="48"/>
      <c r="CD24" s="48"/>
      <c r="CE24" s="29"/>
      <c r="CG24" s="29"/>
      <c r="CH24" s="47"/>
      <c r="CI24" s="47"/>
      <c r="CJ24" s="2"/>
      <c r="CK24" s="47"/>
      <c r="CL24" s="86"/>
      <c r="CM24" s="29"/>
      <c r="CN24" s="48"/>
      <c r="CO24" s="48"/>
      <c r="CP24" s="150"/>
      <c r="CQ24" s="48"/>
      <c r="CR24" s="48"/>
      <c r="CS24" s="29"/>
      <c r="CT24" s="48"/>
      <c r="CU24" s="48"/>
      <c r="CW24" s="48"/>
      <c r="CX24" s="48"/>
      <c r="CY24" s="7"/>
      <c r="DA24" s="29"/>
      <c r="DB24" s="47"/>
      <c r="DC24" s="47"/>
      <c r="DD24" s="2"/>
      <c r="DE24" s="47"/>
      <c r="DF24" s="86"/>
      <c r="DG24" s="29"/>
      <c r="DH24" s="48"/>
      <c r="DI24" s="48"/>
      <c r="DJ24" s="150"/>
      <c r="DK24" s="48"/>
      <c r="DL24" s="48"/>
      <c r="DM24" s="29"/>
      <c r="DN24" s="48"/>
      <c r="DO24" s="48"/>
      <c r="DQ24" s="48"/>
      <c r="DR24" s="48"/>
      <c r="DS24" s="7"/>
      <c r="DU24" s="29"/>
      <c r="DV24" s="47"/>
      <c r="DW24" s="47"/>
      <c r="DX24" s="2"/>
      <c r="DY24" s="47"/>
      <c r="DZ24" s="86"/>
      <c r="EA24" s="29"/>
      <c r="EC24" s="50"/>
      <c r="EF24" s="49"/>
      <c r="EG24" s="29"/>
      <c r="EH24" s="48"/>
      <c r="EI24" s="48"/>
      <c r="EK24" s="48"/>
      <c r="EL24" s="48"/>
      <c r="EM24" s="7"/>
      <c r="EO24" s="204"/>
      <c r="EP24" s="205"/>
      <c r="EQ24" s="205"/>
      <c r="ER24" s="206"/>
      <c r="ES24" s="205"/>
      <c r="ET24" s="205"/>
      <c r="EU24" s="29"/>
      <c r="EV24" s="48"/>
      <c r="EW24" s="48"/>
      <c r="EZ24" s="49"/>
      <c r="FA24" s="29"/>
      <c r="FB24" s="48"/>
      <c r="FC24" s="48"/>
      <c r="FE24" s="48"/>
      <c r="FF24" s="48"/>
      <c r="FG24" s="7"/>
      <c r="FI24" s="29"/>
      <c r="FJ24" s="47"/>
      <c r="FK24" s="47"/>
      <c r="FL24" s="2"/>
      <c r="FM24" s="47"/>
      <c r="FN24" s="47"/>
      <c r="FO24" s="29"/>
      <c r="FP24" s="48"/>
      <c r="FQ24" s="48"/>
      <c r="FT24" s="49"/>
      <c r="FU24" s="29"/>
      <c r="FV24" s="48"/>
      <c r="FW24" s="48"/>
      <c r="FY24" s="48"/>
      <c r="FZ24" s="48"/>
      <c r="GA24" s="7"/>
      <c r="GC24" s="2"/>
      <c r="GD24" s="47"/>
      <c r="GE24" s="2"/>
      <c r="GF24" s="2"/>
      <c r="GG24" s="47"/>
      <c r="GH24" s="2"/>
      <c r="GI24" s="51"/>
      <c r="GN24" s="49"/>
      <c r="GU24" s="7"/>
      <c r="GW24" s="2"/>
      <c r="GX24" s="47"/>
      <c r="GY24" s="2"/>
      <c r="GZ24" s="2"/>
      <c r="HA24" s="47"/>
      <c r="HB24" s="2"/>
      <c r="HC24" s="51"/>
      <c r="HH24" s="49"/>
      <c r="HO24" s="7"/>
      <c r="HQ24" s="2"/>
      <c r="HR24" s="47"/>
      <c r="HS24" s="2"/>
      <c r="HT24" s="2"/>
      <c r="HU24" s="47"/>
      <c r="HV24" s="2"/>
      <c r="HW24" s="51"/>
      <c r="IB24" s="49"/>
      <c r="II24" s="7"/>
      <c r="IK24" s="2"/>
      <c r="IL24" s="47"/>
      <c r="IM24" s="2"/>
      <c r="IN24" s="2"/>
      <c r="IO24" s="47"/>
      <c r="IP24" s="2"/>
      <c r="IQ24" s="51"/>
      <c r="IV24" s="49"/>
    </row>
    <row r="25" spans="1:262" s="4" customFormat="1" ht="13.5" customHeight="1">
      <c r="A25" s="46" t="s">
        <v>306</v>
      </c>
      <c r="B25" s="2" t="s">
        <v>433</v>
      </c>
      <c r="C25" s="7"/>
      <c r="E25" s="29"/>
      <c r="F25" s="47"/>
      <c r="G25" s="47"/>
      <c r="H25" s="2"/>
      <c r="I25" s="47"/>
      <c r="J25" s="47"/>
      <c r="K25" s="48"/>
      <c r="L25" s="48"/>
      <c r="M25" s="48"/>
      <c r="P25" s="49"/>
      <c r="Q25" s="29"/>
      <c r="R25" s="48"/>
      <c r="S25" s="48"/>
      <c r="U25" s="48"/>
      <c r="V25" s="48"/>
      <c r="W25" s="7"/>
      <c r="Y25" s="29"/>
      <c r="Z25" s="48"/>
      <c r="AA25" s="48"/>
      <c r="AB25" s="150"/>
      <c r="AC25" s="48"/>
      <c r="AD25" s="163"/>
      <c r="AE25" s="29"/>
      <c r="AF25" s="48"/>
      <c r="AG25" s="48"/>
      <c r="AH25" s="150"/>
      <c r="AI25" s="48"/>
      <c r="AJ25" s="48"/>
      <c r="AK25" s="29"/>
      <c r="AM25" s="48"/>
      <c r="AO25" s="48"/>
      <c r="AP25" s="48"/>
      <c r="AQ25" s="7"/>
      <c r="AS25" s="29">
        <v>1614801</v>
      </c>
      <c r="AT25" s="48">
        <v>0.17</v>
      </c>
      <c r="AU25" s="48">
        <v>0.17</v>
      </c>
      <c r="AV25" s="150">
        <v>26</v>
      </c>
      <c r="AW25" s="48">
        <v>0.17300000000000001</v>
      </c>
      <c r="AX25" s="163">
        <v>0.17300000000000001</v>
      </c>
      <c r="AY25" s="29"/>
      <c r="AZ25" s="48"/>
      <c r="BA25" s="48"/>
      <c r="BB25" s="150"/>
      <c r="BC25" s="48"/>
      <c r="BD25" s="48"/>
      <c r="BE25" s="29"/>
      <c r="BF25" s="48"/>
      <c r="BG25" s="48"/>
      <c r="BI25" s="48"/>
      <c r="BJ25" s="48"/>
      <c r="BK25" s="7"/>
      <c r="BM25" s="29">
        <v>549975</v>
      </c>
      <c r="BN25" s="47">
        <v>5.5999999999999994E-2</v>
      </c>
      <c r="BO25" s="47">
        <v>-0.114</v>
      </c>
      <c r="BP25" s="2">
        <v>8</v>
      </c>
      <c r="BQ25" s="164">
        <v>5.2999999999999999E-2</v>
      </c>
      <c r="BR25" s="164">
        <v>-0.12</v>
      </c>
      <c r="BS25" s="25"/>
      <c r="BT25" s="48"/>
      <c r="BU25" s="48"/>
      <c r="BV25" s="150"/>
      <c r="BW25" s="48"/>
      <c r="BX25" s="48"/>
      <c r="BY25" s="29"/>
      <c r="BZ25" s="48"/>
      <c r="CA25" s="48"/>
      <c r="CC25" s="48"/>
      <c r="CD25" s="48"/>
      <c r="CE25" s="29" t="s">
        <v>763</v>
      </c>
      <c r="CG25" s="29">
        <v>20956</v>
      </c>
      <c r="CH25" s="47">
        <v>2E-3</v>
      </c>
      <c r="CI25" s="47">
        <v>-5.4000000000000006E-2</v>
      </c>
      <c r="CJ25" s="2">
        <v>0</v>
      </c>
      <c r="CK25" s="47">
        <v>0</v>
      </c>
      <c r="CL25" s="164">
        <f>CK25-BQ25</f>
        <v>-5.2999999999999999E-2</v>
      </c>
      <c r="CM25" s="29"/>
      <c r="CN25" s="48"/>
      <c r="CO25" s="48"/>
      <c r="CP25" s="150"/>
      <c r="CQ25" s="48"/>
      <c r="CR25" s="48"/>
      <c r="CS25" s="29"/>
      <c r="CT25" s="48"/>
      <c r="CU25" s="48"/>
      <c r="CW25" s="48"/>
      <c r="CX25" s="48"/>
      <c r="CY25" s="7"/>
      <c r="DA25" s="29"/>
      <c r="DB25" s="47"/>
      <c r="DC25" s="47"/>
      <c r="DD25" s="2"/>
      <c r="DE25" s="47"/>
      <c r="DF25" s="86"/>
      <c r="DG25" s="29"/>
      <c r="DH25" s="48"/>
      <c r="DI25" s="48"/>
      <c r="DJ25" s="150"/>
      <c r="DK25" s="48"/>
      <c r="DL25" s="48"/>
      <c r="DM25" s="29"/>
      <c r="DN25" s="48"/>
      <c r="DO25" s="48"/>
      <c r="DQ25" s="48"/>
      <c r="DR25" s="48"/>
      <c r="DS25" s="7"/>
      <c r="DU25" s="29"/>
      <c r="DV25" s="47"/>
      <c r="DW25" s="47"/>
      <c r="DX25" s="2"/>
      <c r="DY25" s="47"/>
      <c r="DZ25" s="86"/>
      <c r="EA25" s="29"/>
      <c r="EC25" s="50"/>
      <c r="EF25" s="49"/>
      <c r="EG25" s="29"/>
      <c r="EH25" s="48"/>
      <c r="EI25" s="48"/>
      <c r="EK25" s="48"/>
      <c r="EL25" s="48"/>
      <c r="EM25" s="7"/>
      <c r="EO25" s="204"/>
      <c r="EP25" s="205"/>
      <c r="EQ25" s="205"/>
      <c r="ER25" s="206"/>
      <c r="ES25" s="205"/>
      <c r="ET25" s="205"/>
      <c r="EU25" s="29"/>
      <c r="EV25" s="48"/>
      <c r="EW25" s="48"/>
      <c r="EZ25" s="49"/>
      <c r="FA25" s="29"/>
      <c r="FB25" s="48"/>
      <c r="FC25" s="48"/>
      <c r="FE25" s="48"/>
      <c r="FF25" s="48"/>
      <c r="FG25" s="7"/>
      <c r="FI25" s="29"/>
      <c r="FJ25" s="47"/>
      <c r="FK25" s="47"/>
      <c r="FL25" s="2"/>
      <c r="FM25" s="47"/>
      <c r="FN25" s="47"/>
      <c r="FO25" s="29"/>
      <c r="FP25" s="48"/>
      <c r="FQ25" s="48"/>
      <c r="FT25" s="49"/>
      <c r="FU25" s="29"/>
      <c r="FV25" s="48"/>
      <c r="FW25" s="48"/>
      <c r="FY25" s="48"/>
      <c r="FZ25" s="48"/>
      <c r="GA25" s="7"/>
      <c r="GC25" s="2"/>
      <c r="GD25" s="47"/>
      <c r="GE25" s="2"/>
      <c r="GF25" s="2"/>
      <c r="GG25" s="47"/>
      <c r="GH25" s="2"/>
      <c r="GI25" s="51"/>
      <c r="GN25" s="49"/>
      <c r="GU25" s="7"/>
      <c r="GW25" s="2"/>
      <c r="GX25" s="47"/>
      <c r="GY25" s="2"/>
      <c r="GZ25" s="2"/>
      <c r="HA25" s="47"/>
      <c r="HB25" s="2"/>
      <c r="HC25" s="51"/>
      <c r="HH25" s="49"/>
      <c r="HO25" s="7"/>
      <c r="HQ25" s="2"/>
      <c r="HR25" s="47"/>
      <c r="HS25" s="2"/>
      <c r="HT25" s="2"/>
      <c r="HU25" s="47"/>
      <c r="HV25" s="2"/>
      <c r="HW25" s="51"/>
      <c r="IB25" s="49"/>
      <c r="II25" s="7"/>
      <c r="IK25" s="2"/>
      <c r="IL25" s="47"/>
      <c r="IM25" s="2"/>
      <c r="IN25" s="2"/>
      <c r="IO25" s="47"/>
      <c r="IP25" s="2"/>
      <c r="IQ25" s="51"/>
      <c r="IV25" s="49"/>
    </row>
    <row r="26" spans="1:262" s="4" customFormat="1" ht="13.5" customHeight="1">
      <c r="A26" s="46" t="s">
        <v>309</v>
      </c>
      <c r="B26" s="2" t="s">
        <v>764</v>
      </c>
      <c r="C26" s="7"/>
      <c r="E26" s="29"/>
      <c r="F26" s="47"/>
      <c r="G26" s="48"/>
      <c r="H26" s="2"/>
      <c r="I26" s="47"/>
      <c r="J26" s="48"/>
      <c r="K26" s="48"/>
      <c r="L26" s="48"/>
      <c r="M26" s="48"/>
      <c r="P26" s="49"/>
      <c r="Q26" s="29"/>
      <c r="R26" s="48"/>
      <c r="S26" s="48"/>
      <c r="U26" s="48"/>
      <c r="V26" s="48"/>
      <c r="W26" s="7"/>
      <c r="Y26" s="29"/>
      <c r="Z26" s="47"/>
      <c r="AA26" s="47"/>
      <c r="AB26" s="2"/>
      <c r="AC26" s="47"/>
      <c r="AD26" s="164"/>
      <c r="AE26" s="29"/>
      <c r="AF26" s="48"/>
      <c r="AG26" s="48"/>
      <c r="AH26" s="150"/>
      <c r="AI26" s="48"/>
      <c r="AJ26" s="48"/>
      <c r="AK26" s="29"/>
      <c r="AM26" s="48"/>
      <c r="AO26" s="48"/>
      <c r="AP26" s="48"/>
      <c r="AQ26" s="7"/>
      <c r="AS26" s="29">
        <v>240953</v>
      </c>
      <c r="AT26" s="48">
        <v>2.5000000000000001E-2</v>
      </c>
      <c r="AU26" s="48">
        <v>-6.0000000000000001E-3</v>
      </c>
      <c r="AV26" s="2">
        <v>4</v>
      </c>
      <c r="AW26" s="48">
        <v>2.7000000000000003E-2</v>
      </c>
      <c r="AX26" s="163">
        <v>-6.0000000000000001E-3</v>
      </c>
      <c r="AY26" s="29"/>
      <c r="AZ26" s="48"/>
      <c r="BA26" s="48"/>
      <c r="BB26" s="150"/>
      <c r="BC26" s="48"/>
      <c r="BD26" s="48"/>
      <c r="BE26" s="29"/>
      <c r="BF26" s="48"/>
      <c r="BG26" s="48"/>
      <c r="BI26" s="48"/>
      <c r="BJ26" s="48"/>
      <c r="BK26" s="7"/>
      <c r="BM26" s="29">
        <v>204694</v>
      </c>
      <c r="BN26" s="47">
        <v>2.1000000000000001E-2</v>
      </c>
      <c r="BO26" s="47">
        <v>-4.0000000000000001E-3</v>
      </c>
      <c r="BP26" s="2">
        <v>3</v>
      </c>
      <c r="BQ26" s="164">
        <v>0.02</v>
      </c>
      <c r="BR26" s="164">
        <v>-6.9999999999999993E-3</v>
      </c>
      <c r="BS26" s="25"/>
      <c r="BT26" s="48"/>
      <c r="BU26" s="48"/>
      <c r="BV26" s="150"/>
      <c r="BW26" s="48"/>
      <c r="BX26" s="48"/>
      <c r="BY26" s="29"/>
      <c r="BZ26" s="48"/>
      <c r="CA26" s="48"/>
      <c r="CC26" s="48"/>
      <c r="CD26" s="48"/>
      <c r="CE26" s="29"/>
      <c r="CG26" s="29">
        <v>390969</v>
      </c>
      <c r="CH26" s="47">
        <v>0.04</v>
      </c>
      <c r="CI26" s="47">
        <v>1.9E-2</v>
      </c>
      <c r="CJ26" s="2">
        <v>6</v>
      </c>
      <c r="CK26" s="47">
        <v>0.04</v>
      </c>
      <c r="CL26" s="164">
        <f>CK26-BQ26</f>
        <v>0.02</v>
      </c>
      <c r="CM26" s="29"/>
      <c r="CN26" s="48"/>
      <c r="CO26" s="48"/>
      <c r="CP26" s="150"/>
      <c r="CQ26" s="48"/>
      <c r="CR26" s="48"/>
      <c r="CS26" s="29"/>
      <c r="CT26" s="48"/>
      <c r="CU26" s="48"/>
      <c r="CW26" s="48"/>
      <c r="CX26" s="48"/>
      <c r="CY26" s="7" t="s">
        <v>765</v>
      </c>
      <c r="DA26" s="29">
        <v>305094</v>
      </c>
      <c r="DB26" s="47">
        <v>3.2000000000000001E-2</v>
      </c>
      <c r="DC26" s="47">
        <v>-8.0000000000000002E-3</v>
      </c>
      <c r="DD26" s="2">
        <v>5</v>
      </c>
      <c r="DE26" s="47">
        <v>3.3000000000000002E-2</v>
      </c>
      <c r="DF26" s="164">
        <f>DE26-CK26</f>
        <v>-6.9999999999999993E-3</v>
      </c>
      <c r="DG26" s="29"/>
      <c r="DH26" s="48"/>
      <c r="DI26" s="48"/>
      <c r="DJ26" s="150"/>
      <c r="DK26" s="48"/>
      <c r="DL26" s="48"/>
      <c r="DM26" s="29"/>
      <c r="DN26" s="48"/>
      <c r="DO26" s="48"/>
      <c r="DQ26" s="48"/>
      <c r="DR26" s="48"/>
      <c r="DS26" s="7"/>
      <c r="DU26" s="29" t="s">
        <v>766</v>
      </c>
      <c r="DV26" s="47">
        <v>3.1E-2</v>
      </c>
      <c r="DW26" s="47">
        <v>-1E-3</v>
      </c>
      <c r="DX26" s="2" t="s">
        <v>767</v>
      </c>
      <c r="DY26" s="47">
        <v>3.3000000000000002E-2</v>
      </c>
      <c r="DZ26" s="164">
        <f>DY26-DE26</f>
        <v>0</v>
      </c>
      <c r="EA26" s="29"/>
      <c r="EC26" s="50"/>
      <c r="EF26" s="49"/>
      <c r="EG26" s="29"/>
      <c r="EH26" s="48"/>
      <c r="EI26" s="48"/>
      <c r="EK26" s="48"/>
      <c r="EL26" s="48"/>
      <c r="EM26" s="7"/>
      <c r="EO26" s="204">
        <v>356271</v>
      </c>
      <c r="EP26" s="205">
        <f>EO26/$EM$7</f>
        <v>3.3878814280012791E-2</v>
      </c>
      <c r="EQ26" s="205">
        <f>EP26-DV26</f>
        <v>2.8788142800127911E-3</v>
      </c>
      <c r="ER26" s="206">
        <v>5</v>
      </c>
      <c r="ES26" s="205">
        <f>ER26/$EM$3</f>
        <v>3.3333333333333333E-2</v>
      </c>
      <c r="ET26" s="205">
        <f>ES26-DY26</f>
        <v>3.3333333333333132E-4</v>
      </c>
      <c r="EU26" s="29"/>
      <c r="EV26" s="48"/>
      <c r="EW26" s="48"/>
      <c r="EZ26" s="49"/>
      <c r="FA26" s="29"/>
      <c r="FB26" s="48"/>
      <c r="FC26" s="48"/>
      <c r="FE26" s="48"/>
      <c r="FF26" s="48"/>
      <c r="FG26" s="7"/>
      <c r="FI26" s="29">
        <v>351275</v>
      </c>
      <c r="FJ26" s="48">
        <f t="shared" ref="FJ26" si="35">FI26/FG$7</f>
        <v>3.3702387791748362E-2</v>
      </c>
      <c r="FK26" s="207">
        <f t="shared" ref="FK26" si="36">FJ26-EP26</f>
        <v>-1.7642648826442925E-4</v>
      </c>
      <c r="FL26" s="4">
        <v>5</v>
      </c>
      <c r="FM26" s="48">
        <f t="shared" ref="FM26" si="37">FL26/FG$3</f>
        <v>3.3333333333333333E-2</v>
      </c>
      <c r="FN26" s="207">
        <f t="shared" ref="FN26" si="38">FM26-ES26</f>
        <v>0</v>
      </c>
      <c r="FO26" s="29"/>
      <c r="FP26" s="48"/>
      <c r="FQ26" s="48"/>
      <c r="FT26" s="49"/>
      <c r="FU26" s="29"/>
      <c r="FV26" s="48"/>
      <c r="FW26" s="48"/>
      <c r="FY26" s="48"/>
      <c r="FZ26" s="48"/>
      <c r="GA26" s="19"/>
      <c r="GB26" s="53"/>
      <c r="GC26" s="53">
        <v>212532</v>
      </c>
      <c r="GD26" s="48">
        <f>GC26/GA$7</f>
        <v>2.037166508542446E-2</v>
      </c>
      <c r="GE26" s="207">
        <f>GD26-FJ26</f>
        <v>-1.3330722706323902E-2</v>
      </c>
      <c r="GF26" s="29">
        <v>3</v>
      </c>
      <c r="GG26" s="48">
        <f>GF26/GA$3</f>
        <v>0.02</v>
      </c>
      <c r="GH26" s="207">
        <f>GG26-FM26</f>
        <v>-1.3333333333333332E-2</v>
      </c>
      <c r="GI26" s="56"/>
      <c r="GJ26" s="2"/>
      <c r="GK26" s="2"/>
      <c r="GL26" s="2"/>
      <c r="GM26" s="2"/>
      <c r="GN26" s="57"/>
      <c r="GO26" s="2"/>
      <c r="GP26" s="2"/>
      <c r="GQ26" s="2"/>
      <c r="GR26" s="2"/>
      <c r="GS26" s="2"/>
      <c r="GT26" s="2"/>
      <c r="GU26" s="19"/>
      <c r="GV26" s="53"/>
      <c r="GW26" s="53"/>
      <c r="GX26" s="54"/>
      <c r="GY26" s="29"/>
      <c r="GZ26" s="29"/>
      <c r="HA26" s="47"/>
      <c r="HB26" s="29"/>
      <c r="HC26" s="56"/>
      <c r="HD26" s="2"/>
      <c r="HE26" s="2"/>
      <c r="HF26" s="2"/>
      <c r="HG26" s="2"/>
      <c r="HH26" s="57"/>
      <c r="HI26" s="2"/>
      <c r="HJ26" s="2"/>
      <c r="HK26" s="2"/>
      <c r="HL26" s="2"/>
      <c r="HM26" s="2"/>
      <c r="HN26" s="2"/>
      <c r="HO26" s="19"/>
      <c r="HP26" s="53"/>
      <c r="HQ26" s="53"/>
      <c r="HR26" s="54"/>
      <c r="HS26" s="29"/>
      <c r="HT26" s="29"/>
      <c r="HU26" s="47"/>
      <c r="HV26" s="29"/>
      <c r="HW26" s="56"/>
      <c r="HX26" s="2"/>
      <c r="HY26" s="2"/>
      <c r="HZ26" s="2"/>
      <c r="IA26" s="2"/>
      <c r="IB26" s="57"/>
      <c r="IC26" s="2"/>
      <c r="ID26" s="2"/>
      <c r="IE26" s="2"/>
      <c r="IF26" s="2"/>
      <c r="IG26" s="2"/>
      <c r="IH26" s="2"/>
      <c r="II26" s="19"/>
      <c r="IJ26" s="53"/>
      <c r="IK26" s="53"/>
      <c r="IL26" s="54"/>
      <c r="IM26" s="29"/>
      <c r="IN26" s="29"/>
      <c r="IO26" s="47"/>
      <c r="IP26" s="29"/>
      <c r="IQ26" s="56"/>
      <c r="IR26" s="2"/>
      <c r="IS26" s="2"/>
      <c r="IT26" s="2"/>
      <c r="IU26" s="2"/>
      <c r="IV26" s="57"/>
      <c r="IW26" s="2"/>
      <c r="IX26" s="2"/>
      <c r="IY26" s="2"/>
      <c r="IZ26" s="2"/>
      <c r="JA26" s="2"/>
      <c r="JB26" s="2"/>
    </row>
    <row r="27" spans="1:262" s="4" customFormat="1" ht="13.5" customHeight="1">
      <c r="A27" s="46" t="s">
        <v>323</v>
      </c>
      <c r="B27" s="2" t="s">
        <v>768</v>
      </c>
      <c r="C27" s="7"/>
      <c r="E27" s="29"/>
      <c r="F27" s="47"/>
      <c r="G27" s="48"/>
      <c r="H27" s="2"/>
      <c r="I27" s="47"/>
      <c r="J27" s="48"/>
      <c r="K27" s="48"/>
      <c r="L27" s="48"/>
      <c r="M27" s="48"/>
      <c r="P27" s="49"/>
      <c r="Q27" s="29"/>
      <c r="R27" s="48"/>
      <c r="S27" s="48"/>
      <c r="U27" s="48"/>
      <c r="V27" s="48"/>
      <c r="W27" s="7"/>
      <c r="Y27" s="29"/>
      <c r="Z27" s="47"/>
      <c r="AA27" s="47"/>
      <c r="AB27" s="2"/>
      <c r="AC27" s="47"/>
      <c r="AD27" s="164"/>
      <c r="AE27" s="29"/>
      <c r="AF27" s="48"/>
      <c r="AG27" s="48"/>
      <c r="AH27" s="150"/>
      <c r="AI27" s="48"/>
      <c r="AJ27" s="48"/>
      <c r="AK27" s="29"/>
      <c r="AM27" s="48"/>
      <c r="AO27" s="48"/>
      <c r="AP27" s="48"/>
      <c r="AQ27" s="7"/>
      <c r="AS27" s="29">
        <v>153055</v>
      </c>
      <c r="AT27" s="48">
        <v>1.6E-2</v>
      </c>
      <c r="AU27" s="48">
        <v>1.6E-2</v>
      </c>
      <c r="AV27" s="2">
        <v>2</v>
      </c>
      <c r="AW27" s="48">
        <v>1.3000000000000001E-2</v>
      </c>
      <c r="AX27" s="163">
        <v>1.3000000000000001E-2</v>
      </c>
      <c r="AY27" s="29"/>
      <c r="AZ27" s="48"/>
      <c r="BA27" s="48"/>
      <c r="BB27" s="150"/>
      <c r="BC27" s="48"/>
      <c r="BD27" s="48"/>
      <c r="BE27" s="29"/>
      <c r="BF27" s="48"/>
      <c r="BG27" s="48"/>
      <c r="BI27" s="48"/>
      <c r="BJ27" s="48"/>
      <c r="BK27" s="7"/>
      <c r="BM27" s="29"/>
      <c r="BN27" s="47"/>
      <c r="BO27" s="47"/>
      <c r="BP27" s="2"/>
      <c r="BQ27" s="164"/>
      <c r="BR27" s="164"/>
      <c r="BS27" s="25"/>
      <c r="BT27" s="48"/>
      <c r="BU27" s="48"/>
      <c r="BV27" s="150"/>
      <c r="BW27" s="48"/>
      <c r="BX27" s="48"/>
      <c r="BY27" s="29"/>
      <c r="BZ27" s="48"/>
      <c r="CA27" s="48"/>
      <c r="CC27" s="48"/>
      <c r="CD27" s="48"/>
      <c r="CE27" s="29"/>
      <c r="CG27" s="29"/>
      <c r="CH27" s="47"/>
      <c r="CI27" s="47"/>
      <c r="CJ27" s="2"/>
      <c r="CK27" s="47"/>
      <c r="CL27" s="86"/>
      <c r="CM27" s="29"/>
      <c r="CN27" s="48"/>
      <c r="CO27" s="48"/>
      <c r="CP27" s="150"/>
      <c r="CQ27" s="48"/>
      <c r="CR27" s="48"/>
      <c r="CS27" s="29"/>
      <c r="CT27" s="48"/>
      <c r="CU27" s="48"/>
      <c r="CW27" s="48"/>
      <c r="CX27" s="48"/>
      <c r="CY27" s="7"/>
      <c r="DA27" s="29"/>
      <c r="DB27" s="47"/>
      <c r="DC27" s="47"/>
      <c r="DD27" s="2"/>
      <c r="DE27" s="47"/>
      <c r="DF27" s="86"/>
      <c r="DG27" s="29"/>
      <c r="DH27" s="48"/>
      <c r="DI27" s="48"/>
      <c r="DJ27" s="150"/>
      <c r="DK27" s="48"/>
      <c r="DL27" s="48"/>
      <c r="DM27" s="29"/>
      <c r="DN27" s="48"/>
      <c r="DO27" s="48"/>
      <c r="DQ27" s="48"/>
      <c r="DR27" s="48"/>
      <c r="DS27" s="7"/>
      <c r="DU27" s="29"/>
      <c r="DV27" s="47"/>
      <c r="DW27" s="47"/>
      <c r="DX27" s="2"/>
      <c r="DY27" s="47"/>
      <c r="DZ27" s="86"/>
      <c r="EA27" s="29"/>
      <c r="EC27" s="50"/>
      <c r="EF27" s="49"/>
      <c r="EG27" s="29"/>
      <c r="EH27" s="48"/>
      <c r="EI27" s="48"/>
      <c r="EK27" s="48"/>
      <c r="EL27" s="48"/>
      <c r="EM27" s="7"/>
      <c r="EO27" s="204"/>
      <c r="EP27" s="205"/>
      <c r="EQ27" s="205"/>
      <c r="ER27" s="206"/>
      <c r="ES27" s="205"/>
      <c r="ET27" s="205"/>
      <c r="EU27" s="29"/>
      <c r="EV27" s="48"/>
      <c r="EW27" s="48"/>
      <c r="EZ27" s="49"/>
      <c r="FA27" s="29"/>
      <c r="FB27" s="48"/>
      <c r="FC27" s="48"/>
      <c r="FE27" s="48"/>
      <c r="FF27" s="48"/>
      <c r="FG27" s="7"/>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4" customFormat="1" ht="13.5" customHeight="1">
      <c r="A28" s="46" t="s">
        <v>324</v>
      </c>
      <c r="B28" s="2" t="s">
        <v>769</v>
      </c>
      <c r="C28" s="7"/>
      <c r="E28" s="29"/>
      <c r="F28" s="47"/>
      <c r="G28" s="47"/>
      <c r="H28" s="2"/>
      <c r="I28" s="47"/>
      <c r="J28" s="47"/>
      <c r="K28" s="48"/>
      <c r="L28" s="48"/>
      <c r="M28" s="48"/>
      <c r="P28" s="49"/>
      <c r="Q28" s="29"/>
      <c r="R28" s="48"/>
      <c r="S28" s="48"/>
      <c r="U28" s="48"/>
      <c r="V28" s="48"/>
      <c r="W28" s="7"/>
      <c r="Y28" s="29"/>
      <c r="Z28" s="47"/>
      <c r="AA28" s="47"/>
      <c r="AB28" s="2"/>
      <c r="AC28" s="47"/>
      <c r="AD28" s="164"/>
      <c r="AE28" s="29"/>
      <c r="AF28" s="48"/>
      <c r="AG28" s="48"/>
      <c r="AH28" s="150"/>
      <c r="AI28" s="48"/>
      <c r="AJ28" s="48"/>
      <c r="AK28" s="29"/>
      <c r="AM28" s="48"/>
      <c r="AO28" s="48"/>
      <c r="AP28" s="48"/>
      <c r="AQ28" s="7"/>
      <c r="AS28" s="29"/>
      <c r="AT28" s="48"/>
      <c r="AU28" s="48"/>
      <c r="AV28" s="2"/>
      <c r="AW28" s="48"/>
      <c r="AX28" s="163"/>
      <c r="AY28" s="29"/>
      <c r="AZ28" s="48"/>
      <c r="BA28" s="48"/>
      <c r="BB28" s="150"/>
      <c r="BC28" s="48"/>
      <c r="BD28" s="48"/>
      <c r="BE28" s="29"/>
      <c r="BF28" s="48"/>
      <c r="BG28" s="48"/>
      <c r="BI28" s="48"/>
      <c r="BJ28" s="48"/>
      <c r="BK28" s="7"/>
      <c r="BM28" s="29"/>
      <c r="BN28" s="47"/>
      <c r="BO28" s="47"/>
      <c r="BP28" s="2"/>
      <c r="BQ28" s="164"/>
      <c r="BR28" s="164"/>
      <c r="BS28" s="25"/>
      <c r="BT28" s="48"/>
      <c r="BU28" s="48"/>
      <c r="BV28" s="150"/>
      <c r="BW28" s="48"/>
      <c r="BX28" s="48"/>
      <c r="BY28" s="29"/>
      <c r="BZ28" s="48"/>
      <c r="CA28" s="48"/>
      <c r="CC28" s="48"/>
      <c r="CD28" s="48"/>
      <c r="CE28" s="29"/>
      <c r="CG28" s="29">
        <v>579490</v>
      </c>
      <c r="CH28" s="47">
        <v>5.9000000000000004E-2</v>
      </c>
      <c r="CI28" s="47">
        <v>5.9000000000000004E-2</v>
      </c>
      <c r="CJ28" s="2">
        <v>9</v>
      </c>
      <c r="CK28" s="47">
        <v>0.06</v>
      </c>
      <c r="CL28" s="164">
        <f>CK28-BQ28</f>
        <v>0.06</v>
      </c>
      <c r="CM28" s="29"/>
      <c r="CN28" s="48"/>
      <c r="CO28" s="48"/>
      <c r="CP28" s="150"/>
      <c r="CQ28" s="48"/>
      <c r="CR28" s="48"/>
      <c r="CS28" s="29"/>
      <c r="CT28" s="48"/>
      <c r="CU28" s="48"/>
      <c r="CW28" s="48"/>
      <c r="CX28" s="48"/>
      <c r="CY28" s="7" t="s">
        <v>770</v>
      </c>
      <c r="DA28" s="29">
        <v>1454493</v>
      </c>
      <c r="DB28" s="47">
        <v>0.155</v>
      </c>
      <c r="DC28" s="47">
        <v>9.6000000000000002E-2</v>
      </c>
      <c r="DD28" s="2">
        <v>24</v>
      </c>
      <c r="DE28" s="47">
        <v>0.16</v>
      </c>
      <c r="DF28" s="164">
        <f>DE28-CK28</f>
        <v>0.1</v>
      </c>
      <c r="DG28" s="29"/>
      <c r="DH28" s="48"/>
      <c r="DI28" s="48"/>
      <c r="DJ28" s="150"/>
      <c r="DK28" s="48"/>
      <c r="DL28" s="48"/>
      <c r="DM28" s="29"/>
      <c r="DN28" s="48"/>
      <c r="DO28" s="48"/>
      <c r="DQ28" s="48"/>
      <c r="DR28" s="48"/>
      <c r="DS28" s="7"/>
      <c r="DU28" s="29" t="s">
        <v>771</v>
      </c>
      <c r="DV28" s="47">
        <v>0.10099999999999999</v>
      </c>
      <c r="DW28" s="47">
        <v>-5.4000000000000006E-2</v>
      </c>
      <c r="DX28" s="2" t="s">
        <v>756</v>
      </c>
      <c r="DY28" s="47">
        <v>0.1</v>
      </c>
      <c r="DZ28" s="164">
        <f>DY28-DE28</f>
        <v>-0.06</v>
      </c>
      <c r="EA28" s="29"/>
      <c r="EC28" s="50"/>
      <c r="EF28" s="49"/>
      <c r="EG28" s="29"/>
      <c r="EH28" s="48"/>
      <c r="EI28" s="48"/>
      <c r="EK28" s="48"/>
      <c r="EL28" s="48"/>
      <c r="EM28" s="7"/>
      <c r="EO28" s="204">
        <v>1372941</v>
      </c>
      <c r="EP28" s="205">
        <f>EO28/$EM$7</f>
        <v>0.1305568321766718</v>
      </c>
      <c r="EQ28" s="205">
        <f>EP28-DV28</f>
        <v>2.9556832176671807E-2</v>
      </c>
      <c r="ER28" s="206">
        <v>20</v>
      </c>
      <c r="ES28" s="205">
        <f>ER28/$EM$3</f>
        <v>0.13333333333333333</v>
      </c>
      <c r="ET28" s="205">
        <f>ES28-DY28</f>
        <v>3.3333333333333326E-2</v>
      </c>
      <c r="EU28" s="29"/>
      <c r="EV28" s="48"/>
      <c r="EW28" s="48"/>
      <c r="EZ28" s="49"/>
      <c r="FA28" s="29"/>
      <c r="FB28" s="48"/>
      <c r="FC28" s="48"/>
      <c r="FE28" s="48"/>
      <c r="FF28" s="48"/>
      <c r="FG28" s="7"/>
      <c r="FI28" s="29">
        <v>1124482</v>
      </c>
      <c r="FJ28" s="48">
        <f t="shared" ref="FJ28" si="39">FI28/FG$7</f>
        <v>0.10788621003157293</v>
      </c>
      <c r="FK28" s="207">
        <f t="shared" ref="FK28" si="40">FJ28-EP28</f>
        <v>-2.2670622145098865E-2</v>
      </c>
      <c r="FL28" s="4">
        <v>17</v>
      </c>
      <c r="FM28" s="48">
        <f t="shared" ref="FM28" si="41">FL28/FG$3</f>
        <v>0.11333333333333333</v>
      </c>
      <c r="FN28" s="207">
        <f t="shared" ref="FN28" si="42">FM28-ES28</f>
        <v>-2.0000000000000004E-2</v>
      </c>
      <c r="FO28" s="29"/>
      <c r="FP28" s="48"/>
      <c r="FQ28" s="48"/>
      <c r="FT28" s="49"/>
      <c r="FU28" s="29"/>
      <c r="FV28" s="48"/>
      <c r="FW28" s="48"/>
      <c r="FY28" s="48"/>
      <c r="FZ28" s="48"/>
      <c r="GA28" s="19"/>
      <c r="GB28" s="53"/>
      <c r="GC28" s="53">
        <v>2450878</v>
      </c>
      <c r="GD28" s="48">
        <f>GC28/GA$7</f>
        <v>0.23492210952343615</v>
      </c>
      <c r="GE28" s="207">
        <f>GD28-FJ28</f>
        <v>0.12703589949186322</v>
      </c>
      <c r="GF28" s="29">
        <v>37</v>
      </c>
      <c r="GG28" s="48">
        <f>GF28/GA$3</f>
        <v>0.24666666666666667</v>
      </c>
      <c r="GH28" s="207">
        <f>GG28-FM28</f>
        <v>0.13333333333333336</v>
      </c>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4" customFormat="1" ht="13.5" customHeight="1">
      <c r="A29" s="46" t="s">
        <v>325</v>
      </c>
      <c r="B29" s="2" t="s">
        <v>772</v>
      </c>
      <c r="C29" s="7"/>
      <c r="E29" s="29"/>
      <c r="F29" s="47"/>
      <c r="G29" s="47"/>
      <c r="H29" s="2"/>
      <c r="I29" s="47"/>
      <c r="J29" s="47"/>
      <c r="K29" s="48"/>
      <c r="L29" s="48"/>
      <c r="M29" s="48"/>
      <c r="P29" s="49"/>
      <c r="Q29" s="29"/>
      <c r="R29" s="48"/>
      <c r="S29" s="48"/>
      <c r="U29" s="48"/>
      <c r="V29" s="48"/>
      <c r="W29" s="7"/>
      <c r="Y29" s="29"/>
      <c r="Z29" s="48"/>
      <c r="AA29" s="48"/>
      <c r="AB29" s="150"/>
      <c r="AC29" s="48"/>
      <c r="AD29" s="163"/>
      <c r="AE29" s="29"/>
      <c r="AF29" s="48"/>
      <c r="AG29" s="48"/>
      <c r="AH29" s="150"/>
      <c r="AI29" s="48"/>
      <c r="AJ29" s="48"/>
      <c r="AK29" s="29"/>
      <c r="AM29" s="48"/>
      <c r="AO29" s="48"/>
      <c r="AP29" s="48"/>
      <c r="AQ29" s="7"/>
      <c r="AS29" s="29"/>
      <c r="AT29" s="48"/>
      <c r="AU29" s="48"/>
      <c r="AV29" s="150"/>
      <c r="AW29" s="48"/>
      <c r="AX29" s="163"/>
      <c r="AY29" s="29"/>
      <c r="AZ29" s="48"/>
      <c r="BA29" s="48"/>
      <c r="BB29" s="150"/>
      <c r="BC29" s="48"/>
      <c r="BD29" s="48"/>
      <c r="BE29" s="29"/>
      <c r="BF29" s="48"/>
      <c r="BG29" s="48"/>
      <c r="BI29" s="48"/>
      <c r="BJ29" s="48"/>
      <c r="BK29" s="7"/>
      <c r="BM29" s="29"/>
      <c r="BN29" s="47"/>
      <c r="BO29" s="47"/>
      <c r="BP29" s="2"/>
      <c r="BQ29" s="164"/>
      <c r="BR29" s="164"/>
      <c r="BS29" s="25"/>
      <c r="BT29" s="48"/>
      <c r="BU29" s="48"/>
      <c r="BV29" s="150"/>
      <c r="BW29" s="48"/>
      <c r="BX29" s="48"/>
      <c r="BY29" s="29"/>
      <c r="BZ29" s="48"/>
      <c r="CA29" s="48"/>
      <c r="CC29" s="48"/>
      <c r="CD29" s="48"/>
      <c r="CE29" s="29"/>
      <c r="CG29" s="29">
        <v>179988</v>
      </c>
      <c r="CH29" s="47">
        <v>1.8000000000000002E-2</v>
      </c>
      <c r="CI29" s="47">
        <v>1.8000000000000002E-2</v>
      </c>
      <c r="CJ29" s="2">
        <v>2</v>
      </c>
      <c r="CK29" s="47">
        <v>1.3000000000000001E-2</v>
      </c>
      <c r="CL29" s="164">
        <f>CK29-BQ29</f>
        <v>1.3000000000000001E-2</v>
      </c>
      <c r="CM29" s="29"/>
      <c r="CN29" s="48"/>
      <c r="CO29" s="48"/>
      <c r="CP29" s="150"/>
      <c r="CQ29" s="48"/>
      <c r="CR29" s="48"/>
      <c r="CS29" s="29"/>
      <c r="CT29" s="48"/>
      <c r="CU29" s="48"/>
      <c r="CW29" s="48"/>
      <c r="CX29" s="48"/>
      <c r="CY29" s="7" t="s">
        <v>773</v>
      </c>
      <c r="DA29" s="29">
        <v>122317</v>
      </c>
      <c r="DB29" s="47">
        <v>1.3000000000000001E-2</v>
      </c>
      <c r="DC29" s="47">
        <v>-5.0000000000000001E-3</v>
      </c>
      <c r="DD29" s="2">
        <v>2</v>
      </c>
      <c r="DE29" s="47">
        <v>1.3000000000000001E-2</v>
      </c>
      <c r="DF29" s="164">
        <f>DE29-CK29</f>
        <v>0</v>
      </c>
      <c r="DG29" s="29"/>
      <c r="DH29" s="48"/>
      <c r="DI29" s="48"/>
      <c r="DJ29" s="150"/>
      <c r="DK29" s="48"/>
      <c r="DL29" s="48"/>
      <c r="DM29" s="29"/>
      <c r="DN29" s="48"/>
      <c r="DO29" s="48"/>
      <c r="DQ29" s="48"/>
      <c r="DR29" s="48"/>
      <c r="DS29" s="7"/>
      <c r="DU29" s="29" t="s">
        <v>774</v>
      </c>
      <c r="DV29" s="47">
        <v>1.9E-2</v>
      </c>
      <c r="DW29" s="47">
        <v>6.0000000000000001E-3</v>
      </c>
      <c r="DX29" s="2" t="s">
        <v>761</v>
      </c>
      <c r="DY29" s="47">
        <v>1.2999999999999999E-2</v>
      </c>
      <c r="DZ29" s="164">
        <f>DY29-DE29</f>
        <v>0</v>
      </c>
      <c r="EA29" s="29"/>
      <c r="EC29" s="50"/>
      <c r="EF29" s="49"/>
      <c r="EG29" s="29"/>
      <c r="EH29" s="48"/>
      <c r="EI29" s="48"/>
      <c r="EK29" s="48"/>
      <c r="EL29" s="48"/>
      <c r="EM29" s="7"/>
      <c r="EO29" s="204">
        <v>335214</v>
      </c>
      <c r="EP29" s="205">
        <f>EO29/$EM$7</f>
        <v>3.1876444757109636E-2</v>
      </c>
      <c r="EQ29" s="205">
        <f>EP29-DV29</f>
        <v>1.2876444757109636E-2</v>
      </c>
      <c r="ER29" s="206">
        <v>5</v>
      </c>
      <c r="ES29" s="205">
        <f>ER29/$EM$3</f>
        <v>3.3333333333333333E-2</v>
      </c>
      <c r="ET29" s="205">
        <f>ES29-DY29</f>
        <v>2.0333333333333335E-2</v>
      </c>
      <c r="EU29" s="29"/>
      <c r="EV29" s="48"/>
      <c r="EW29" s="48"/>
      <c r="EZ29" s="49"/>
      <c r="FA29" s="29"/>
      <c r="FB29" s="48"/>
      <c r="FC29" s="48"/>
      <c r="FE29" s="48"/>
      <c r="FF29" s="48"/>
      <c r="FG29" s="7"/>
      <c r="FI29" s="29">
        <v>399750</v>
      </c>
      <c r="FJ29" s="48">
        <f t="shared" ref="FJ29" si="43">FI29/FG$7</f>
        <v>3.8353226161131328E-2</v>
      </c>
      <c r="FK29" s="207">
        <f t="shared" ref="FK29" si="44">FJ29-EP29</f>
        <v>6.476781404021692E-3</v>
      </c>
      <c r="FL29" s="4">
        <v>6</v>
      </c>
      <c r="FM29" s="48">
        <f t="shared" ref="FM29" si="45">FL29/FG$3</f>
        <v>0.04</v>
      </c>
      <c r="FN29" s="207">
        <f t="shared" ref="FN29" si="46">FM29-ES29</f>
        <v>6.666666666666668E-3</v>
      </c>
      <c r="FO29" s="29"/>
      <c r="FP29" s="48"/>
      <c r="FQ29" s="48"/>
      <c r="FT29" s="49"/>
      <c r="FU29" s="29"/>
      <c r="FV29" s="48"/>
      <c r="FW29" s="48"/>
      <c r="FY29" s="48"/>
      <c r="FZ29" s="48"/>
      <c r="GA29" s="7"/>
      <c r="GC29" s="2">
        <v>235148</v>
      </c>
      <c r="GD29" s="48">
        <f t="shared" ref="GD29:GD37" si="47">GC29/GA$7</f>
        <v>2.2539459006207966E-2</v>
      </c>
      <c r="GE29" s="207">
        <f t="shared" ref="GE29:GE38" si="48">GD29-FJ29</f>
        <v>-1.5813767154923362E-2</v>
      </c>
      <c r="GF29" s="2">
        <v>3</v>
      </c>
      <c r="GG29" s="48">
        <f t="shared" ref="GG29:GG37" si="49">GF29/GA$3</f>
        <v>0.02</v>
      </c>
      <c r="GH29" s="207">
        <f t="shared" ref="GH29:GH37" si="50">GG29-FM29</f>
        <v>-0.02</v>
      </c>
      <c r="GI29" s="51"/>
      <c r="GN29" s="49"/>
      <c r="GU29" s="7"/>
      <c r="GW29" s="2"/>
      <c r="GX29" s="47"/>
      <c r="GY29" s="2"/>
      <c r="GZ29" s="2"/>
      <c r="HA29" s="47"/>
      <c r="HB29" s="2"/>
      <c r="HC29" s="51"/>
      <c r="HH29" s="49"/>
      <c r="HO29" s="7"/>
      <c r="HQ29" s="2"/>
      <c r="HR29" s="47"/>
      <c r="HS29" s="2"/>
      <c r="HT29" s="2"/>
      <c r="HU29" s="47"/>
      <c r="HV29" s="2"/>
      <c r="HW29" s="51"/>
      <c r="IB29" s="49"/>
      <c r="II29" s="7"/>
      <c r="IK29" s="2"/>
      <c r="IL29" s="47"/>
      <c r="IM29" s="2"/>
      <c r="IN29" s="2"/>
      <c r="IO29" s="47"/>
      <c r="IP29" s="2"/>
      <c r="IQ29" s="51"/>
      <c r="IV29" s="49"/>
    </row>
    <row r="30" spans="1:262" s="4" customFormat="1" ht="13.5" customHeight="1">
      <c r="A30" s="46" t="s">
        <v>963</v>
      </c>
      <c r="B30" s="2" t="s">
        <v>775</v>
      </c>
      <c r="C30" s="7"/>
      <c r="E30" s="29">
        <v>159837</v>
      </c>
      <c r="F30" s="47">
        <v>1.8000000000000002E-2</v>
      </c>
      <c r="G30" s="47">
        <v>9.0000000000000011E-3</v>
      </c>
      <c r="H30" s="2">
        <v>0</v>
      </c>
      <c r="I30" s="47">
        <v>0</v>
      </c>
      <c r="J30" s="47">
        <v>0</v>
      </c>
      <c r="K30" s="48"/>
      <c r="L30" s="48"/>
      <c r="M30" s="48"/>
      <c r="P30" s="49"/>
      <c r="Q30" s="29"/>
      <c r="R30" s="48"/>
      <c r="S30" s="48"/>
      <c r="U30" s="48"/>
      <c r="V30" s="48"/>
      <c r="W30" s="7"/>
      <c r="Y30" s="29">
        <v>168920</v>
      </c>
      <c r="Z30" s="48">
        <v>0.02</v>
      </c>
      <c r="AA30" s="48">
        <v>2E-3</v>
      </c>
      <c r="AB30" s="150">
        <v>0</v>
      </c>
      <c r="AC30" s="48">
        <v>0</v>
      </c>
      <c r="AD30" s="163">
        <v>0</v>
      </c>
      <c r="AE30" s="29"/>
      <c r="AF30" s="48"/>
      <c r="AG30" s="48"/>
      <c r="AH30" s="150"/>
      <c r="AI30" s="48"/>
      <c r="AJ30" s="48"/>
      <c r="AK30" s="29"/>
      <c r="AM30" s="48"/>
      <c r="AO30" s="48"/>
      <c r="AP30" s="48"/>
      <c r="AQ30" s="7"/>
      <c r="AS30" s="29">
        <v>66857</v>
      </c>
      <c r="AT30" s="48">
        <v>6.9999999999999993E-3</v>
      </c>
      <c r="AU30" s="48">
        <v>-1.3000000000000001E-2</v>
      </c>
      <c r="AV30" s="150">
        <v>0</v>
      </c>
      <c r="AW30" s="48">
        <v>0</v>
      </c>
      <c r="AX30" s="163">
        <v>0</v>
      </c>
      <c r="AY30" s="29"/>
      <c r="AZ30" s="48"/>
      <c r="BA30" s="48"/>
      <c r="BB30" s="150"/>
      <c r="BC30" s="48"/>
      <c r="BD30" s="48"/>
      <c r="BE30" s="29"/>
      <c r="BF30" s="48"/>
      <c r="BG30" s="48"/>
      <c r="BI30" s="48"/>
      <c r="BJ30" s="48"/>
      <c r="BK30" s="7"/>
      <c r="BM30" s="29">
        <v>127093</v>
      </c>
      <c r="BN30" s="47">
        <v>1.3000000000000001E-2</v>
      </c>
      <c r="BO30" s="47">
        <v>-0.01</v>
      </c>
      <c r="BP30" s="2">
        <v>0</v>
      </c>
      <c r="BQ30" s="164">
        <v>0</v>
      </c>
      <c r="BR30" s="164">
        <v>0</v>
      </c>
      <c r="BS30" s="25"/>
      <c r="BT30" s="48"/>
      <c r="BU30" s="48"/>
      <c r="BV30" s="150"/>
      <c r="BW30" s="48"/>
      <c r="BX30" s="48"/>
      <c r="BY30" s="29"/>
      <c r="BZ30" s="48"/>
      <c r="CA30" s="48"/>
      <c r="CC30" s="48"/>
      <c r="CD30" s="48"/>
      <c r="CE30" s="29"/>
      <c r="CG30" s="29">
        <v>99963</v>
      </c>
      <c r="CH30" s="47">
        <v>0.01</v>
      </c>
      <c r="CI30" s="47">
        <v>-3.0000000000000001E-3</v>
      </c>
      <c r="CJ30" s="2">
        <v>0</v>
      </c>
      <c r="CK30" s="47">
        <v>0</v>
      </c>
      <c r="CL30" s="164">
        <f>CK30-BQ30</f>
        <v>0</v>
      </c>
      <c r="CM30" s="29"/>
      <c r="CN30" s="48"/>
      <c r="CO30" s="48"/>
      <c r="CP30" s="150"/>
      <c r="CQ30" s="48"/>
      <c r="CR30" s="48"/>
      <c r="CS30" s="29"/>
      <c r="CT30" s="48"/>
      <c r="CU30" s="48"/>
      <c r="CW30" s="48"/>
      <c r="CX30" s="48"/>
      <c r="CY30" s="7" t="s">
        <v>775</v>
      </c>
      <c r="DA30" s="29">
        <v>103291</v>
      </c>
      <c r="DB30" s="47">
        <v>1.1000000000000001E-2</v>
      </c>
      <c r="DC30" s="47">
        <v>0</v>
      </c>
      <c r="DD30" s="2">
        <v>0</v>
      </c>
      <c r="DE30" s="47">
        <v>0</v>
      </c>
      <c r="DF30" s="164">
        <f>DE30-CK30</f>
        <v>0</v>
      </c>
      <c r="DG30" s="29"/>
      <c r="DH30" s="48"/>
      <c r="DI30" s="48"/>
      <c r="DJ30" s="150"/>
      <c r="DK30" s="48"/>
      <c r="DL30" s="48"/>
      <c r="DM30" s="29"/>
      <c r="DN30" s="48"/>
      <c r="DO30" s="48"/>
      <c r="DQ30" s="48"/>
      <c r="DR30" s="48"/>
      <c r="DS30" s="7"/>
      <c r="DU30" s="29">
        <v>88655</v>
      </c>
      <c r="DV30" s="47">
        <v>9.0000000000000011E-3</v>
      </c>
      <c r="DW30" s="47">
        <v>0</v>
      </c>
      <c r="DX30" s="2">
        <v>0</v>
      </c>
      <c r="DY30" s="47">
        <v>0</v>
      </c>
      <c r="DZ30" s="164">
        <f>DY30-DE30</f>
        <v>0</v>
      </c>
      <c r="EA30" s="29"/>
      <c r="EC30" s="50"/>
      <c r="EF30" s="49"/>
      <c r="EG30" s="29"/>
      <c r="EH30" s="48"/>
      <c r="EI30" s="48"/>
      <c r="EK30" s="48"/>
      <c r="EL30" s="48"/>
      <c r="EM30" s="7"/>
      <c r="EO30" s="204">
        <v>161327</v>
      </c>
      <c r="EP30" s="205">
        <f>EO30/$EM$7</f>
        <v>1.5341039465327303E-2</v>
      </c>
      <c r="EQ30" s="205">
        <f>EP30-DV30</f>
        <v>6.3410394653273024E-3</v>
      </c>
      <c r="ER30" s="206">
        <v>0</v>
      </c>
      <c r="ES30" s="205">
        <f>ER30/$EM$3</f>
        <v>0</v>
      </c>
      <c r="ET30" s="205">
        <f>ES30-DY30</f>
        <v>0</v>
      </c>
      <c r="EU30" s="29"/>
      <c r="EV30" s="48"/>
      <c r="EW30" s="48"/>
      <c r="EZ30" s="49"/>
      <c r="FA30" s="29"/>
      <c r="FB30" s="48"/>
      <c r="FC30" s="48"/>
      <c r="FE30" s="48"/>
      <c r="FF30" s="48"/>
      <c r="FG30" s="7"/>
      <c r="FI30" s="29"/>
      <c r="FJ30" s="47"/>
      <c r="FK30" s="47"/>
      <c r="FL30" s="2"/>
      <c r="FM30" s="47"/>
      <c r="FN30" s="47"/>
      <c r="FO30" s="29"/>
      <c r="FP30" s="48"/>
      <c r="FQ30" s="48"/>
      <c r="FT30" s="49"/>
      <c r="FU30" s="29"/>
      <c r="FV30" s="48"/>
      <c r="FW30" s="48"/>
      <c r="FY30" s="48"/>
      <c r="FZ30" s="48"/>
      <c r="GA30" s="7"/>
      <c r="GC30" s="2"/>
      <c r="GD30" s="48"/>
      <c r="GE30" s="207"/>
      <c r="GF30" s="2"/>
      <c r="GG30" s="48"/>
      <c r="GH30" s="207"/>
      <c r="GI30" s="51"/>
      <c r="GN30" s="49"/>
      <c r="GU30" s="7"/>
      <c r="GW30" s="2"/>
      <c r="GX30" s="47"/>
      <c r="GY30" s="2"/>
      <c r="GZ30" s="2"/>
      <c r="HA30" s="47"/>
      <c r="HB30" s="2"/>
      <c r="HC30" s="51"/>
      <c r="HH30" s="49"/>
      <c r="HO30" s="7"/>
      <c r="HQ30" s="2"/>
      <c r="HR30" s="47"/>
      <c r="HS30" s="2"/>
      <c r="HT30" s="2"/>
      <c r="HU30" s="47"/>
      <c r="HV30" s="2"/>
      <c r="HW30" s="51"/>
      <c r="IB30" s="49"/>
      <c r="II30" s="7"/>
      <c r="IK30" s="2"/>
      <c r="IL30" s="47"/>
      <c r="IM30" s="2"/>
      <c r="IN30" s="2"/>
      <c r="IO30" s="47"/>
      <c r="IP30" s="2"/>
      <c r="IQ30" s="51"/>
      <c r="IV30" s="49"/>
    </row>
    <row r="31" spans="1:262" s="4" customFormat="1" ht="13.5" customHeight="1">
      <c r="A31" s="46" t="s">
        <v>1011</v>
      </c>
      <c r="B31" s="2" t="s">
        <v>1013</v>
      </c>
      <c r="C31" s="7"/>
      <c r="E31" s="29"/>
      <c r="F31" s="47"/>
      <c r="G31" s="47"/>
      <c r="H31" s="2"/>
      <c r="I31" s="47"/>
      <c r="J31" s="47"/>
      <c r="K31" s="48"/>
      <c r="L31" s="48"/>
      <c r="M31" s="48"/>
      <c r="P31" s="49"/>
      <c r="Q31" s="29"/>
      <c r="R31" s="48"/>
      <c r="S31" s="48"/>
      <c r="U31" s="48"/>
      <c r="V31" s="48"/>
      <c r="W31" s="7"/>
      <c r="Y31" s="29"/>
      <c r="Z31" s="48"/>
      <c r="AA31" s="48"/>
      <c r="AB31" s="150"/>
      <c r="AC31" s="48"/>
      <c r="AD31" s="163"/>
      <c r="AE31" s="29"/>
      <c r="AF31" s="48"/>
      <c r="AG31" s="48"/>
      <c r="AH31" s="150"/>
      <c r="AI31" s="48"/>
      <c r="AJ31" s="48"/>
      <c r="AK31" s="29"/>
      <c r="AM31" s="48"/>
      <c r="AO31" s="48"/>
      <c r="AP31" s="48"/>
      <c r="AQ31" s="7"/>
      <c r="AS31" s="29"/>
      <c r="AT31" s="48"/>
      <c r="AU31" s="48"/>
      <c r="AV31" s="150"/>
      <c r="AW31" s="48"/>
      <c r="AX31" s="163"/>
      <c r="AY31" s="29"/>
      <c r="AZ31" s="48"/>
      <c r="BA31" s="48"/>
      <c r="BB31" s="150"/>
      <c r="BC31" s="48"/>
      <c r="BD31" s="48"/>
      <c r="BE31" s="29"/>
      <c r="BF31" s="48"/>
      <c r="BG31" s="48"/>
      <c r="BI31" s="48"/>
      <c r="BJ31" s="48"/>
      <c r="BK31" s="7"/>
      <c r="BM31" s="29"/>
      <c r="BN31" s="47"/>
      <c r="BO31" s="47"/>
      <c r="BP31" s="2"/>
      <c r="BQ31" s="164"/>
      <c r="BR31" s="164"/>
      <c r="BS31" s="25"/>
      <c r="BT31" s="48"/>
      <c r="BU31" s="48"/>
      <c r="BV31" s="150"/>
      <c r="BW31" s="48"/>
      <c r="BX31" s="48"/>
      <c r="BY31" s="29"/>
      <c r="BZ31" s="48"/>
      <c r="CA31" s="48"/>
      <c r="CC31" s="48"/>
      <c r="CD31" s="48"/>
      <c r="CE31" s="29"/>
      <c r="CG31" s="29"/>
      <c r="CH31" s="47"/>
      <c r="CI31" s="47"/>
      <c r="CJ31" s="2"/>
      <c r="CK31" s="47"/>
      <c r="CL31" s="86"/>
      <c r="CM31" s="29"/>
      <c r="CN31" s="48"/>
      <c r="CO31" s="48"/>
      <c r="CP31" s="150"/>
      <c r="CQ31" s="48"/>
      <c r="CR31" s="48"/>
      <c r="CS31" s="29"/>
      <c r="CT31" s="48"/>
      <c r="CU31" s="48"/>
      <c r="CW31" s="48"/>
      <c r="CX31" s="48"/>
      <c r="CY31" s="7"/>
      <c r="DA31" s="29"/>
      <c r="DB31" s="47"/>
      <c r="DC31" s="47"/>
      <c r="DD31" s="2"/>
      <c r="DE31" s="47"/>
      <c r="DF31" s="86"/>
      <c r="DG31" s="29"/>
      <c r="DH31" s="48"/>
      <c r="DI31" s="48"/>
      <c r="DJ31" s="150"/>
      <c r="DK31" s="48"/>
      <c r="DL31" s="48"/>
      <c r="DM31" s="29"/>
      <c r="DN31" s="48"/>
      <c r="DO31" s="48"/>
      <c r="DQ31" s="48"/>
      <c r="DR31" s="48"/>
      <c r="DS31" s="7"/>
      <c r="DU31" s="29"/>
      <c r="DV31" s="47"/>
      <c r="DW31" s="47"/>
      <c r="DX31" s="2"/>
      <c r="DY31" s="47"/>
      <c r="DZ31" s="86"/>
      <c r="EA31" s="29"/>
      <c r="EC31" s="50"/>
      <c r="EF31" s="49"/>
      <c r="EG31" s="29"/>
      <c r="EH31" s="48"/>
      <c r="EI31" s="48"/>
      <c r="EK31" s="48"/>
      <c r="EL31" s="48"/>
      <c r="EM31" s="7"/>
      <c r="EO31" s="204">
        <v>216147</v>
      </c>
      <c r="EP31" s="205">
        <f>EO31/$EM$7</f>
        <v>2.0554027889392975E-2</v>
      </c>
      <c r="EQ31" s="205">
        <f>EP31-DV31</f>
        <v>2.0554027889392975E-2</v>
      </c>
      <c r="ER31" s="206">
        <v>3</v>
      </c>
      <c r="ES31" s="205">
        <f>ER31/$EM$3</f>
        <v>0.02</v>
      </c>
      <c r="ET31" s="205">
        <f>ES31-DY31</f>
        <v>0.02</v>
      </c>
      <c r="EU31" s="29"/>
      <c r="EV31" s="48"/>
      <c r="EW31" s="48"/>
      <c r="EZ31" s="49"/>
      <c r="FA31" s="29"/>
      <c r="FB31" s="48"/>
      <c r="FC31" s="48"/>
      <c r="FE31" s="48"/>
      <c r="FF31" s="48"/>
      <c r="FG31" s="7"/>
      <c r="FI31" s="29">
        <v>211237</v>
      </c>
      <c r="FJ31" s="48">
        <f t="shared" ref="FJ31" si="51">FI31/FG$7</f>
        <v>2.0266717785112943E-2</v>
      </c>
      <c r="FK31" s="207">
        <f t="shared" ref="FK31" si="52">FJ31-EP31</f>
        <v>-2.8731010428003148E-4</v>
      </c>
      <c r="FL31" s="4">
        <v>3</v>
      </c>
      <c r="FM31" s="48">
        <f t="shared" ref="FM31" si="53">FL31/FG$3</f>
        <v>0.02</v>
      </c>
      <c r="FN31" s="207">
        <f t="shared" ref="FN31" si="54">FM31-ES31</f>
        <v>0</v>
      </c>
      <c r="FO31" s="29"/>
      <c r="FP31" s="48"/>
      <c r="FQ31" s="48"/>
      <c r="FT31" s="49"/>
      <c r="FU31" s="29"/>
      <c r="FV31" s="48"/>
      <c r="FW31" s="48"/>
      <c r="FY31" s="48"/>
      <c r="FZ31" s="48"/>
      <c r="GA31" s="7"/>
      <c r="GC31" s="2">
        <v>246765</v>
      </c>
      <c r="GD31" s="48">
        <f t="shared" si="47"/>
        <v>2.3652974304127224E-2</v>
      </c>
      <c r="GE31" s="207">
        <f t="shared" si="48"/>
        <v>3.3862565190142802E-3</v>
      </c>
      <c r="GF31" s="2">
        <v>3</v>
      </c>
      <c r="GG31" s="48">
        <f t="shared" si="49"/>
        <v>0.02</v>
      </c>
      <c r="GH31" s="207">
        <f t="shared" si="50"/>
        <v>0</v>
      </c>
      <c r="GI31" s="51"/>
      <c r="GN31" s="49"/>
      <c r="GU31" s="7"/>
      <c r="GW31" s="2"/>
      <c r="GX31" s="47"/>
      <c r="GY31" s="2"/>
      <c r="GZ31" s="2"/>
      <c r="HA31" s="47"/>
      <c r="HB31" s="2"/>
      <c r="HC31" s="51"/>
      <c r="HH31" s="49"/>
      <c r="HO31" s="7"/>
      <c r="HQ31" s="2"/>
      <c r="HR31" s="47"/>
      <c r="HS31" s="2"/>
      <c r="HT31" s="2"/>
      <c r="HU31" s="47"/>
      <c r="HV31" s="2"/>
      <c r="HW31" s="51"/>
      <c r="IB31" s="49"/>
      <c r="II31" s="7"/>
      <c r="IK31" s="2"/>
      <c r="IL31" s="47"/>
      <c r="IM31" s="2"/>
      <c r="IN31" s="2"/>
      <c r="IO31" s="47"/>
      <c r="IP31" s="2"/>
      <c r="IQ31" s="51"/>
      <c r="IV31" s="49"/>
    </row>
    <row r="32" spans="1:262" s="4" customFormat="1" ht="13.5" customHeight="1">
      <c r="A32" s="46" t="s">
        <v>1012</v>
      </c>
      <c r="B32" s="2" t="s">
        <v>1020</v>
      </c>
      <c r="C32" s="7"/>
      <c r="E32" s="29"/>
      <c r="F32" s="47"/>
      <c r="G32" s="47"/>
      <c r="H32" s="2"/>
      <c r="I32" s="47"/>
      <c r="J32" s="47"/>
      <c r="K32" s="48"/>
      <c r="L32" s="48"/>
      <c r="M32" s="48"/>
      <c r="P32" s="49"/>
      <c r="Q32" s="29"/>
      <c r="R32" s="48"/>
      <c r="S32" s="48"/>
      <c r="U32" s="48"/>
      <c r="V32" s="48"/>
      <c r="W32" s="7"/>
      <c r="Y32" s="29"/>
      <c r="Z32" s="48"/>
      <c r="AA32" s="48"/>
      <c r="AB32" s="150"/>
      <c r="AC32" s="48"/>
      <c r="AD32" s="163"/>
      <c r="AE32" s="29"/>
      <c r="AF32" s="48"/>
      <c r="AG32" s="48"/>
      <c r="AH32" s="150"/>
      <c r="AI32" s="48"/>
      <c r="AJ32" s="48"/>
      <c r="AK32" s="29"/>
      <c r="AM32" s="48"/>
      <c r="AO32" s="48"/>
      <c r="AP32" s="48"/>
      <c r="AQ32" s="7"/>
      <c r="AS32" s="29"/>
      <c r="AT32" s="48"/>
      <c r="AU32" s="48"/>
      <c r="AV32" s="150"/>
      <c r="AW32" s="48"/>
      <c r="AX32" s="163"/>
      <c r="AY32" s="29"/>
      <c r="AZ32" s="48"/>
      <c r="BA32" s="48"/>
      <c r="BB32" s="150"/>
      <c r="BC32" s="48"/>
      <c r="BD32" s="48"/>
      <c r="BE32" s="29"/>
      <c r="BF32" s="48"/>
      <c r="BG32" s="48"/>
      <c r="BI32" s="48"/>
      <c r="BJ32" s="48"/>
      <c r="BK32" s="7"/>
      <c r="BM32" s="29"/>
      <c r="BN32" s="47"/>
      <c r="BO32" s="47"/>
      <c r="BP32" s="2"/>
      <c r="BQ32" s="164"/>
      <c r="BR32" s="164"/>
      <c r="BS32" s="25"/>
      <c r="BT32" s="48"/>
      <c r="BU32" s="48"/>
      <c r="BV32" s="150"/>
      <c r="BW32" s="48"/>
      <c r="BX32" s="48"/>
      <c r="BY32" s="29"/>
      <c r="BZ32" s="48"/>
      <c r="CA32" s="48"/>
      <c r="CC32" s="48"/>
      <c r="CD32" s="48"/>
      <c r="CE32" s="29"/>
      <c r="CG32" s="29"/>
      <c r="CH32" s="47"/>
      <c r="CI32" s="47"/>
      <c r="CJ32" s="2"/>
      <c r="CK32" s="47"/>
      <c r="CL32" s="86"/>
      <c r="CM32" s="29"/>
      <c r="CN32" s="48"/>
      <c r="CO32" s="48"/>
      <c r="CP32" s="150"/>
      <c r="CQ32" s="48"/>
      <c r="CR32" s="48"/>
      <c r="CS32" s="29"/>
      <c r="CT32" s="48"/>
      <c r="CU32" s="48"/>
      <c r="CW32" s="48"/>
      <c r="CX32" s="48"/>
      <c r="CY32" s="7"/>
      <c r="DA32" s="29"/>
      <c r="DB32" s="47"/>
      <c r="DC32" s="47"/>
      <c r="DD32" s="2"/>
      <c r="DE32" s="47"/>
      <c r="DF32" s="86"/>
      <c r="DG32" s="29"/>
      <c r="DH32" s="48"/>
      <c r="DI32" s="48"/>
      <c r="DJ32" s="150"/>
      <c r="DK32" s="48"/>
      <c r="DL32" s="48"/>
      <c r="DM32" s="29"/>
      <c r="DN32" s="48"/>
      <c r="DO32" s="48"/>
      <c r="DQ32" s="48"/>
      <c r="DR32" s="48"/>
      <c r="DS32" s="7"/>
      <c r="DU32" s="29"/>
      <c r="DV32" s="47"/>
      <c r="DW32" s="47"/>
      <c r="DX32" s="2"/>
      <c r="DY32" s="47"/>
      <c r="DZ32" s="86"/>
      <c r="EA32" s="29"/>
      <c r="EC32" s="50"/>
      <c r="EF32" s="49"/>
      <c r="EG32" s="29"/>
      <c r="EH32" s="48"/>
      <c r="EI32" s="48"/>
      <c r="EK32" s="48"/>
      <c r="EL32" s="48"/>
      <c r="EM32" s="7"/>
      <c r="EO32" s="204">
        <v>187162</v>
      </c>
      <c r="EP32" s="205">
        <f>EO32/$EM$7</f>
        <v>1.7797762484950373E-2</v>
      </c>
      <c r="EQ32" s="205">
        <f>EP32-DV32</f>
        <v>1.7797762484950373E-2</v>
      </c>
      <c r="ER32" s="206">
        <v>2</v>
      </c>
      <c r="ES32" s="205">
        <f>ER32/$EM$3</f>
        <v>1.3333333333333334E-2</v>
      </c>
      <c r="ET32" s="205">
        <f>ES32-DY32</f>
        <v>1.3333333333333334E-2</v>
      </c>
      <c r="EU32" s="29"/>
      <c r="EV32" s="48"/>
      <c r="EW32" s="48"/>
      <c r="EZ32" s="49"/>
      <c r="FA32" s="29"/>
      <c r="FB32" s="48"/>
      <c r="FC32" s="48"/>
      <c r="FE32" s="48"/>
      <c r="FF32" s="48"/>
      <c r="FG32" s="7"/>
      <c r="FI32" s="29">
        <v>523083</v>
      </c>
      <c r="FJ32" s="48">
        <f t="shared" ref="FJ32" si="55">FI32/FG$7</f>
        <v>5.0186167855017033E-2</v>
      </c>
      <c r="FK32" s="207">
        <f t="shared" ref="FK32" si="56">FJ32-EP32</f>
        <v>3.238840537006666E-2</v>
      </c>
      <c r="FL32" s="4">
        <v>8</v>
      </c>
      <c r="FM32" s="48">
        <f t="shared" ref="FM32" si="57">FL32/FG$3</f>
        <v>5.3333333333333337E-2</v>
      </c>
      <c r="FN32" s="207">
        <f t="shared" ref="FN32" si="58">FM32-ES32</f>
        <v>0.04</v>
      </c>
      <c r="FO32" s="29"/>
      <c r="FP32" s="48"/>
      <c r="FQ32" s="48"/>
      <c r="FT32" s="49"/>
      <c r="FU32" s="29"/>
      <c r="FV32" s="48"/>
      <c r="FW32" s="48"/>
      <c r="FY32" s="48"/>
      <c r="FZ32" s="48"/>
      <c r="GA32" s="7"/>
      <c r="GC32" s="2">
        <v>232963</v>
      </c>
      <c r="GD32" s="48">
        <f t="shared" si="47"/>
        <v>2.2330021894565236E-2</v>
      </c>
      <c r="GE32" s="207">
        <f t="shared" si="48"/>
        <v>-2.7856145960451797E-2</v>
      </c>
      <c r="GF32" s="2">
        <v>3</v>
      </c>
      <c r="GG32" s="48">
        <f t="shared" si="49"/>
        <v>0.02</v>
      </c>
      <c r="GH32" s="207">
        <f t="shared" si="50"/>
        <v>-3.333333333333334E-2</v>
      </c>
      <c r="GI32" s="51"/>
      <c r="GN32" s="49"/>
      <c r="GU32" s="7"/>
      <c r="GW32" s="2"/>
      <c r="GX32" s="47"/>
      <c r="GY32" s="2"/>
      <c r="GZ32" s="2"/>
      <c r="HA32" s="47"/>
      <c r="HB32" s="2"/>
      <c r="HC32" s="51"/>
      <c r="HH32" s="49"/>
      <c r="HO32" s="7"/>
      <c r="HQ32" s="2"/>
      <c r="HR32" s="47"/>
      <c r="HS32" s="2"/>
      <c r="HT32" s="2"/>
      <c r="HU32" s="47"/>
      <c r="HV32" s="2"/>
      <c r="HW32" s="51"/>
      <c r="IB32" s="49"/>
      <c r="II32" s="7"/>
      <c r="IK32" s="2"/>
      <c r="IL32" s="47"/>
      <c r="IM32" s="2"/>
      <c r="IN32" s="2"/>
      <c r="IO32" s="47"/>
      <c r="IP32" s="2"/>
      <c r="IQ32" s="51"/>
      <c r="IV32" s="49"/>
    </row>
    <row r="33" spans="1:262" s="4" customFormat="1" ht="13.5" customHeight="1">
      <c r="A33" s="46" t="s">
        <v>1078</v>
      </c>
      <c r="B33" s="2" t="s">
        <v>1079</v>
      </c>
      <c r="C33" s="7"/>
      <c r="E33" s="29"/>
      <c r="F33" s="47"/>
      <c r="G33" s="47"/>
      <c r="H33" s="2"/>
      <c r="I33" s="47"/>
      <c r="J33" s="47"/>
      <c r="K33" s="48"/>
      <c r="L33" s="48"/>
      <c r="M33" s="48"/>
      <c r="P33" s="49"/>
      <c r="Q33" s="29"/>
      <c r="R33" s="48"/>
      <c r="S33" s="48"/>
      <c r="U33" s="48"/>
      <c r="V33" s="48"/>
      <c r="W33" s="7"/>
      <c r="Y33" s="29"/>
      <c r="Z33" s="47"/>
      <c r="AA33" s="47"/>
      <c r="AB33" s="2"/>
      <c r="AC33" s="47"/>
      <c r="AD33" s="164"/>
      <c r="AE33" s="29"/>
      <c r="AF33" s="48"/>
      <c r="AG33" s="48"/>
      <c r="AH33" s="150"/>
      <c r="AI33" s="48"/>
      <c r="AJ33" s="48"/>
      <c r="AK33" s="29"/>
      <c r="AM33" s="48"/>
      <c r="AO33" s="48"/>
      <c r="AP33" s="48"/>
      <c r="AQ33" s="7"/>
      <c r="AS33" s="29"/>
      <c r="AT33" s="48"/>
      <c r="AU33" s="48"/>
      <c r="AV33" s="2"/>
      <c r="AW33" s="48"/>
      <c r="AX33" s="163"/>
      <c r="AY33" s="29"/>
      <c r="AZ33" s="48"/>
      <c r="BA33" s="48"/>
      <c r="BB33" s="150"/>
      <c r="BC33" s="48"/>
      <c r="BD33" s="48"/>
      <c r="BE33" s="29"/>
      <c r="BF33" s="48"/>
      <c r="BG33" s="48"/>
      <c r="BI33" s="48"/>
      <c r="BJ33" s="48"/>
      <c r="BK33" s="7"/>
      <c r="BM33" s="29"/>
      <c r="BN33" s="47"/>
      <c r="BO33" s="47"/>
      <c r="BP33" s="2"/>
      <c r="BQ33" s="164"/>
      <c r="BR33" s="164"/>
      <c r="BS33" s="25"/>
      <c r="BT33" s="48"/>
      <c r="BU33" s="48"/>
      <c r="BV33" s="150"/>
      <c r="BW33" s="48"/>
      <c r="BX33" s="48"/>
      <c r="BY33" s="29"/>
      <c r="BZ33" s="48"/>
      <c r="CA33" s="48"/>
      <c r="CC33" s="48"/>
      <c r="CD33" s="48"/>
      <c r="CE33" s="29"/>
      <c r="CG33" s="29"/>
      <c r="CH33" s="47"/>
      <c r="CI33" s="47"/>
      <c r="CJ33" s="2"/>
      <c r="CK33" s="47"/>
      <c r="CL33" s="86"/>
      <c r="CM33" s="29"/>
      <c r="CN33" s="48"/>
      <c r="CO33" s="48"/>
      <c r="CP33" s="150"/>
      <c r="CQ33" s="48"/>
      <c r="CR33" s="48"/>
      <c r="CS33" s="29"/>
      <c r="CT33" s="48"/>
      <c r="CU33" s="48"/>
      <c r="CW33" s="48"/>
      <c r="CX33" s="48"/>
      <c r="CY33" s="7"/>
      <c r="DA33" s="29"/>
      <c r="DB33" s="47"/>
      <c r="DC33" s="47"/>
      <c r="DD33" s="2"/>
      <c r="DE33" s="47"/>
      <c r="DF33" s="86"/>
      <c r="DG33" s="29"/>
      <c r="DH33" s="48"/>
      <c r="DI33" s="48"/>
      <c r="DJ33" s="150"/>
      <c r="DK33" s="48"/>
      <c r="DL33" s="48"/>
      <c r="DM33" s="29"/>
      <c r="DN33" s="48"/>
      <c r="DO33" s="48"/>
      <c r="DQ33" s="48"/>
      <c r="DR33" s="48"/>
      <c r="DS33" s="7"/>
      <c r="DU33" s="29"/>
      <c r="DV33" s="47"/>
      <c r="DW33" s="47"/>
      <c r="DX33" s="2"/>
      <c r="DY33" s="47"/>
      <c r="DZ33" s="86"/>
      <c r="EA33" s="29"/>
      <c r="EC33" s="50"/>
      <c r="EF33" s="49"/>
      <c r="EG33" s="29"/>
      <c r="EH33" s="48"/>
      <c r="EI33" s="48"/>
      <c r="EK33" s="48"/>
      <c r="EL33" s="48"/>
      <c r="EM33" s="7"/>
      <c r="EO33" s="29"/>
      <c r="EP33" s="47"/>
      <c r="EQ33" s="47"/>
      <c r="ER33" s="2"/>
      <c r="ES33" s="47"/>
      <c r="ET33" s="47"/>
      <c r="EU33" s="29"/>
      <c r="EV33" s="48"/>
      <c r="EW33" s="48"/>
      <c r="EZ33" s="49"/>
      <c r="FA33" s="29"/>
      <c r="FB33" s="48"/>
      <c r="FC33" s="48"/>
      <c r="FE33" s="48"/>
      <c r="FF33" s="48"/>
      <c r="FG33" s="7"/>
      <c r="FI33" s="29">
        <v>252480</v>
      </c>
      <c r="FJ33" s="48">
        <f t="shared" ref="FJ33" si="59">FI33/FG$7</f>
        <v>2.4223696163007975E-2</v>
      </c>
      <c r="FK33" s="207">
        <f t="shared" ref="FK33" si="60">FJ33-EP33</f>
        <v>2.4223696163007975E-2</v>
      </c>
      <c r="FL33" s="4">
        <v>3</v>
      </c>
      <c r="FM33" s="48">
        <f t="shared" ref="FM33" si="61">FL33/FG$3</f>
        <v>0.02</v>
      </c>
      <c r="FN33" s="207">
        <f t="shared" ref="FN33" si="62">FM33-ES33</f>
        <v>0.02</v>
      </c>
      <c r="FO33" s="29"/>
      <c r="FP33" s="48"/>
      <c r="FQ33" s="48"/>
      <c r="FT33" s="49"/>
      <c r="FU33" s="29"/>
      <c r="FV33" s="48"/>
      <c r="FW33" s="48"/>
      <c r="FY33" s="48"/>
      <c r="FZ33" s="48"/>
      <c r="GA33" s="19"/>
      <c r="GB33" s="53"/>
      <c r="GC33" s="53">
        <v>178802</v>
      </c>
      <c r="GD33" s="48">
        <f t="shared" si="47"/>
        <v>1.7138569535900781E-2</v>
      </c>
      <c r="GE33" s="207">
        <f t="shared" si="48"/>
        <v>-7.0851266271071932E-3</v>
      </c>
      <c r="GF33" s="55">
        <v>2</v>
      </c>
      <c r="GG33" s="48">
        <f t="shared" si="49"/>
        <v>1.3333333333333334E-2</v>
      </c>
      <c r="GH33" s="207">
        <f t="shared" si="50"/>
        <v>-6.6666666666666662E-3</v>
      </c>
      <c r="GI33" s="56"/>
      <c r="GJ33" s="2"/>
      <c r="GK33" s="2"/>
      <c r="GL33" s="2"/>
      <c r="GM33" s="2"/>
      <c r="GN33" s="57"/>
      <c r="GO33" s="2"/>
      <c r="GP33" s="2"/>
      <c r="GQ33" s="2"/>
      <c r="GR33" s="2"/>
      <c r="GS33" s="2"/>
      <c r="GT33" s="2"/>
      <c r="GU33" s="19"/>
      <c r="GV33" s="53"/>
      <c r="GW33" s="53"/>
      <c r="GX33" s="54"/>
      <c r="GY33" s="2"/>
      <c r="GZ33" s="55"/>
      <c r="HA33" s="54"/>
      <c r="HB33" s="2"/>
      <c r="HC33" s="56"/>
      <c r="HD33" s="2"/>
      <c r="HE33" s="2"/>
      <c r="HF33" s="2"/>
      <c r="HG33" s="2"/>
      <c r="HH33" s="57"/>
      <c r="HI33" s="2"/>
      <c r="HJ33" s="2"/>
      <c r="HK33" s="2"/>
      <c r="HL33" s="2"/>
      <c r="HM33" s="2"/>
      <c r="HN33" s="2"/>
      <c r="HO33" s="19"/>
      <c r="HP33" s="53"/>
      <c r="HQ33" s="53"/>
      <c r="HR33" s="54"/>
      <c r="HS33" s="2"/>
      <c r="HT33" s="55"/>
      <c r="HU33" s="54"/>
      <c r="HV33" s="2"/>
      <c r="HW33" s="56"/>
      <c r="HX33" s="2"/>
      <c r="HY33" s="2"/>
      <c r="HZ33" s="2"/>
      <c r="IA33" s="2"/>
      <c r="IB33" s="57"/>
      <c r="IC33" s="2"/>
      <c r="ID33" s="2"/>
      <c r="IE33" s="2"/>
      <c r="IF33" s="2"/>
      <c r="IG33" s="2"/>
      <c r="IH33" s="2"/>
      <c r="II33" s="19"/>
      <c r="IJ33" s="53"/>
      <c r="IK33" s="53"/>
      <c r="IL33" s="54"/>
      <c r="IM33" s="2"/>
      <c r="IN33" s="55"/>
      <c r="IO33" s="54"/>
      <c r="IP33" s="2"/>
      <c r="IQ33" s="56"/>
      <c r="IR33" s="2"/>
      <c r="IS33" s="2"/>
      <c r="IT33" s="2"/>
      <c r="IU33" s="2"/>
      <c r="IV33" s="57"/>
      <c r="IW33" s="2"/>
      <c r="IX33" s="2"/>
      <c r="IY33" s="2"/>
      <c r="IZ33" s="2"/>
      <c r="JA33" s="2"/>
      <c r="JB33" s="2"/>
    </row>
    <row r="34" spans="1:262" s="4" customFormat="1" ht="13.5" customHeight="1">
      <c r="A34" s="46" t="s">
        <v>1082</v>
      </c>
      <c r="B34" s="2" t="s">
        <v>1086</v>
      </c>
      <c r="C34" s="7"/>
      <c r="E34" s="29"/>
      <c r="F34" s="47"/>
      <c r="G34" s="48"/>
      <c r="H34" s="2"/>
      <c r="I34" s="47"/>
      <c r="J34" s="48"/>
      <c r="K34" s="48"/>
      <c r="L34" s="48"/>
      <c r="M34" s="48"/>
      <c r="P34" s="49"/>
      <c r="Q34" s="29"/>
      <c r="R34" s="48"/>
      <c r="S34" s="48"/>
      <c r="U34" s="48"/>
      <c r="V34" s="48"/>
      <c r="W34" s="7"/>
      <c r="Y34" s="29"/>
      <c r="Z34" s="47"/>
      <c r="AA34" s="47"/>
      <c r="AB34" s="2"/>
      <c r="AC34" s="47"/>
      <c r="AD34" s="47"/>
      <c r="AE34" s="29"/>
      <c r="AF34" s="48"/>
      <c r="AG34" s="48"/>
      <c r="AH34" s="150"/>
      <c r="AI34" s="48"/>
      <c r="AJ34" s="48"/>
      <c r="AK34" s="29"/>
      <c r="AM34" s="48"/>
      <c r="AO34" s="48"/>
      <c r="AP34" s="48"/>
      <c r="AQ34" s="7"/>
      <c r="AS34" s="29"/>
      <c r="AT34" s="48"/>
      <c r="AU34" s="48"/>
      <c r="AV34" s="2"/>
      <c r="AW34" s="48"/>
      <c r="AX34" s="163"/>
      <c r="AY34" s="29"/>
      <c r="AZ34" s="48"/>
      <c r="BA34" s="48"/>
      <c r="BB34" s="150"/>
      <c r="BC34" s="48"/>
      <c r="BD34" s="48"/>
      <c r="BE34" s="29"/>
      <c r="BF34" s="48"/>
      <c r="BG34" s="48"/>
      <c r="BI34" s="48"/>
      <c r="BJ34" s="48"/>
      <c r="BK34" s="7"/>
      <c r="BM34" s="29"/>
      <c r="BN34" s="47"/>
      <c r="BO34" s="47"/>
      <c r="BP34" s="2"/>
      <c r="BQ34" s="47"/>
      <c r="BR34" s="47"/>
      <c r="BS34" s="25"/>
      <c r="BT34" s="48"/>
      <c r="BU34" s="48"/>
      <c r="BV34" s="150"/>
      <c r="BW34" s="48"/>
      <c r="BX34" s="48"/>
      <c r="BY34" s="29"/>
      <c r="BZ34" s="48"/>
      <c r="CA34" s="48"/>
      <c r="CC34" s="48"/>
      <c r="CD34" s="48"/>
      <c r="CE34" s="29"/>
      <c r="CG34" s="29"/>
      <c r="CH34" s="47"/>
      <c r="CI34" s="47"/>
      <c r="CJ34" s="2"/>
      <c r="CK34" s="47"/>
      <c r="CL34" s="47"/>
      <c r="CM34" s="29"/>
      <c r="CN34" s="48"/>
      <c r="CO34" s="48"/>
      <c r="CP34" s="150"/>
      <c r="CQ34" s="48"/>
      <c r="CR34" s="48"/>
      <c r="CS34" s="29"/>
      <c r="CT34" s="48"/>
      <c r="CU34" s="48"/>
      <c r="CW34" s="48"/>
      <c r="CX34" s="48"/>
      <c r="CY34" s="7"/>
      <c r="DA34" s="29"/>
      <c r="DB34" s="47"/>
      <c r="DC34" s="47"/>
      <c r="DD34" s="2"/>
      <c r="DE34" s="47"/>
      <c r="DF34" s="47"/>
      <c r="DG34" s="29"/>
      <c r="DH34" s="48"/>
      <c r="DI34" s="48"/>
      <c r="DJ34" s="150"/>
      <c r="DK34" s="48"/>
      <c r="DL34" s="48"/>
      <c r="DM34" s="29"/>
      <c r="DN34" s="48"/>
      <c r="DO34" s="48"/>
      <c r="DQ34" s="48"/>
      <c r="DR34" s="48"/>
      <c r="DS34" s="7"/>
      <c r="DU34" s="29"/>
      <c r="DV34" s="47"/>
      <c r="DW34" s="47"/>
      <c r="DX34" s="2"/>
      <c r="DY34" s="47"/>
      <c r="DZ34" s="47"/>
      <c r="EA34" s="29"/>
      <c r="EC34" s="50"/>
      <c r="EF34" s="49"/>
      <c r="EG34" s="29"/>
      <c r="EH34" s="48"/>
      <c r="EI34" s="48"/>
      <c r="EK34" s="48"/>
      <c r="EL34" s="48"/>
      <c r="EM34" s="7"/>
      <c r="EO34" s="29"/>
      <c r="EP34" s="47"/>
      <c r="EQ34" s="47"/>
      <c r="ER34" s="2"/>
      <c r="ES34" s="47"/>
      <c r="ET34" s="47"/>
      <c r="EU34" s="29"/>
      <c r="EV34" s="48"/>
      <c r="EW34" s="48"/>
      <c r="EZ34" s="49"/>
      <c r="FA34" s="29"/>
      <c r="FB34" s="48"/>
      <c r="FC34" s="48"/>
      <c r="FE34" s="48"/>
      <c r="FF34" s="48"/>
      <c r="FG34" s="7"/>
      <c r="FI34" s="29">
        <v>246620</v>
      </c>
      <c r="FJ34" s="48">
        <f t="shared" ref="FJ34" si="63">FI34/FG$7</f>
        <v>2.366147000840077E-2</v>
      </c>
      <c r="FK34" s="207">
        <f t="shared" ref="FK34" si="64">FJ34-EP34</f>
        <v>2.366147000840077E-2</v>
      </c>
      <c r="FL34" s="4">
        <v>3</v>
      </c>
      <c r="FM34" s="48">
        <f t="shared" ref="FM34" si="65">FL34/FG$3</f>
        <v>0.02</v>
      </c>
      <c r="FN34" s="207">
        <f t="shared" ref="FN34" si="66">FM34-ES34</f>
        <v>0.02</v>
      </c>
      <c r="FO34" s="29"/>
      <c r="FP34" s="48"/>
      <c r="FQ34" s="48"/>
      <c r="FT34" s="49"/>
      <c r="FU34" s="29"/>
      <c r="FV34" s="48"/>
      <c r="FW34" s="48"/>
      <c r="FY34" s="48"/>
      <c r="FZ34" s="48"/>
      <c r="GA34" s="19"/>
      <c r="GB34" s="53"/>
      <c r="GC34" s="53">
        <v>71345</v>
      </c>
      <c r="GD34" s="48">
        <f t="shared" si="47"/>
        <v>6.8385769932038853E-3</v>
      </c>
      <c r="GE34" s="207">
        <f t="shared" si="48"/>
        <v>-1.6822893015196884E-2</v>
      </c>
      <c r="GF34" s="55">
        <v>1</v>
      </c>
      <c r="GG34" s="48">
        <f t="shared" si="49"/>
        <v>6.6666666666666671E-3</v>
      </c>
      <c r="GH34" s="207">
        <f t="shared" si="50"/>
        <v>-1.3333333333333332E-2</v>
      </c>
      <c r="GI34" s="56"/>
      <c r="GJ34" s="2"/>
      <c r="GK34" s="2"/>
      <c r="GL34" s="2"/>
      <c r="GM34" s="2"/>
      <c r="GN34" s="57"/>
      <c r="GO34" s="2"/>
      <c r="GP34" s="2"/>
      <c r="GQ34" s="2"/>
      <c r="GR34" s="2"/>
      <c r="GS34" s="2"/>
      <c r="GT34" s="2"/>
      <c r="GU34" s="19"/>
      <c r="GV34" s="53"/>
      <c r="GW34" s="53"/>
      <c r="GX34" s="54"/>
      <c r="GY34" s="2"/>
      <c r="GZ34" s="55"/>
      <c r="HA34" s="54"/>
      <c r="HB34" s="2"/>
      <c r="HC34" s="56"/>
      <c r="HD34" s="2"/>
      <c r="HE34" s="2"/>
      <c r="HF34" s="2"/>
      <c r="HG34" s="2"/>
      <c r="HH34" s="57"/>
      <c r="HI34" s="2"/>
      <c r="HJ34" s="2"/>
      <c r="HK34" s="2"/>
      <c r="HL34" s="2"/>
      <c r="HM34" s="2"/>
      <c r="HN34" s="2"/>
      <c r="HO34" s="19"/>
      <c r="HP34" s="53"/>
      <c r="HQ34" s="53"/>
      <c r="HR34" s="54"/>
      <c r="HS34" s="2"/>
      <c r="HT34" s="55"/>
      <c r="HU34" s="54"/>
      <c r="HV34" s="2"/>
      <c r="HW34" s="56"/>
      <c r="HX34" s="2"/>
      <c r="HY34" s="2"/>
      <c r="HZ34" s="2"/>
      <c r="IA34" s="2"/>
      <c r="IB34" s="57"/>
      <c r="IC34" s="2"/>
      <c r="ID34" s="2"/>
      <c r="IE34" s="2"/>
      <c r="IF34" s="2"/>
      <c r="IG34" s="2"/>
      <c r="IH34" s="2"/>
      <c r="II34" s="19"/>
      <c r="IJ34" s="53"/>
      <c r="IK34" s="53"/>
      <c r="IL34" s="54"/>
      <c r="IM34" s="2"/>
      <c r="IN34" s="55"/>
      <c r="IO34" s="54"/>
      <c r="IP34" s="2"/>
      <c r="IQ34" s="56"/>
      <c r="IR34" s="2"/>
      <c r="IS34" s="2"/>
      <c r="IT34" s="2"/>
      <c r="IU34" s="2"/>
      <c r="IV34" s="57"/>
      <c r="IW34" s="2"/>
      <c r="IX34" s="2"/>
      <c r="IY34" s="2"/>
      <c r="IZ34" s="2"/>
      <c r="JA34" s="2"/>
      <c r="JB34" s="2"/>
    </row>
    <row r="35" spans="1:262" s="4" customFormat="1" ht="13.5" customHeight="1">
      <c r="A35" s="46" t="s">
        <v>1087</v>
      </c>
      <c r="B35" s="2" t="s">
        <v>1088</v>
      </c>
      <c r="C35" s="7"/>
      <c r="E35" s="29"/>
      <c r="F35" s="47"/>
      <c r="G35" s="48"/>
      <c r="H35" s="2"/>
      <c r="I35" s="47"/>
      <c r="J35" s="48"/>
      <c r="K35" s="48"/>
      <c r="L35" s="48"/>
      <c r="M35" s="48"/>
      <c r="P35" s="49"/>
      <c r="Q35" s="29"/>
      <c r="R35" s="48"/>
      <c r="S35" s="48"/>
      <c r="U35" s="48"/>
      <c r="V35" s="48"/>
      <c r="W35" s="7"/>
      <c r="Y35" s="29"/>
      <c r="Z35" s="47"/>
      <c r="AA35" s="47"/>
      <c r="AB35" s="2"/>
      <c r="AC35" s="47"/>
      <c r="AD35" s="47"/>
      <c r="AE35" s="29"/>
      <c r="AF35" s="48"/>
      <c r="AG35" s="48"/>
      <c r="AH35" s="150"/>
      <c r="AI35" s="48"/>
      <c r="AJ35" s="48"/>
      <c r="AK35" s="29"/>
      <c r="AM35" s="48"/>
      <c r="AO35" s="48"/>
      <c r="AP35" s="48"/>
      <c r="AQ35" s="7"/>
      <c r="AS35" s="29"/>
      <c r="AT35" s="48"/>
      <c r="AU35" s="48"/>
      <c r="AV35" s="2"/>
      <c r="AW35" s="48"/>
      <c r="AX35" s="163"/>
      <c r="AY35" s="29"/>
      <c r="AZ35" s="48"/>
      <c r="BA35" s="48"/>
      <c r="BB35" s="150"/>
      <c r="BC35" s="48"/>
      <c r="BD35" s="48"/>
      <c r="BE35" s="29"/>
      <c r="BF35" s="48"/>
      <c r="BG35" s="48"/>
      <c r="BI35" s="48"/>
      <c r="BJ35" s="48"/>
      <c r="BK35" s="7"/>
      <c r="BM35" s="29"/>
      <c r="BN35" s="47"/>
      <c r="BO35" s="47"/>
      <c r="BP35" s="2"/>
      <c r="BQ35" s="47"/>
      <c r="BR35" s="47"/>
      <c r="BS35" s="25"/>
      <c r="BT35" s="48"/>
      <c r="BU35" s="48"/>
      <c r="BV35" s="150"/>
      <c r="BW35" s="48"/>
      <c r="BX35" s="48"/>
      <c r="BY35" s="29"/>
      <c r="BZ35" s="48"/>
      <c r="CA35" s="48"/>
      <c r="CC35" s="48"/>
      <c r="CD35" s="48"/>
      <c r="CE35" s="29"/>
      <c r="CG35" s="29"/>
      <c r="CH35" s="47"/>
      <c r="CI35" s="47"/>
      <c r="CJ35" s="2"/>
      <c r="CK35" s="47"/>
      <c r="CL35" s="47"/>
      <c r="CM35" s="29"/>
      <c r="CN35" s="48"/>
      <c r="CO35" s="48"/>
      <c r="CP35" s="150"/>
      <c r="CQ35" s="48"/>
      <c r="CR35" s="48"/>
      <c r="CS35" s="29"/>
      <c r="CT35" s="48"/>
      <c r="CU35" s="48"/>
      <c r="CW35" s="48"/>
      <c r="CX35" s="48"/>
      <c r="CY35" s="7"/>
      <c r="DA35" s="29"/>
      <c r="DB35" s="47"/>
      <c r="DC35" s="47"/>
      <c r="DD35" s="2"/>
      <c r="DE35" s="47"/>
      <c r="DF35" s="47"/>
      <c r="DG35" s="29"/>
      <c r="DH35" s="48"/>
      <c r="DI35" s="48"/>
      <c r="DJ35" s="150"/>
      <c r="DK35" s="48"/>
      <c r="DL35" s="48"/>
      <c r="DM35" s="29"/>
      <c r="DN35" s="48"/>
      <c r="DO35" s="48"/>
      <c r="DQ35" s="48"/>
      <c r="DR35" s="48"/>
      <c r="DS35" s="7"/>
      <c r="DU35" s="29"/>
      <c r="DV35" s="47"/>
      <c r="DW35" s="47"/>
      <c r="DX35" s="2"/>
      <c r="DY35" s="47"/>
      <c r="DZ35" s="47"/>
      <c r="EA35" s="29"/>
      <c r="EC35" s="50"/>
      <c r="EF35" s="49"/>
      <c r="EG35" s="29"/>
      <c r="EH35" s="48"/>
      <c r="EI35" s="48"/>
      <c r="EK35" s="48"/>
      <c r="EL35" s="48"/>
      <c r="EM35" s="7"/>
      <c r="EO35" s="29"/>
      <c r="EP35" s="47"/>
      <c r="EQ35" s="47"/>
      <c r="ER35" s="2"/>
      <c r="ES35" s="47"/>
      <c r="ET35" s="47"/>
      <c r="EU35" s="29"/>
      <c r="EV35" s="48"/>
      <c r="EW35" s="48"/>
      <c r="EZ35" s="49"/>
      <c r="FA35" s="29"/>
      <c r="FB35" s="48"/>
      <c r="FC35" s="48"/>
      <c r="FE35" s="48"/>
      <c r="FF35" s="48"/>
      <c r="FG35" s="7"/>
      <c r="FI35" s="29">
        <v>104319</v>
      </c>
      <c r="FJ35" s="48">
        <f t="shared" ref="FJ35" si="67">FI35/FG$7</f>
        <v>1.0008680925335982E-2</v>
      </c>
      <c r="FK35" s="207">
        <f t="shared" ref="FK35" si="68">FJ35-EP35</f>
        <v>1.0008680925335982E-2</v>
      </c>
      <c r="FL35" s="4">
        <v>1</v>
      </c>
      <c r="FM35" s="48">
        <f t="shared" ref="FM35" si="69">FL35/FG$3</f>
        <v>6.6666666666666671E-3</v>
      </c>
      <c r="FN35" s="207">
        <f t="shared" ref="FN35" si="70">FM35-ES35</f>
        <v>6.6666666666666671E-3</v>
      </c>
      <c r="FO35" s="29"/>
      <c r="FP35" s="48"/>
      <c r="FQ35" s="48"/>
      <c r="FT35" s="49"/>
      <c r="FU35" s="29"/>
      <c r="FV35" s="48"/>
      <c r="FW35" s="48"/>
      <c r="FY35" s="48"/>
      <c r="FZ35" s="48"/>
      <c r="GA35" s="19"/>
      <c r="GB35" s="53"/>
      <c r="GC35" s="53">
        <v>485551</v>
      </c>
      <c r="GD35" s="48">
        <f t="shared" si="47"/>
        <v>4.654114370491471E-2</v>
      </c>
      <c r="GE35" s="207">
        <f t="shared" si="48"/>
        <v>3.653246277957873E-2</v>
      </c>
      <c r="GF35" s="55">
        <v>7</v>
      </c>
      <c r="GG35" s="48">
        <f t="shared" si="49"/>
        <v>4.6666666666666669E-2</v>
      </c>
      <c r="GH35" s="207">
        <f t="shared" si="50"/>
        <v>0.04</v>
      </c>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4" customFormat="1" ht="13.5" customHeight="1">
      <c r="A36" s="46" t="s">
        <v>1091</v>
      </c>
      <c r="B36" s="2" t="s">
        <v>1094</v>
      </c>
      <c r="C36" s="7"/>
      <c r="E36" s="29"/>
      <c r="F36" s="47"/>
      <c r="G36" s="48"/>
      <c r="H36" s="2"/>
      <c r="I36" s="47"/>
      <c r="J36" s="48"/>
      <c r="K36" s="48"/>
      <c r="L36" s="48"/>
      <c r="M36" s="48"/>
      <c r="P36" s="49"/>
      <c r="Q36" s="29"/>
      <c r="R36" s="48"/>
      <c r="S36" s="48"/>
      <c r="U36" s="48"/>
      <c r="V36" s="48"/>
      <c r="W36" s="7"/>
      <c r="Y36" s="29"/>
      <c r="Z36" s="47"/>
      <c r="AA36" s="47"/>
      <c r="AB36" s="2"/>
      <c r="AC36" s="47"/>
      <c r="AD36" s="47"/>
      <c r="AE36" s="29"/>
      <c r="AF36" s="48"/>
      <c r="AG36" s="48"/>
      <c r="AH36" s="150"/>
      <c r="AI36" s="48"/>
      <c r="AJ36" s="48"/>
      <c r="AK36" s="29"/>
      <c r="AM36" s="48"/>
      <c r="AO36" s="48"/>
      <c r="AP36" s="48"/>
      <c r="AQ36" s="7"/>
      <c r="AS36" s="29"/>
      <c r="AT36" s="48"/>
      <c r="AU36" s="48"/>
      <c r="AV36" s="2"/>
      <c r="AW36" s="48"/>
      <c r="AX36" s="163"/>
      <c r="AY36" s="29"/>
      <c r="AZ36" s="48"/>
      <c r="BA36" s="48"/>
      <c r="BB36" s="150"/>
      <c r="BC36" s="48"/>
      <c r="BD36" s="48"/>
      <c r="BE36" s="29"/>
      <c r="BF36" s="48"/>
      <c r="BG36" s="48"/>
      <c r="BI36" s="48"/>
      <c r="BJ36" s="48"/>
      <c r="BK36" s="7"/>
      <c r="BM36" s="29"/>
      <c r="BN36" s="47"/>
      <c r="BO36" s="47"/>
      <c r="BP36" s="2"/>
      <c r="BQ36" s="47"/>
      <c r="BR36" s="47"/>
      <c r="BS36" s="25"/>
      <c r="BT36" s="48"/>
      <c r="BU36" s="48"/>
      <c r="BV36" s="150"/>
      <c r="BW36" s="48"/>
      <c r="BX36" s="48"/>
      <c r="BY36" s="29"/>
      <c r="BZ36" s="48"/>
      <c r="CA36" s="48"/>
      <c r="CC36" s="48"/>
      <c r="CD36" s="48"/>
      <c r="CE36" s="29"/>
      <c r="CG36" s="29"/>
      <c r="CH36" s="47"/>
      <c r="CI36" s="47"/>
      <c r="CJ36" s="2"/>
      <c r="CK36" s="47"/>
      <c r="CL36" s="47"/>
      <c r="CM36" s="29"/>
      <c r="CN36" s="48"/>
      <c r="CO36" s="48"/>
      <c r="CP36" s="150"/>
      <c r="CQ36" s="48"/>
      <c r="CR36" s="48"/>
      <c r="CS36" s="29"/>
      <c r="CT36" s="48"/>
      <c r="CU36" s="48"/>
      <c r="CW36" s="48"/>
      <c r="CX36" s="48"/>
      <c r="CY36" s="7"/>
      <c r="DA36" s="29"/>
      <c r="DB36" s="47"/>
      <c r="DC36" s="47"/>
      <c r="DD36" s="2"/>
      <c r="DE36" s="47"/>
      <c r="DF36" s="47"/>
      <c r="DG36" s="29"/>
      <c r="DH36" s="48"/>
      <c r="DI36" s="48"/>
      <c r="DL36" s="49"/>
      <c r="DM36" s="29"/>
      <c r="DN36" s="48"/>
      <c r="DO36" s="48"/>
      <c r="DQ36" s="48"/>
      <c r="DR36" s="48"/>
      <c r="DS36" s="7"/>
      <c r="DU36" s="29"/>
      <c r="DV36" s="47"/>
      <c r="DW36" s="47"/>
      <c r="DX36" s="2"/>
      <c r="DY36" s="47"/>
      <c r="DZ36" s="47"/>
      <c r="EA36" s="29"/>
      <c r="EC36" s="50"/>
      <c r="EF36" s="49"/>
      <c r="EG36" s="29"/>
      <c r="EH36" s="48"/>
      <c r="EI36" s="48"/>
      <c r="EK36" s="48"/>
      <c r="EL36" s="48"/>
      <c r="EM36" s="7"/>
      <c r="EO36" s="29"/>
      <c r="EP36" s="47"/>
      <c r="EQ36" s="47"/>
      <c r="ER36" s="2"/>
      <c r="ES36" s="47"/>
      <c r="ET36" s="47"/>
      <c r="EU36" s="29"/>
      <c r="EV36" s="48"/>
      <c r="EW36" s="48"/>
      <c r="EZ36" s="49"/>
      <c r="FA36" s="29"/>
      <c r="FB36" s="48"/>
      <c r="FC36" s="48"/>
      <c r="FE36" s="48"/>
      <c r="FF36" s="48"/>
      <c r="FG36" s="7"/>
      <c r="FI36" s="29">
        <v>87238</v>
      </c>
      <c r="FJ36" s="48">
        <f t="shared" ref="FJ36" si="71">FI36/FG$7</f>
        <v>8.3698780333828007E-3</v>
      </c>
      <c r="FK36" s="207">
        <f t="shared" ref="FK36" si="72">FJ36-EP36</f>
        <v>8.3698780333828007E-3</v>
      </c>
      <c r="FL36" s="4">
        <v>1</v>
      </c>
      <c r="FM36" s="48">
        <f t="shared" ref="FM36" si="73">FL36/FG$3</f>
        <v>6.6666666666666671E-3</v>
      </c>
      <c r="FN36" s="207">
        <f t="shared" ref="FN36" si="74">FM36-ES36</f>
        <v>6.6666666666666671E-3</v>
      </c>
      <c r="FO36" s="29"/>
      <c r="FP36" s="48"/>
      <c r="FQ36" s="48"/>
      <c r="FT36" s="49"/>
      <c r="FU36" s="29"/>
      <c r="FV36" s="48"/>
      <c r="FW36" s="48"/>
      <c r="FY36" s="48"/>
      <c r="FZ36" s="48"/>
      <c r="GA36" s="19"/>
      <c r="GB36" s="53"/>
      <c r="GC36" s="53"/>
      <c r="GD36" s="48"/>
      <c r="GE36" s="207"/>
      <c r="GF36" s="29"/>
      <c r="GG36" s="48"/>
      <c r="GH36" s="207"/>
      <c r="GI36" s="56"/>
      <c r="GJ36" s="2"/>
      <c r="GK36" s="2"/>
      <c r="GL36" s="2"/>
      <c r="GM36" s="2"/>
      <c r="GN36" s="57"/>
      <c r="GO36" s="2"/>
      <c r="GP36" s="2"/>
      <c r="GQ36" s="2"/>
      <c r="GR36" s="2"/>
      <c r="GS36" s="2"/>
      <c r="GT36" s="2"/>
      <c r="GU36" s="19"/>
      <c r="GV36" s="53"/>
      <c r="GW36" s="53"/>
      <c r="GX36" s="54"/>
      <c r="GY36" s="29"/>
      <c r="GZ36" s="29"/>
      <c r="HA36" s="47"/>
      <c r="HB36" s="29"/>
      <c r="HC36" s="56"/>
      <c r="HD36" s="2"/>
      <c r="HE36" s="2"/>
      <c r="HF36" s="2"/>
      <c r="HG36" s="2"/>
      <c r="HH36" s="57"/>
      <c r="HI36" s="2"/>
      <c r="HJ36" s="2"/>
      <c r="HK36" s="2"/>
      <c r="HL36" s="2"/>
      <c r="HM36" s="2"/>
      <c r="HN36" s="2"/>
      <c r="HO36" s="19"/>
      <c r="HP36" s="53"/>
      <c r="HQ36" s="53"/>
      <c r="HR36" s="54"/>
      <c r="HS36" s="29"/>
      <c r="HT36" s="29"/>
      <c r="HU36" s="47"/>
      <c r="HV36" s="29"/>
      <c r="HW36" s="56"/>
      <c r="HX36" s="2"/>
      <c r="HY36" s="2"/>
      <c r="HZ36" s="2"/>
      <c r="IA36" s="2"/>
      <c r="IB36" s="57"/>
      <c r="IC36" s="2"/>
      <c r="ID36" s="2"/>
      <c r="IE36" s="2"/>
      <c r="IF36" s="2"/>
      <c r="IG36" s="2"/>
      <c r="IH36" s="2"/>
      <c r="II36" s="19"/>
      <c r="IJ36" s="53"/>
      <c r="IK36" s="53"/>
      <c r="IL36" s="54"/>
      <c r="IM36" s="29"/>
      <c r="IN36" s="29"/>
      <c r="IO36" s="47"/>
      <c r="IP36" s="29"/>
      <c r="IQ36" s="56"/>
      <c r="IR36" s="2"/>
      <c r="IS36" s="2"/>
      <c r="IT36" s="2"/>
      <c r="IU36" s="2"/>
      <c r="IV36" s="57"/>
      <c r="IW36" s="2"/>
      <c r="IX36" s="2"/>
      <c r="IY36" s="2"/>
      <c r="IZ36" s="2"/>
      <c r="JA36" s="2"/>
      <c r="JB36" s="2"/>
    </row>
    <row r="37" spans="1:262" s="4" customFormat="1" ht="13.5" customHeight="1">
      <c r="A37" s="46" t="s">
        <v>1211</v>
      </c>
      <c r="B37" s="2" t="s">
        <v>1212</v>
      </c>
      <c r="C37" s="7"/>
      <c r="E37" s="29"/>
      <c r="F37" s="47"/>
      <c r="G37" s="48"/>
      <c r="H37" s="2"/>
      <c r="I37" s="47"/>
      <c r="J37" s="48"/>
      <c r="K37" s="29"/>
      <c r="L37" s="48"/>
      <c r="M37" s="48"/>
      <c r="P37" s="49"/>
      <c r="Q37" s="29"/>
      <c r="R37" s="48"/>
      <c r="S37" s="48"/>
      <c r="U37" s="48"/>
      <c r="V37" s="48"/>
      <c r="W37" s="7"/>
      <c r="Y37" s="29"/>
      <c r="Z37" s="47"/>
      <c r="AA37" s="47"/>
      <c r="AB37" s="2"/>
      <c r="AC37" s="47"/>
      <c r="AD37" s="47"/>
      <c r="AE37" s="29"/>
      <c r="AF37" s="48"/>
      <c r="AG37" s="48"/>
      <c r="AJ37" s="49"/>
      <c r="AK37" s="29"/>
      <c r="AM37" s="48"/>
      <c r="AO37" s="48"/>
      <c r="AP37" s="48"/>
      <c r="AQ37" s="7"/>
      <c r="AS37" s="29"/>
      <c r="AT37" s="47"/>
      <c r="AU37" s="47"/>
      <c r="AV37" s="2"/>
      <c r="AW37" s="48"/>
      <c r="AX37" s="163"/>
      <c r="AY37" s="29"/>
      <c r="AZ37" s="48"/>
      <c r="BA37" s="48"/>
      <c r="BD37" s="49"/>
      <c r="BE37" s="29"/>
      <c r="BF37" s="48"/>
      <c r="BG37" s="48"/>
      <c r="BI37" s="48"/>
      <c r="BJ37" s="48"/>
      <c r="BK37" s="7"/>
      <c r="BM37" s="29"/>
      <c r="BN37" s="47"/>
      <c r="BO37" s="47"/>
      <c r="BP37" s="2"/>
      <c r="BQ37" s="47"/>
      <c r="BR37" s="47"/>
      <c r="BS37" s="25"/>
      <c r="BT37" s="48"/>
      <c r="BU37" s="48"/>
      <c r="BX37" s="49"/>
      <c r="BY37" s="29"/>
      <c r="BZ37" s="48"/>
      <c r="CA37" s="48"/>
      <c r="CC37" s="48"/>
      <c r="CD37" s="48"/>
      <c r="CE37" s="29"/>
      <c r="CG37" s="29"/>
      <c r="CH37" s="47"/>
      <c r="CI37" s="47"/>
      <c r="CJ37" s="2"/>
      <c r="CK37" s="47"/>
      <c r="CL37" s="47"/>
      <c r="CM37" s="29"/>
      <c r="CN37" s="48"/>
      <c r="CO37" s="48"/>
      <c r="CR37" s="49"/>
      <c r="CS37" s="29"/>
      <c r="CT37" s="48"/>
      <c r="CU37" s="48"/>
      <c r="CW37" s="48"/>
      <c r="CX37" s="48"/>
      <c r="CY37" s="7"/>
      <c r="DA37" s="29"/>
      <c r="DB37" s="47"/>
      <c r="DC37" s="47"/>
      <c r="DD37" s="2"/>
      <c r="DE37" s="47"/>
      <c r="DF37" s="47"/>
      <c r="DG37" s="29"/>
      <c r="DH37" s="48"/>
      <c r="DI37" s="48"/>
      <c r="DL37" s="49"/>
      <c r="DM37" s="29"/>
      <c r="DN37" s="48"/>
      <c r="DO37" s="48"/>
      <c r="DQ37" s="48"/>
      <c r="DR37" s="48"/>
      <c r="DS37" s="7"/>
      <c r="DU37" s="29"/>
      <c r="DV37" s="47"/>
      <c r="DW37" s="47"/>
      <c r="DX37" s="2"/>
      <c r="DY37" s="47"/>
      <c r="DZ37" s="47"/>
      <c r="EA37" s="29"/>
      <c r="EC37" s="50"/>
      <c r="EF37" s="49"/>
      <c r="EG37" s="29"/>
      <c r="EH37" s="48"/>
      <c r="EI37" s="48"/>
      <c r="EK37" s="48"/>
      <c r="EL37" s="48"/>
      <c r="EM37" s="7"/>
      <c r="EO37" s="29"/>
      <c r="EP37" s="47"/>
      <c r="EQ37" s="47"/>
      <c r="ER37" s="2"/>
      <c r="ES37" s="47"/>
      <c r="ET37" s="47"/>
      <c r="EU37" s="29"/>
      <c r="EV37" s="48"/>
      <c r="EW37" s="48"/>
      <c r="EZ37" s="49"/>
      <c r="FA37" s="29"/>
      <c r="FB37" s="48"/>
      <c r="FC37" s="48"/>
      <c r="FE37" s="48"/>
      <c r="FF37" s="48"/>
      <c r="FG37" s="7"/>
      <c r="FI37" s="29"/>
      <c r="FJ37" s="47"/>
      <c r="FK37" s="47"/>
      <c r="FL37" s="2"/>
      <c r="FM37" s="47"/>
      <c r="FN37" s="47"/>
      <c r="FO37" s="29"/>
      <c r="FP37" s="48"/>
      <c r="FQ37" s="48"/>
      <c r="FT37" s="49"/>
      <c r="FU37" s="29"/>
      <c r="FV37" s="48"/>
      <c r="FW37" s="48"/>
      <c r="FY37" s="48"/>
      <c r="FZ37" s="48"/>
      <c r="GA37" s="19"/>
      <c r="GB37" s="53"/>
      <c r="GC37" s="53">
        <v>1343287</v>
      </c>
      <c r="GD37" s="48">
        <f t="shared" si="47"/>
        <v>0.12875704777447428</v>
      </c>
      <c r="GE37" s="207">
        <f t="shared" si="48"/>
        <v>0.12875704777447428</v>
      </c>
      <c r="GF37" s="55">
        <v>20</v>
      </c>
      <c r="GG37" s="48">
        <f t="shared" si="49"/>
        <v>0.13333333333333333</v>
      </c>
      <c r="GH37" s="207">
        <f t="shared" si="50"/>
        <v>0.13333333333333333</v>
      </c>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4" customFormat="1" ht="13.5" customHeight="1">
      <c r="A38" s="46"/>
      <c r="B38" s="2"/>
      <c r="C38" s="7"/>
      <c r="E38" s="29"/>
      <c r="F38" s="47"/>
      <c r="G38" s="48"/>
      <c r="H38" s="2"/>
      <c r="I38" s="47"/>
      <c r="J38" s="48"/>
      <c r="K38" s="29"/>
      <c r="L38" s="48"/>
      <c r="M38" s="48"/>
      <c r="P38" s="49"/>
      <c r="Q38" s="29"/>
      <c r="R38" s="48"/>
      <c r="S38" s="48"/>
      <c r="U38" s="48"/>
      <c r="V38" s="48"/>
      <c r="W38" s="7"/>
      <c r="Y38" s="29"/>
      <c r="Z38" s="47"/>
      <c r="AA38" s="47"/>
      <c r="AB38" s="2"/>
      <c r="AC38" s="47"/>
      <c r="AD38" s="47"/>
      <c r="AE38" s="29"/>
      <c r="AF38" s="48"/>
      <c r="AG38" s="48"/>
      <c r="AJ38" s="49"/>
      <c r="AK38" s="29"/>
      <c r="AM38" s="48"/>
      <c r="AO38" s="48"/>
      <c r="AP38" s="48"/>
      <c r="AQ38" s="7"/>
      <c r="AS38" s="29"/>
      <c r="AT38" s="47"/>
      <c r="AU38" s="47"/>
      <c r="AV38" s="2"/>
      <c r="AW38" s="48"/>
      <c r="AX38" s="163"/>
      <c r="AY38" s="29"/>
      <c r="AZ38" s="48"/>
      <c r="BA38" s="48"/>
      <c r="BD38" s="49"/>
      <c r="BE38" s="29"/>
      <c r="BF38" s="48"/>
      <c r="BG38" s="48"/>
      <c r="BI38" s="48"/>
      <c r="BJ38" s="48"/>
      <c r="BK38" s="7"/>
      <c r="BM38" s="29"/>
      <c r="BN38" s="47"/>
      <c r="BO38" s="47"/>
      <c r="BP38" s="2"/>
      <c r="BQ38" s="47"/>
      <c r="BR38" s="47"/>
      <c r="BS38" s="25"/>
      <c r="BT38" s="48"/>
      <c r="BU38" s="48"/>
      <c r="BX38" s="49"/>
      <c r="BY38" s="29"/>
      <c r="BZ38" s="48"/>
      <c r="CA38" s="48"/>
      <c r="CC38" s="48"/>
      <c r="CD38" s="48"/>
      <c r="CE38" s="29"/>
      <c r="CG38" s="29"/>
      <c r="CH38" s="47"/>
      <c r="CI38" s="47"/>
      <c r="CJ38" s="2"/>
      <c r="CK38" s="47"/>
      <c r="CL38" s="47"/>
      <c r="CM38" s="29"/>
      <c r="CN38" s="48"/>
      <c r="CO38" s="48"/>
      <c r="CR38" s="49"/>
      <c r="CS38" s="29"/>
      <c r="CT38" s="48"/>
      <c r="CU38" s="48"/>
      <c r="CW38" s="48"/>
      <c r="CX38" s="48"/>
      <c r="CY38" s="7"/>
      <c r="DA38" s="29"/>
      <c r="DB38" s="47"/>
      <c r="DC38" s="47"/>
      <c r="DD38" s="2"/>
      <c r="DE38" s="47"/>
      <c r="DF38" s="47"/>
      <c r="DG38" s="29"/>
      <c r="DH38" s="48"/>
      <c r="DI38" s="48"/>
      <c r="DL38" s="49"/>
      <c r="DM38" s="29"/>
      <c r="DN38" s="48"/>
      <c r="DO38" s="48"/>
      <c r="DQ38" s="48"/>
      <c r="DR38" s="48"/>
      <c r="DS38" s="7"/>
      <c r="EA38" s="29"/>
      <c r="EC38" s="50"/>
      <c r="EF38" s="49"/>
      <c r="EG38" s="29"/>
      <c r="EH38" s="48"/>
      <c r="EI38" s="48"/>
      <c r="EK38" s="48"/>
      <c r="EL38" s="48"/>
      <c r="EM38" s="7"/>
      <c r="EO38" s="29"/>
      <c r="EP38" s="47"/>
      <c r="EQ38" s="47"/>
      <c r="ER38" s="2"/>
      <c r="ES38" s="47"/>
      <c r="ET38" s="47"/>
      <c r="EU38" s="29"/>
      <c r="EV38" s="48"/>
      <c r="EW38" s="48"/>
      <c r="EZ38" s="49"/>
      <c r="FA38" s="29"/>
      <c r="FB38" s="48"/>
      <c r="FC38" s="48"/>
      <c r="FE38" s="48"/>
      <c r="FF38" s="48"/>
      <c r="FG38" s="7"/>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4" customFormat="1" ht="13.5" customHeight="1">
      <c r="A39" s="46"/>
      <c r="B39" s="2"/>
      <c r="C39" s="7"/>
      <c r="E39" s="29"/>
      <c r="F39" s="47"/>
      <c r="G39" s="48"/>
      <c r="H39" s="2"/>
      <c r="I39" s="47"/>
      <c r="J39" s="48"/>
      <c r="K39" s="29"/>
      <c r="L39" s="48"/>
      <c r="M39" s="48"/>
      <c r="P39" s="49"/>
      <c r="Q39" s="29"/>
      <c r="R39" s="48"/>
      <c r="S39" s="48"/>
      <c r="U39" s="48"/>
      <c r="V39" s="48"/>
      <c r="W39" s="7"/>
      <c r="Y39" s="29"/>
      <c r="Z39" s="47"/>
      <c r="AA39" s="47"/>
      <c r="AB39" s="2"/>
      <c r="AC39" s="47"/>
      <c r="AD39" s="47"/>
      <c r="AE39" s="29"/>
      <c r="AF39" s="48"/>
      <c r="AG39" s="48"/>
      <c r="AJ39" s="49"/>
      <c r="AK39" s="29"/>
      <c r="AM39" s="48"/>
      <c r="AO39" s="48"/>
      <c r="AP39" s="48"/>
      <c r="AQ39" s="7"/>
      <c r="AS39" s="29"/>
      <c r="AT39" s="47"/>
      <c r="AU39" s="47"/>
      <c r="AV39" s="2"/>
      <c r="AW39" s="48"/>
      <c r="AX39" s="163"/>
      <c r="AY39" s="29"/>
      <c r="AZ39" s="48"/>
      <c r="BA39" s="48"/>
      <c r="BD39" s="49"/>
      <c r="BE39" s="29"/>
      <c r="BF39" s="48"/>
      <c r="BG39" s="48"/>
      <c r="BI39" s="48"/>
      <c r="BJ39" s="48"/>
      <c r="BK39" s="7"/>
      <c r="BM39" s="29"/>
      <c r="BN39" s="47"/>
      <c r="BO39" s="47"/>
      <c r="BP39" s="2"/>
      <c r="BQ39" s="47"/>
      <c r="BR39" s="47"/>
      <c r="BS39" s="25"/>
      <c r="BT39" s="48"/>
      <c r="BU39" s="48"/>
      <c r="BX39" s="49"/>
      <c r="BY39" s="29"/>
      <c r="BZ39" s="48"/>
      <c r="CA39" s="48"/>
      <c r="CC39" s="48"/>
      <c r="CD39" s="48"/>
      <c r="CE39" s="29"/>
      <c r="CG39" s="29"/>
      <c r="CH39" s="47"/>
      <c r="CI39" s="47"/>
      <c r="CJ39" s="2"/>
      <c r="CK39" s="47"/>
      <c r="CL39" s="47"/>
      <c r="CM39" s="29"/>
      <c r="CN39" s="48"/>
      <c r="CO39" s="48"/>
      <c r="CR39" s="49"/>
      <c r="CS39" s="29"/>
      <c r="CT39" s="48"/>
      <c r="CU39" s="48"/>
      <c r="CW39" s="48"/>
      <c r="CX39" s="48"/>
      <c r="CY39" s="7"/>
      <c r="DA39" s="29"/>
      <c r="DB39" s="47"/>
      <c r="DC39" s="47"/>
      <c r="DD39" s="2"/>
      <c r="DE39" s="47"/>
      <c r="DF39" s="47"/>
      <c r="DG39" s="29"/>
      <c r="DH39" s="48"/>
      <c r="DI39" s="48"/>
      <c r="DL39" s="49"/>
      <c r="DM39" s="29"/>
      <c r="DN39" s="48"/>
      <c r="DO39" s="48"/>
      <c r="DQ39" s="48"/>
      <c r="DR39" s="48"/>
      <c r="DS39" s="7"/>
      <c r="DU39" s="29"/>
      <c r="DV39" s="47"/>
      <c r="DW39" s="47"/>
      <c r="DX39" s="2"/>
      <c r="DY39" s="47"/>
      <c r="DZ39" s="47"/>
      <c r="EA39" s="29"/>
      <c r="EC39" s="50"/>
      <c r="EF39" s="49"/>
      <c r="EG39" s="29"/>
      <c r="EH39" s="48"/>
      <c r="EI39" s="48"/>
      <c r="EK39" s="48"/>
      <c r="EL39" s="48"/>
      <c r="EM39" s="7"/>
      <c r="EO39" s="29"/>
      <c r="EP39" s="47"/>
      <c r="EQ39" s="47"/>
      <c r="ER39" s="2"/>
      <c r="ES39" s="47"/>
      <c r="ET39" s="47"/>
      <c r="EU39" s="29"/>
      <c r="EV39" s="48"/>
      <c r="EW39" s="48"/>
      <c r="EZ39" s="49"/>
      <c r="FA39" s="29"/>
      <c r="FB39" s="48"/>
      <c r="FC39" s="48"/>
      <c r="FE39" s="48"/>
      <c r="FF39" s="48"/>
      <c r="FG39" s="7"/>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4" customFormat="1" ht="13.5" customHeight="1">
      <c r="A40" s="46"/>
      <c r="B40" s="2"/>
      <c r="C40" s="7"/>
      <c r="E40" s="29"/>
      <c r="F40" s="47"/>
      <c r="G40" s="48"/>
      <c r="H40" s="2"/>
      <c r="I40" s="47"/>
      <c r="J40" s="48"/>
      <c r="K40" s="29"/>
      <c r="L40" s="48"/>
      <c r="M40" s="48"/>
      <c r="P40" s="49"/>
      <c r="Q40" s="29"/>
      <c r="R40" s="48"/>
      <c r="S40" s="48"/>
      <c r="U40" s="48"/>
      <c r="V40" s="48"/>
      <c r="W40" s="7"/>
      <c r="Y40" s="29"/>
      <c r="Z40" s="47"/>
      <c r="AA40" s="47"/>
      <c r="AB40" s="2"/>
      <c r="AC40" s="47"/>
      <c r="AD40" s="47"/>
      <c r="AE40" s="29"/>
      <c r="AF40" s="48"/>
      <c r="AG40" s="48"/>
      <c r="AJ40" s="49"/>
      <c r="AK40" s="29"/>
      <c r="AM40" s="48"/>
      <c r="AO40" s="48"/>
      <c r="AP40" s="48"/>
      <c r="AQ40" s="7"/>
      <c r="AS40" s="29"/>
      <c r="AT40" s="47"/>
      <c r="AU40" s="47"/>
      <c r="AV40" s="2"/>
      <c r="AW40" s="48"/>
      <c r="AX40" s="163"/>
      <c r="AY40" s="29"/>
      <c r="AZ40" s="48"/>
      <c r="BA40" s="48"/>
      <c r="BD40" s="49"/>
      <c r="BE40" s="29"/>
      <c r="BF40" s="48"/>
      <c r="BG40" s="48"/>
      <c r="BI40" s="48"/>
      <c r="BJ40" s="48"/>
      <c r="BK40" s="7"/>
      <c r="BM40" s="29"/>
      <c r="BN40" s="47"/>
      <c r="BO40" s="47"/>
      <c r="BP40" s="2"/>
      <c r="BQ40" s="47"/>
      <c r="BR40" s="47"/>
      <c r="BS40" s="25"/>
      <c r="BT40" s="48"/>
      <c r="BU40" s="48"/>
      <c r="BX40" s="49"/>
      <c r="BY40" s="29"/>
      <c r="BZ40" s="48"/>
      <c r="CA40" s="48"/>
      <c r="CC40" s="48"/>
      <c r="CD40" s="48"/>
      <c r="CE40" s="29"/>
      <c r="CG40" s="29"/>
      <c r="CH40" s="47"/>
      <c r="CI40" s="47"/>
      <c r="CJ40" s="2"/>
      <c r="CK40" s="47"/>
      <c r="CL40" s="47"/>
      <c r="CM40" s="29"/>
      <c r="CN40" s="48"/>
      <c r="CO40" s="48"/>
      <c r="CR40" s="49"/>
      <c r="CS40" s="29"/>
      <c r="CT40" s="48"/>
      <c r="CU40" s="48"/>
      <c r="CW40" s="48"/>
      <c r="CX40" s="48"/>
      <c r="CY40" s="7"/>
      <c r="DA40" s="29"/>
      <c r="DB40" s="47"/>
      <c r="DC40" s="47"/>
      <c r="DD40" s="2"/>
      <c r="DE40" s="47"/>
      <c r="DF40" s="47"/>
      <c r="DG40" s="29"/>
      <c r="DH40" s="48"/>
      <c r="DI40" s="48"/>
      <c r="DL40" s="49"/>
      <c r="DM40" s="29"/>
      <c r="DN40" s="48"/>
      <c r="DO40" s="48"/>
      <c r="DQ40" s="48"/>
      <c r="DR40" s="48"/>
      <c r="DS40" s="7"/>
      <c r="DU40" s="29"/>
      <c r="DV40" s="47"/>
      <c r="DW40" s="47"/>
      <c r="DX40" s="2"/>
      <c r="DY40" s="47"/>
      <c r="DZ40" s="47"/>
      <c r="EA40" s="29"/>
      <c r="EC40" s="50"/>
      <c r="EF40" s="49"/>
      <c r="EG40" s="29"/>
      <c r="EH40" s="48"/>
      <c r="EI40" s="48"/>
      <c r="EK40" s="48"/>
      <c r="EL40" s="48"/>
      <c r="EM40" s="7"/>
      <c r="EO40" s="29"/>
      <c r="EP40" s="47"/>
      <c r="EQ40" s="47"/>
      <c r="ER40" s="2"/>
      <c r="ES40" s="47"/>
      <c r="ET40" s="47"/>
      <c r="EU40" s="29"/>
      <c r="EV40" s="48"/>
      <c r="EW40" s="48"/>
      <c r="EZ40" s="49"/>
      <c r="FA40" s="29"/>
      <c r="FB40" s="48"/>
      <c r="FC40" s="48"/>
      <c r="FE40" s="48"/>
      <c r="FF40" s="48"/>
      <c r="FG40" s="7"/>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4" customFormat="1" ht="13.5" customHeight="1">
      <c r="A41" s="46"/>
      <c r="B41" s="2"/>
      <c r="C41" s="7"/>
      <c r="E41" s="29"/>
      <c r="F41" s="47"/>
      <c r="G41" s="48"/>
      <c r="H41" s="2"/>
      <c r="I41" s="47"/>
      <c r="J41" s="48"/>
      <c r="K41" s="29"/>
      <c r="L41" s="48"/>
      <c r="M41" s="48"/>
      <c r="P41" s="49"/>
      <c r="Q41" s="29"/>
      <c r="R41" s="48"/>
      <c r="S41" s="48"/>
      <c r="U41" s="48"/>
      <c r="V41" s="48"/>
      <c r="W41" s="7"/>
      <c r="Y41" s="29"/>
      <c r="Z41" s="47"/>
      <c r="AA41" s="47"/>
      <c r="AB41" s="2"/>
      <c r="AC41" s="47"/>
      <c r="AD41" s="47"/>
      <c r="AE41" s="29"/>
      <c r="AF41" s="48"/>
      <c r="AG41" s="48"/>
      <c r="AJ41" s="49"/>
      <c r="AK41" s="29"/>
      <c r="AM41" s="48"/>
      <c r="AO41" s="48"/>
      <c r="AP41" s="48"/>
      <c r="AQ41" s="7"/>
      <c r="AS41" s="29"/>
      <c r="AT41" s="47"/>
      <c r="AU41" s="47"/>
      <c r="AV41" s="2"/>
      <c r="AW41" s="48"/>
      <c r="AX41" s="163"/>
      <c r="AY41" s="29"/>
      <c r="AZ41" s="48"/>
      <c r="BA41" s="48"/>
      <c r="BD41" s="49"/>
      <c r="BE41" s="29"/>
      <c r="BF41" s="48"/>
      <c r="BG41" s="48"/>
      <c r="BI41" s="48"/>
      <c r="BJ41" s="48"/>
      <c r="BK41" s="7"/>
      <c r="BM41" s="29"/>
      <c r="BN41" s="47"/>
      <c r="BO41" s="47"/>
      <c r="BP41" s="2"/>
      <c r="BQ41" s="47"/>
      <c r="BR41" s="47"/>
      <c r="BS41" s="25"/>
      <c r="BT41" s="48"/>
      <c r="BU41" s="48"/>
      <c r="BX41" s="49"/>
      <c r="BY41" s="29"/>
      <c r="BZ41" s="48"/>
      <c r="CA41" s="48"/>
      <c r="CC41" s="48"/>
      <c r="CD41" s="48"/>
      <c r="CE41" s="29"/>
      <c r="CG41" s="29"/>
      <c r="CH41" s="47"/>
      <c r="CI41" s="47"/>
      <c r="CJ41" s="2"/>
      <c r="CK41" s="47"/>
      <c r="CL41" s="47"/>
      <c r="CM41" s="29"/>
      <c r="CN41" s="48"/>
      <c r="CO41" s="48"/>
      <c r="CR41" s="49"/>
      <c r="CS41" s="29"/>
      <c r="CT41" s="48"/>
      <c r="CU41" s="48"/>
      <c r="CW41" s="48"/>
      <c r="CX41" s="48"/>
      <c r="CY41" s="7"/>
      <c r="DA41" s="29"/>
      <c r="DB41" s="47"/>
      <c r="DC41" s="47"/>
      <c r="DD41" s="2"/>
      <c r="DE41" s="47"/>
      <c r="DF41" s="47"/>
      <c r="DG41" s="29"/>
      <c r="DH41" s="48"/>
      <c r="DI41" s="48"/>
      <c r="DL41" s="49"/>
      <c r="DM41" s="29"/>
      <c r="DN41" s="48"/>
      <c r="DO41" s="48"/>
      <c r="DQ41" s="48"/>
      <c r="DR41" s="48"/>
      <c r="DS41" s="7"/>
      <c r="DU41" s="29"/>
      <c r="DV41" s="47"/>
      <c r="DW41" s="47"/>
      <c r="DX41" s="2"/>
      <c r="DY41" s="47"/>
      <c r="DZ41" s="47"/>
      <c r="EA41" s="29"/>
      <c r="EC41" s="50"/>
      <c r="EF41" s="49"/>
      <c r="EG41" s="29"/>
      <c r="EH41" s="48"/>
      <c r="EI41" s="48"/>
      <c r="EK41" s="48"/>
      <c r="EL41" s="48"/>
      <c r="EM41" s="7"/>
      <c r="EO41" s="29"/>
      <c r="EP41" s="47"/>
      <c r="EQ41" s="47"/>
      <c r="ER41" s="2"/>
      <c r="ES41" s="47"/>
      <c r="ET41" s="47"/>
      <c r="EU41" s="29"/>
      <c r="EV41" s="48"/>
      <c r="EW41" s="48"/>
      <c r="EZ41" s="49"/>
      <c r="FA41" s="29"/>
      <c r="FB41" s="48"/>
      <c r="FC41" s="48"/>
      <c r="FE41" s="48"/>
      <c r="FF41" s="48"/>
      <c r="FG41" s="7"/>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4" customFormat="1" ht="13.5" customHeight="1">
      <c r="A42" s="46"/>
      <c r="B42" s="2"/>
      <c r="C42" s="7"/>
      <c r="E42" s="29"/>
      <c r="F42" s="47"/>
      <c r="G42" s="48"/>
      <c r="H42" s="2"/>
      <c r="I42" s="47"/>
      <c r="J42" s="48"/>
      <c r="K42" s="29"/>
      <c r="L42" s="48"/>
      <c r="M42" s="48"/>
      <c r="P42" s="49"/>
      <c r="Q42" s="29"/>
      <c r="R42" s="48"/>
      <c r="S42" s="48"/>
      <c r="U42" s="48"/>
      <c r="V42" s="48"/>
      <c r="W42" s="7"/>
      <c r="Y42" s="29"/>
      <c r="Z42" s="47"/>
      <c r="AA42" s="47"/>
      <c r="AB42" s="2"/>
      <c r="AC42" s="47"/>
      <c r="AD42" s="47"/>
      <c r="AE42" s="29"/>
      <c r="AF42" s="48"/>
      <c r="AG42" s="48"/>
      <c r="AJ42" s="49"/>
      <c r="AK42" s="29"/>
      <c r="AM42" s="48"/>
      <c r="AO42" s="48"/>
      <c r="AP42" s="48"/>
      <c r="AQ42" s="7"/>
      <c r="AS42" s="29"/>
      <c r="AT42" s="47"/>
      <c r="AU42" s="47"/>
      <c r="AV42" s="2"/>
      <c r="AW42" s="48"/>
      <c r="AX42" s="163"/>
      <c r="AY42" s="29"/>
      <c r="AZ42" s="48"/>
      <c r="BA42" s="48"/>
      <c r="BD42" s="49"/>
      <c r="BE42" s="29"/>
      <c r="BF42" s="48"/>
      <c r="BG42" s="48"/>
      <c r="BI42" s="48"/>
      <c r="BJ42" s="48"/>
      <c r="BK42" s="7"/>
      <c r="BM42" s="29"/>
      <c r="BN42" s="47"/>
      <c r="BO42" s="47"/>
      <c r="BP42" s="2"/>
      <c r="BQ42" s="47"/>
      <c r="BR42" s="47"/>
      <c r="BS42" s="25"/>
      <c r="BT42" s="48"/>
      <c r="BU42" s="48"/>
      <c r="BX42" s="49"/>
      <c r="BY42" s="29"/>
      <c r="BZ42" s="48"/>
      <c r="CA42" s="48"/>
      <c r="CC42" s="48"/>
      <c r="CD42" s="48"/>
      <c r="CE42" s="29"/>
      <c r="CG42" s="29"/>
      <c r="CH42" s="47"/>
      <c r="CI42" s="47"/>
      <c r="CJ42" s="2"/>
      <c r="CK42" s="47"/>
      <c r="CL42" s="47"/>
      <c r="CM42" s="29"/>
      <c r="CN42" s="48"/>
      <c r="CO42" s="48"/>
      <c r="CR42" s="49"/>
      <c r="CS42" s="29"/>
      <c r="CT42" s="48"/>
      <c r="CU42" s="48"/>
      <c r="CW42" s="48"/>
      <c r="CX42" s="48"/>
      <c r="CY42" s="7"/>
      <c r="DA42" s="29"/>
      <c r="DB42" s="47"/>
      <c r="DC42" s="47"/>
      <c r="DD42" s="2"/>
      <c r="DE42" s="47"/>
      <c r="DF42" s="47"/>
      <c r="DG42" s="29"/>
      <c r="DH42" s="48"/>
      <c r="DI42" s="48"/>
      <c r="DL42" s="49"/>
      <c r="DM42" s="29"/>
      <c r="DN42" s="48"/>
      <c r="DO42" s="48"/>
      <c r="DQ42" s="48"/>
      <c r="DR42" s="48"/>
      <c r="DS42" s="7"/>
      <c r="DU42" s="29"/>
      <c r="DV42" s="47"/>
      <c r="DW42" s="47"/>
      <c r="DX42" s="2"/>
      <c r="DY42" s="47"/>
      <c r="DZ42" s="47"/>
      <c r="EA42" s="29"/>
      <c r="EC42" s="50"/>
      <c r="EF42" s="49"/>
      <c r="EG42" s="29"/>
      <c r="EH42" s="48"/>
      <c r="EI42" s="48"/>
      <c r="EK42" s="48"/>
      <c r="EL42" s="48"/>
      <c r="EM42" s="7"/>
      <c r="EO42" s="29"/>
      <c r="EP42" s="47"/>
      <c r="EQ42" s="47"/>
      <c r="ER42" s="2"/>
      <c r="ES42" s="47"/>
      <c r="ET42" s="47"/>
      <c r="EU42" s="29"/>
      <c r="EV42" s="48"/>
      <c r="EW42" s="48"/>
      <c r="EZ42" s="49"/>
      <c r="FA42" s="29"/>
      <c r="FB42" s="48"/>
      <c r="FC42" s="48"/>
      <c r="FE42" s="48"/>
      <c r="FF42" s="48"/>
      <c r="FG42" s="7"/>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4" customFormat="1" ht="13.5" customHeight="1">
      <c r="A43" s="46"/>
      <c r="B43" s="2"/>
      <c r="C43" s="7"/>
      <c r="E43" s="29"/>
      <c r="F43" s="47"/>
      <c r="G43" s="48"/>
      <c r="H43" s="2"/>
      <c r="I43" s="47"/>
      <c r="J43" s="48"/>
      <c r="K43" s="29"/>
      <c r="L43" s="48"/>
      <c r="M43" s="48"/>
      <c r="P43" s="49"/>
      <c r="Q43" s="29"/>
      <c r="R43" s="48"/>
      <c r="S43" s="48"/>
      <c r="U43" s="48"/>
      <c r="V43" s="48"/>
      <c r="W43" s="7"/>
      <c r="Y43" s="29"/>
      <c r="Z43" s="47"/>
      <c r="AA43" s="47"/>
      <c r="AB43" s="2"/>
      <c r="AC43" s="47"/>
      <c r="AD43" s="47"/>
      <c r="AE43" s="29"/>
      <c r="AF43" s="48"/>
      <c r="AG43" s="48"/>
      <c r="AJ43" s="49"/>
      <c r="AK43" s="29"/>
      <c r="AM43" s="48"/>
      <c r="AO43" s="48"/>
      <c r="AP43" s="48"/>
      <c r="AQ43" s="7"/>
      <c r="AS43" s="29"/>
      <c r="AT43" s="47"/>
      <c r="AU43" s="47"/>
      <c r="AV43" s="2"/>
      <c r="AW43" s="48"/>
      <c r="AX43" s="163"/>
      <c r="AY43" s="29"/>
      <c r="AZ43" s="48"/>
      <c r="BA43" s="48"/>
      <c r="BD43" s="49"/>
      <c r="BE43" s="29"/>
      <c r="BF43" s="48"/>
      <c r="BG43" s="48"/>
      <c r="BI43" s="48"/>
      <c r="BJ43" s="48"/>
      <c r="BK43" s="7"/>
      <c r="BM43" s="29"/>
      <c r="BN43" s="47"/>
      <c r="BO43" s="47"/>
      <c r="BP43" s="2"/>
      <c r="BQ43" s="47"/>
      <c r="BR43" s="47"/>
      <c r="BS43" s="25"/>
      <c r="BT43" s="48"/>
      <c r="BU43" s="48"/>
      <c r="BX43" s="49"/>
      <c r="BY43" s="29"/>
      <c r="BZ43" s="48"/>
      <c r="CA43" s="48"/>
      <c r="CC43" s="48"/>
      <c r="CD43" s="48"/>
      <c r="CE43" s="29"/>
      <c r="CG43" s="29"/>
      <c r="CH43" s="47"/>
      <c r="CI43" s="47"/>
      <c r="CJ43" s="2"/>
      <c r="CK43" s="47"/>
      <c r="CL43" s="47"/>
      <c r="CM43" s="29"/>
      <c r="CN43" s="48"/>
      <c r="CO43" s="48"/>
      <c r="CR43" s="49"/>
      <c r="CS43" s="29"/>
      <c r="CT43" s="48"/>
      <c r="CU43" s="48"/>
      <c r="CW43" s="48"/>
      <c r="CX43" s="48"/>
      <c r="CY43" s="7"/>
      <c r="DA43" s="29"/>
      <c r="DB43" s="47"/>
      <c r="DC43" s="47"/>
      <c r="DD43" s="2"/>
      <c r="DE43" s="47"/>
      <c r="DF43" s="47"/>
      <c r="DG43" s="29"/>
      <c r="DH43" s="48"/>
      <c r="DI43" s="48"/>
      <c r="DL43" s="49"/>
      <c r="DM43" s="29"/>
      <c r="DN43" s="48"/>
      <c r="DO43" s="48"/>
      <c r="DQ43" s="48"/>
      <c r="DR43" s="48"/>
      <c r="DS43" s="7"/>
      <c r="DU43" s="29"/>
      <c r="DV43" s="47"/>
      <c r="DW43" s="47"/>
      <c r="DX43" s="2"/>
      <c r="DY43" s="47"/>
      <c r="DZ43" s="47"/>
      <c r="EA43" s="29"/>
      <c r="EC43" s="50"/>
      <c r="EF43" s="49"/>
      <c r="EG43" s="29"/>
      <c r="EH43" s="48"/>
      <c r="EI43" s="48"/>
      <c r="EK43" s="48"/>
      <c r="EL43" s="48"/>
      <c r="EM43" s="7"/>
      <c r="EO43" s="29"/>
      <c r="EP43" s="47"/>
      <c r="EQ43" s="47"/>
      <c r="ER43" s="2"/>
      <c r="ES43" s="47"/>
      <c r="ET43" s="47"/>
      <c r="EU43" s="29"/>
      <c r="EV43" s="48"/>
      <c r="EW43" s="48"/>
      <c r="EZ43" s="49"/>
      <c r="FA43" s="29"/>
      <c r="FB43" s="48"/>
      <c r="FC43" s="48"/>
      <c r="FE43" s="48"/>
      <c r="FF43" s="48"/>
      <c r="FG43" s="7"/>
      <c r="FI43" s="29"/>
      <c r="FJ43" s="47"/>
      <c r="FK43" s="47"/>
      <c r="FL43" s="2"/>
      <c r="FM43" s="47"/>
      <c r="FN43" s="47"/>
      <c r="FO43" s="29"/>
      <c r="FP43" s="48"/>
      <c r="FQ43" s="48"/>
      <c r="FT43" s="49"/>
      <c r="FU43" s="29"/>
      <c r="FV43" s="48"/>
      <c r="FW43" s="48"/>
      <c r="FY43" s="48"/>
      <c r="FZ43" s="48"/>
      <c r="GA43" s="19"/>
      <c r="GB43" s="53"/>
      <c r="GC43" s="53"/>
      <c r="GD43" s="54"/>
      <c r="GE43" s="2"/>
      <c r="GF43" s="55"/>
      <c r="GG43" s="54"/>
      <c r="GH43" s="2"/>
      <c r="GI43" s="56"/>
      <c r="GJ43" s="2"/>
      <c r="GK43" s="2"/>
      <c r="GL43" s="2"/>
      <c r="GM43" s="2"/>
      <c r="GN43" s="57"/>
      <c r="GO43" s="2"/>
      <c r="GP43" s="2"/>
      <c r="GQ43" s="2"/>
      <c r="GR43" s="2"/>
      <c r="GS43" s="2"/>
      <c r="GT43" s="2"/>
      <c r="GU43" s="19"/>
      <c r="GV43" s="53"/>
      <c r="GW43" s="53"/>
      <c r="GX43" s="54"/>
      <c r="GY43" s="2"/>
      <c r="GZ43" s="55"/>
      <c r="HA43" s="54"/>
      <c r="HB43" s="2"/>
      <c r="HC43" s="56"/>
      <c r="HD43" s="2"/>
      <c r="HE43" s="2"/>
      <c r="HF43" s="2"/>
      <c r="HG43" s="2"/>
      <c r="HH43" s="57"/>
      <c r="HI43" s="2"/>
      <c r="HJ43" s="2"/>
      <c r="HK43" s="2"/>
      <c r="HL43" s="2"/>
      <c r="HM43" s="2"/>
      <c r="HN43" s="2"/>
      <c r="HO43" s="19"/>
      <c r="HP43" s="53"/>
      <c r="HQ43" s="53"/>
      <c r="HR43" s="54"/>
      <c r="HS43" s="2"/>
      <c r="HT43" s="55"/>
      <c r="HU43" s="54"/>
      <c r="HV43" s="2"/>
      <c r="HW43" s="56"/>
      <c r="HX43" s="2"/>
      <c r="HY43" s="2"/>
      <c r="HZ43" s="2"/>
      <c r="IA43" s="2"/>
      <c r="IB43" s="57"/>
      <c r="IC43" s="2"/>
      <c r="ID43" s="2"/>
      <c r="IE43" s="2"/>
      <c r="IF43" s="2"/>
      <c r="IG43" s="2"/>
      <c r="IH43" s="2"/>
      <c r="II43" s="19"/>
      <c r="IJ43" s="53"/>
      <c r="IK43" s="53"/>
      <c r="IL43" s="54"/>
      <c r="IM43" s="2"/>
      <c r="IN43" s="55"/>
      <c r="IO43" s="54"/>
      <c r="IP43" s="2"/>
      <c r="IQ43" s="56"/>
      <c r="IR43" s="2"/>
      <c r="IS43" s="2"/>
      <c r="IT43" s="2"/>
      <c r="IU43" s="2"/>
      <c r="IV43" s="57"/>
      <c r="IW43" s="2"/>
      <c r="IX43" s="2"/>
      <c r="IY43" s="2"/>
      <c r="IZ43" s="2"/>
      <c r="JA43" s="2"/>
      <c r="JB43" s="2"/>
    </row>
    <row r="44" spans="1:262" s="4" customFormat="1" ht="13.5" customHeight="1">
      <c r="A44" s="46"/>
      <c r="B44" s="2"/>
      <c r="C44" s="7"/>
      <c r="E44" s="29"/>
      <c r="F44" s="47"/>
      <c r="G44" s="48"/>
      <c r="H44" s="2"/>
      <c r="I44" s="47"/>
      <c r="J44" s="48"/>
      <c r="K44" s="29"/>
      <c r="L44" s="48"/>
      <c r="M44" s="48"/>
      <c r="P44" s="49"/>
      <c r="Q44" s="29"/>
      <c r="R44" s="48"/>
      <c r="S44" s="48"/>
      <c r="U44" s="48"/>
      <c r="V44" s="48"/>
      <c r="W44" s="7"/>
      <c r="Y44" s="29"/>
      <c r="Z44" s="47"/>
      <c r="AA44" s="47"/>
      <c r="AB44" s="2"/>
      <c r="AC44" s="47"/>
      <c r="AD44" s="47"/>
      <c r="AE44" s="29"/>
      <c r="AF44" s="48"/>
      <c r="AG44" s="48"/>
      <c r="AJ44" s="49"/>
      <c r="AK44" s="29"/>
      <c r="AM44" s="48"/>
      <c r="AO44" s="48"/>
      <c r="AP44" s="48"/>
      <c r="AQ44" s="7"/>
      <c r="AS44" s="29"/>
      <c r="AT44" s="47"/>
      <c r="AU44" s="47"/>
      <c r="AV44" s="2"/>
      <c r="AW44" s="48"/>
      <c r="AX44" s="163"/>
      <c r="AY44" s="29"/>
      <c r="AZ44" s="48"/>
      <c r="BA44" s="48"/>
      <c r="BD44" s="49"/>
      <c r="BE44" s="29"/>
      <c r="BF44" s="48"/>
      <c r="BG44" s="48"/>
      <c r="BI44" s="48"/>
      <c r="BJ44" s="48"/>
      <c r="BK44" s="7"/>
      <c r="BM44" s="29"/>
      <c r="BN44" s="47"/>
      <c r="BO44" s="47"/>
      <c r="BP44" s="2"/>
      <c r="BQ44" s="47"/>
      <c r="BR44" s="47"/>
      <c r="BS44" s="25"/>
      <c r="BT44" s="48"/>
      <c r="BU44" s="48"/>
      <c r="BX44" s="49"/>
      <c r="BY44" s="29"/>
      <c r="BZ44" s="48"/>
      <c r="CA44" s="48"/>
      <c r="CC44" s="48"/>
      <c r="CD44" s="48"/>
      <c r="CE44" s="29"/>
      <c r="CG44" s="29"/>
      <c r="CH44" s="47"/>
      <c r="CI44" s="47"/>
      <c r="CJ44" s="2"/>
      <c r="CK44" s="47"/>
      <c r="CL44" s="47"/>
      <c r="CM44" s="29"/>
      <c r="CN44" s="48"/>
      <c r="CO44" s="48"/>
      <c r="CR44" s="49"/>
      <c r="CS44" s="29"/>
      <c r="CT44" s="48"/>
      <c r="CU44" s="48"/>
      <c r="CW44" s="48"/>
      <c r="CX44" s="48"/>
      <c r="CY44" s="7"/>
      <c r="DA44" s="29"/>
      <c r="DB44" s="47"/>
      <c r="DC44" s="47"/>
      <c r="DD44" s="2"/>
      <c r="DE44" s="47"/>
      <c r="DF44" s="47"/>
      <c r="DG44" s="29"/>
      <c r="DH44" s="48"/>
      <c r="DI44" s="48"/>
      <c r="DL44" s="49"/>
      <c r="DM44" s="29"/>
      <c r="DN44" s="48"/>
      <c r="DO44" s="48"/>
      <c r="DQ44" s="48"/>
      <c r="DR44" s="48"/>
      <c r="DS44" s="7"/>
      <c r="DU44" s="29"/>
      <c r="DV44" s="47"/>
      <c r="DW44" s="47"/>
      <c r="DX44" s="2"/>
      <c r="DY44" s="47"/>
      <c r="DZ44" s="47"/>
      <c r="EA44" s="29"/>
      <c r="EC44" s="50"/>
      <c r="EF44" s="49"/>
      <c r="EG44" s="29"/>
      <c r="EH44" s="48"/>
      <c r="EI44" s="48"/>
      <c r="EK44" s="48"/>
      <c r="EL44" s="48"/>
      <c r="EM44" s="7"/>
      <c r="EO44" s="29"/>
      <c r="EP44" s="47"/>
      <c r="EQ44" s="47"/>
      <c r="ER44" s="2"/>
      <c r="ES44" s="47"/>
      <c r="ET44" s="47"/>
      <c r="EU44" s="29"/>
      <c r="EV44" s="48"/>
      <c r="EW44" s="48"/>
      <c r="EZ44" s="49"/>
      <c r="FA44" s="29"/>
      <c r="FB44" s="48"/>
      <c r="FC44" s="48"/>
      <c r="FE44" s="48"/>
      <c r="FF44" s="48"/>
      <c r="FG44" s="7"/>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4" customFormat="1" ht="13.5" customHeight="1">
      <c r="A45" s="46"/>
      <c r="B45" s="2"/>
      <c r="C45" s="7"/>
      <c r="E45" s="29"/>
      <c r="F45" s="47"/>
      <c r="G45" s="48"/>
      <c r="H45" s="2"/>
      <c r="I45" s="47"/>
      <c r="J45" s="48"/>
      <c r="K45" s="29"/>
      <c r="L45" s="48"/>
      <c r="M45" s="48"/>
      <c r="P45" s="49"/>
      <c r="Q45" s="29"/>
      <c r="R45" s="48"/>
      <c r="S45" s="48"/>
      <c r="U45" s="48"/>
      <c r="V45" s="48"/>
      <c r="W45" s="7"/>
      <c r="Y45" s="29"/>
      <c r="Z45" s="47"/>
      <c r="AA45" s="47"/>
      <c r="AB45" s="2"/>
      <c r="AC45" s="47"/>
      <c r="AD45" s="47"/>
      <c r="AE45" s="29"/>
      <c r="AF45" s="48"/>
      <c r="AG45" s="48"/>
      <c r="AJ45" s="49"/>
      <c r="AK45" s="29"/>
      <c r="AM45" s="48"/>
      <c r="AO45" s="48"/>
      <c r="AP45" s="48"/>
      <c r="AQ45" s="7"/>
      <c r="AS45" s="29"/>
      <c r="AT45" s="47"/>
      <c r="AU45" s="47"/>
      <c r="AV45" s="2"/>
      <c r="AW45" s="48"/>
      <c r="AX45" s="48"/>
      <c r="AY45" s="29"/>
      <c r="AZ45" s="48"/>
      <c r="BA45" s="48"/>
      <c r="BD45" s="49"/>
      <c r="BE45" s="29"/>
      <c r="BF45" s="48"/>
      <c r="BG45" s="48"/>
      <c r="BI45" s="48"/>
      <c r="BJ45" s="48"/>
      <c r="BK45" s="7"/>
      <c r="BM45" s="29"/>
      <c r="BN45" s="47"/>
      <c r="BO45" s="47"/>
      <c r="BP45" s="2"/>
      <c r="BQ45" s="47"/>
      <c r="BR45" s="47"/>
      <c r="BS45" s="25"/>
      <c r="BT45" s="48"/>
      <c r="BU45" s="48"/>
      <c r="BX45" s="49"/>
      <c r="BY45" s="29"/>
      <c r="BZ45" s="48"/>
      <c r="CA45" s="48"/>
      <c r="CC45" s="48"/>
      <c r="CD45" s="48"/>
      <c r="CE45" s="29"/>
      <c r="CG45" s="29"/>
      <c r="CH45" s="47"/>
      <c r="CI45" s="47"/>
      <c r="CJ45" s="2"/>
      <c r="CK45" s="47"/>
      <c r="CL45" s="47"/>
      <c r="CM45" s="29"/>
      <c r="CN45" s="48"/>
      <c r="CO45" s="48"/>
      <c r="CR45" s="49"/>
      <c r="CS45" s="29"/>
      <c r="CT45" s="48"/>
      <c r="CU45" s="48"/>
      <c r="CW45" s="48"/>
      <c r="CX45" s="48"/>
      <c r="CY45" s="7"/>
      <c r="DA45" s="29"/>
      <c r="DB45" s="47"/>
      <c r="DC45" s="47"/>
      <c r="DD45" s="2"/>
      <c r="DE45" s="47"/>
      <c r="DF45" s="47"/>
      <c r="DG45" s="29"/>
      <c r="DH45" s="48"/>
      <c r="DI45" s="48"/>
      <c r="DL45" s="49"/>
      <c r="DM45" s="29"/>
      <c r="DN45" s="48"/>
      <c r="DO45" s="48"/>
      <c r="DQ45" s="48"/>
      <c r="DR45" s="48"/>
      <c r="DS45" s="7"/>
      <c r="DU45" s="29"/>
      <c r="DV45" s="47"/>
      <c r="DW45" s="47"/>
      <c r="DX45" s="2"/>
      <c r="DY45" s="47"/>
      <c r="DZ45" s="47"/>
      <c r="EA45" s="29"/>
      <c r="EC45" s="50"/>
      <c r="EF45" s="49"/>
      <c r="EG45" s="29"/>
      <c r="EH45" s="48"/>
      <c r="EI45" s="48"/>
      <c r="EK45" s="48"/>
      <c r="EL45" s="48"/>
      <c r="EM45" s="7"/>
      <c r="EO45" s="29"/>
      <c r="EP45" s="47"/>
      <c r="EQ45" s="47"/>
      <c r="ER45" s="2"/>
      <c r="ES45" s="47"/>
      <c r="ET45" s="47"/>
      <c r="EU45" s="29"/>
      <c r="EV45" s="48"/>
      <c r="EW45" s="48"/>
      <c r="EZ45" s="49"/>
      <c r="FA45" s="29"/>
      <c r="FB45" s="48"/>
      <c r="FC45" s="48"/>
      <c r="FE45" s="48"/>
      <c r="FF45" s="48"/>
      <c r="FG45" s="7"/>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4" customFormat="1" ht="13.5" customHeight="1">
      <c r="A46" s="46"/>
      <c r="B46" s="2"/>
      <c r="C46" s="7"/>
      <c r="E46" s="29"/>
      <c r="F46" s="47"/>
      <c r="G46" s="48"/>
      <c r="H46" s="2"/>
      <c r="I46" s="47"/>
      <c r="J46" s="48"/>
      <c r="K46" s="29"/>
      <c r="L46" s="48"/>
      <c r="M46" s="48"/>
      <c r="P46" s="49"/>
      <c r="Q46" s="29"/>
      <c r="R46" s="48"/>
      <c r="S46" s="48"/>
      <c r="U46" s="48"/>
      <c r="V46" s="48"/>
      <c r="W46" s="7"/>
      <c r="Y46" s="29"/>
      <c r="Z46" s="47"/>
      <c r="AA46" s="47"/>
      <c r="AB46" s="2"/>
      <c r="AC46" s="47"/>
      <c r="AD46" s="47"/>
      <c r="AE46" s="29"/>
      <c r="AF46" s="48"/>
      <c r="AG46" s="48"/>
      <c r="AJ46" s="49"/>
      <c r="AK46" s="29"/>
      <c r="AM46" s="48"/>
      <c r="AO46" s="48"/>
      <c r="AP46" s="48"/>
      <c r="AQ46" s="7"/>
      <c r="AS46" s="29"/>
      <c r="AT46" s="47"/>
      <c r="AU46" s="47"/>
      <c r="AV46" s="2"/>
      <c r="AW46" s="48"/>
      <c r="AX46" s="48"/>
      <c r="AY46" s="29"/>
      <c r="AZ46" s="48"/>
      <c r="BA46" s="48"/>
      <c r="BD46" s="49"/>
      <c r="BE46" s="29"/>
      <c r="BF46" s="48"/>
      <c r="BG46" s="48"/>
      <c r="BI46" s="48"/>
      <c r="BJ46" s="48"/>
      <c r="BK46" s="7"/>
      <c r="BM46" s="29"/>
      <c r="BN46" s="47"/>
      <c r="BO46" s="47"/>
      <c r="BP46" s="2"/>
      <c r="BQ46" s="47"/>
      <c r="BR46" s="47"/>
      <c r="BS46" s="25"/>
      <c r="BT46" s="48"/>
      <c r="BU46" s="48"/>
      <c r="BX46" s="49"/>
      <c r="BY46" s="29"/>
      <c r="BZ46" s="48"/>
      <c r="CA46" s="48"/>
      <c r="CC46" s="48"/>
      <c r="CD46" s="48"/>
      <c r="CE46" s="29"/>
      <c r="CG46" s="29"/>
      <c r="CH46" s="47"/>
      <c r="CI46" s="47"/>
      <c r="CJ46" s="2"/>
      <c r="CK46" s="47"/>
      <c r="CL46" s="47"/>
      <c r="CM46" s="29"/>
      <c r="CN46" s="48"/>
      <c r="CO46" s="48"/>
      <c r="CR46" s="49"/>
      <c r="CS46" s="29"/>
      <c r="CT46" s="48"/>
      <c r="CU46" s="48"/>
      <c r="CW46" s="48"/>
      <c r="CX46" s="48"/>
      <c r="CY46" s="7"/>
      <c r="DA46" s="29"/>
      <c r="DB46" s="47"/>
      <c r="DC46" s="47"/>
      <c r="DD46" s="2"/>
      <c r="DE46" s="47"/>
      <c r="DF46" s="47"/>
      <c r="DG46" s="29"/>
      <c r="DH46" s="48"/>
      <c r="DI46" s="48"/>
      <c r="DL46" s="49"/>
      <c r="DM46" s="29"/>
      <c r="DN46" s="48"/>
      <c r="DO46" s="48"/>
      <c r="DQ46" s="48"/>
      <c r="DR46" s="48"/>
      <c r="DS46" s="7"/>
      <c r="DU46" s="29"/>
      <c r="DV46" s="47"/>
      <c r="DW46" s="47"/>
      <c r="DX46" s="2"/>
      <c r="DY46" s="47"/>
      <c r="DZ46" s="47"/>
      <c r="EA46" s="29"/>
      <c r="EC46" s="50"/>
      <c r="EF46" s="49"/>
      <c r="EG46" s="29"/>
      <c r="EH46" s="48"/>
      <c r="EI46" s="48"/>
      <c r="EK46" s="48"/>
      <c r="EL46" s="48"/>
      <c r="EM46" s="7"/>
      <c r="EO46" s="29"/>
      <c r="EP46" s="47"/>
      <c r="EQ46" s="47"/>
      <c r="ER46" s="2"/>
      <c r="ES46" s="47"/>
      <c r="ET46" s="47"/>
      <c r="EU46" s="29"/>
      <c r="EV46" s="48"/>
      <c r="EW46" s="48"/>
      <c r="EZ46" s="49"/>
      <c r="FA46" s="29"/>
      <c r="FB46" s="48"/>
      <c r="FC46" s="48"/>
      <c r="FE46" s="48"/>
      <c r="FF46" s="48"/>
      <c r="FG46" s="7"/>
      <c r="FI46" s="29"/>
      <c r="FJ46" s="47"/>
      <c r="FK46" s="47"/>
      <c r="FL46" s="2"/>
      <c r="FM46" s="47"/>
      <c r="FN46" s="47"/>
      <c r="FO46" s="29"/>
      <c r="FP46" s="48"/>
      <c r="FQ46" s="48"/>
      <c r="FT46" s="49"/>
      <c r="FU46" s="29"/>
      <c r="FV46" s="48"/>
      <c r="FW46" s="48"/>
      <c r="FY46" s="48"/>
      <c r="FZ46" s="48"/>
      <c r="GA46" s="19"/>
      <c r="GB46" s="53"/>
      <c r="GC46" s="53"/>
      <c r="GD46" s="59"/>
      <c r="GE46" s="2"/>
      <c r="GF46" s="53"/>
      <c r="GG46" s="54"/>
      <c r="GH46" s="2"/>
      <c r="GI46" s="56"/>
      <c r="GJ46" s="2"/>
      <c r="GK46" s="2"/>
      <c r="GL46" s="2"/>
      <c r="GM46" s="2"/>
      <c r="GN46" s="57"/>
      <c r="GO46" s="2"/>
      <c r="GP46" s="2"/>
      <c r="GQ46" s="2"/>
      <c r="GR46" s="2"/>
      <c r="GS46" s="2"/>
      <c r="GT46" s="2"/>
      <c r="GU46" s="19"/>
      <c r="GV46" s="53"/>
      <c r="GW46" s="53"/>
      <c r="GX46" s="59"/>
      <c r="GY46" s="2"/>
      <c r="GZ46" s="53"/>
      <c r="HA46" s="54"/>
      <c r="HB46" s="2"/>
      <c r="HC46" s="56"/>
      <c r="HD46" s="2"/>
      <c r="HE46" s="2"/>
      <c r="HF46" s="2"/>
      <c r="HG46" s="2"/>
      <c r="HH46" s="57"/>
      <c r="HI46" s="2"/>
      <c r="HJ46" s="2"/>
      <c r="HK46" s="2"/>
      <c r="HL46" s="2"/>
      <c r="HM46" s="2"/>
      <c r="HN46" s="2"/>
      <c r="HO46" s="19"/>
      <c r="HP46" s="53"/>
      <c r="HQ46" s="53"/>
      <c r="HR46" s="59"/>
      <c r="HS46" s="2"/>
      <c r="HT46" s="53"/>
      <c r="HU46" s="54"/>
      <c r="HV46" s="2"/>
      <c r="HW46" s="56"/>
      <c r="HX46" s="2"/>
      <c r="HY46" s="2"/>
      <c r="HZ46" s="2"/>
      <c r="IA46" s="2"/>
      <c r="IB46" s="57"/>
      <c r="IC46" s="2"/>
      <c r="ID46" s="2"/>
      <c r="IE46" s="2"/>
      <c r="IF46" s="2"/>
      <c r="IG46" s="2"/>
      <c r="IH46" s="2"/>
      <c r="II46" s="19"/>
      <c r="IJ46" s="53"/>
      <c r="IK46" s="53"/>
      <c r="IL46" s="59"/>
      <c r="IM46" s="2"/>
      <c r="IN46" s="53"/>
      <c r="IO46" s="54"/>
      <c r="IP46" s="2"/>
      <c r="IQ46" s="56"/>
      <c r="IR46" s="2"/>
      <c r="IS46" s="2"/>
      <c r="IT46" s="2"/>
      <c r="IU46" s="2"/>
      <c r="IV46" s="57"/>
      <c r="IW46" s="2"/>
      <c r="IX46" s="2"/>
      <c r="IY46" s="2"/>
      <c r="IZ46" s="2"/>
      <c r="JA46" s="2"/>
      <c r="JB46" s="2"/>
    </row>
    <row r="47" spans="1:262" s="4" customFormat="1" ht="13.5" customHeight="1">
      <c r="A47" s="46"/>
      <c r="B47" s="2"/>
      <c r="C47" s="7"/>
      <c r="E47" s="29"/>
      <c r="F47" s="47"/>
      <c r="G47" s="48"/>
      <c r="H47" s="2"/>
      <c r="I47" s="47"/>
      <c r="J47" s="48"/>
      <c r="K47" s="29"/>
      <c r="L47" s="48"/>
      <c r="M47" s="48"/>
      <c r="P47" s="49"/>
      <c r="Q47" s="29"/>
      <c r="R47" s="48"/>
      <c r="S47" s="48"/>
      <c r="U47" s="48"/>
      <c r="V47" s="48"/>
      <c r="W47" s="7"/>
      <c r="Y47" s="29"/>
      <c r="Z47" s="47"/>
      <c r="AA47" s="47"/>
      <c r="AB47" s="2"/>
      <c r="AC47" s="47"/>
      <c r="AD47" s="47"/>
      <c r="AE47" s="29"/>
      <c r="AF47" s="48"/>
      <c r="AG47" s="48"/>
      <c r="AJ47" s="49"/>
      <c r="AK47" s="29"/>
      <c r="AM47" s="48"/>
      <c r="AO47" s="48"/>
      <c r="AP47" s="48"/>
      <c r="AQ47" s="7"/>
      <c r="AS47" s="29"/>
      <c r="AT47" s="47"/>
      <c r="AU47" s="47"/>
      <c r="AV47" s="2"/>
      <c r="AW47" s="48"/>
      <c r="AX47" s="48"/>
      <c r="AY47" s="29"/>
      <c r="AZ47" s="48"/>
      <c r="BA47" s="48"/>
      <c r="BD47" s="49"/>
      <c r="BE47" s="29"/>
      <c r="BF47" s="48"/>
      <c r="BG47" s="48"/>
      <c r="BI47" s="48"/>
      <c r="BJ47" s="48"/>
      <c r="BK47" s="7"/>
      <c r="BM47" s="29"/>
      <c r="BN47" s="47"/>
      <c r="BO47" s="47"/>
      <c r="BP47" s="2"/>
      <c r="BQ47" s="47"/>
      <c r="BR47" s="47"/>
      <c r="BS47" s="25"/>
      <c r="BT47" s="48"/>
      <c r="BU47" s="48"/>
      <c r="BX47" s="49"/>
      <c r="BY47" s="29"/>
      <c r="BZ47" s="48"/>
      <c r="CA47" s="48"/>
      <c r="CC47" s="48"/>
      <c r="CD47" s="48"/>
      <c r="CE47" s="29"/>
      <c r="CG47" s="29"/>
      <c r="CH47" s="47"/>
      <c r="CI47" s="47"/>
      <c r="CJ47" s="2"/>
      <c r="CK47" s="47"/>
      <c r="CL47" s="47"/>
      <c r="CM47" s="29"/>
      <c r="CN47" s="48"/>
      <c r="CO47" s="48"/>
      <c r="CR47" s="49"/>
      <c r="CS47" s="29"/>
      <c r="CT47" s="48"/>
      <c r="CU47" s="48"/>
      <c r="CW47" s="48"/>
      <c r="CX47" s="48"/>
      <c r="CY47" s="7"/>
      <c r="DA47" s="29"/>
      <c r="DB47" s="47"/>
      <c r="DC47" s="47"/>
      <c r="DD47" s="2"/>
      <c r="DE47" s="47"/>
      <c r="DF47" s="47"/>
      <c r="DG47" s="29"/>
      <c r="DH47" s="48"/>
      <c r="DI47" s="48"/>
      <c r="DL47" s="49"/>
      <c r="DM47" s="29"/>
      <c r="DN47" s="48"/>
      <c r="DO47" s="48"/>
      <c r="DQ47" s="48"/>
      <c r="DR47" s="48"/>
      <c r="DS47" s="7"/>
      <c r="DU47" s="29"/>
      <c r="DV47" s="47"/>
      <c r="DW47" s="47"/>
      <c r="DX47" s="2"/>
      <c r="DY47" s="47"/>
      <c r="DZ47" s="47"/>
      <c r="EA47" s="29"/>
      <c r="EC47" s="50"/>
      <c r="EF47" s="49"/>
      <c r="EG47" s="29"/>
      <c r="EH47" s="48"/>
      <c r="EI47" s="48"/>
      <c r="EK47" s="48"/>
      <c r="EL47" s="48"/>
      <c r="EM47" s="7"/>
      <c r="EO47" s="29"/>
      <c r="EP47" s="47"/>
      <c r="EQ47" s="47"/>
      <c r="ER47" s="2"/>
      <c r="ES47" s="47"/>
      <c r="ET47" s="47"/>
      <c r="EU47" s="29"/>
      <c r="EV47" s="48"/>
      <c r="EW47" s="48"/>
      <c r="EZ47" s="49"/>
      <c r="FA47" s="29"/>
      <c r="FB47" s="48"/>
      <c r="FC47" s="48"/>
      <c r="FE47" s="48"/>
      <c r="FF47" s="48"/>
      <c r="FG47" s="7"/>
      <c r="FI47" s="29"/>
      <c r="FJ47" s="47"/>
      <c r="FK47" s="47"/>
      <c r="FL47" s="2"/>
      <c r="FM47" s="47"/>
      <c r="FN47" s="47"/>
      <c r="FO47" s="29"/>
      <c r="FP47" s="48"/>
      <c r="FQ47" s="48"/>
      <c r="FT47" s="49"/>
      <c r="FU47" s="29"/>
      <c r="FV47" s="48"/>
      <c r="FW47" s="48"/>
      <c r="FY47" s="48"/>
      <c r="FZ47" s="48"/>
      <c r="GA47" s="19"/>
      <c r="GB47" s="53"/>
      <c r="GC47" s="53"/>
      <c r="GD47" s="59"/>
      <c r="GE47" s="2"/>
      <c r="GF47" s="53"/>
      <c r="GG47" s="54"/>
      <c r="GH47" s="2"/>
      <c r="GI47" s="56"/>
      <c r="GJ47" s="2"/>
      <c r="GK47" s="2"/>
      <c r="GL47" s="2"/>
      <c r="GM47" s="2"/>
      <c r="GN47" s="57"/>
      <c r="GO47" s="2"/>
      <c r="GP47" s="2"/>
      <c r="GQ47" s="2"/>
      <c r="GR47" s="2"/>
      <c r="GS47" s="2"/>
      <c r="GT47" s="2"/>
      <c r="GU47" s="19"/>
      <c r="GV47" s="53"/>
      <c r="GW47" s="53"/>
      <c r="GX47" s="59"/>
      <c r="GY47" s="2"/>
      <c r="GZ47" s="53"/>
      <c r="HA47" s="54"/>
      <c r="HB47" s="2"/>
      <c r="HC47" s="56"/>
      <c r="HD47" s="2"/>
      <c r="HE47" s="2"/>
      <c r="HF47" s="2"/>
      <c r="HG47" s="2"/>
      <c r="HH47" s="57"/>
      <c r="HI47" s="2"/>
      <c r="HJ47" s="2"/>
      <c r="HK47" s="2"/>
      <c r="HL47" s="2"/>
      <c r="HM47" s="2"/>
      <c r="HN47" s="2"/>
      <c r="HO47" s="19"/>
      <c r="HP47" s="53"/>
      <c r="HQ47" s="53"/>
      <c r="HR47" s="59"/>
      <c r="HS47" s="2"/>
      <c r="HT47" s="53"/>
      <c r="HU47" s="54"/>
      <c r="HV47" s="2"/>
      <c r="HW47" s="56"/>
      <c r="HX47" s="2"/>
      <c r="HY47" s="2"/>
      <c r="HZ47" s="2"/>
      <c r="IA47" s="2"/>
      <c r="IB47" s="57"/>
      <c r="IC47" s="2"/>
      <c r="ID47" s="2"/>
      <c r="IE47" s="2"/>
      <c r="IF47" s="2"/>
      <c r="IG47" s="2"/>
      <c r="IH47" s="2"/>
      <c r="II47" s="19"/>
      <c r="IJ47" s="53"/>
      <c r="IK47" s="53"/>
      <c r="IL47" s="59"/>
      <c r="IM47" s="2"/>
      <c r="IN47" s="53"/>
      <c r="IO47" s="54"/>
      <c r="IP47" s="2"/>
      <c r="IQ47" s="56"/>
      <c r="IR47" s="2"/>
      <c r="IS47" s="2"/>
      <c r="IT47" s="2"/>
      <c r="IU47" s="2"/>
      <c r="IV47" s="57"/>
      <c r="IW47" s="2"/>
      <c r="IX47" s="2"/>
      <c r="IY47" s="2"/>
      <c r="IZ47" s="2"/>
      <c r="JA47" s="2"/>
      <c r="JB47" s="2"/>
    </row>
    <row r="48" spans="1:262" s="4" customFormat="1" ht="13.5" customHeight="1">
      <c r="A48" s="46"/>
      <c r="B48" s="2"/>
      <c r="C48" s="7"/>
      <c r="E48" s="29"/>
      <c r="F48" s="47"/>
      <c r="G48" s="48"/>
      <c r="H48" s="2"/>
      <c r="I48" s="47"/>
      <c r="J48" s="48"/>
      <c r="K48" s="29"/>
      <c r="L48" s="48"/>
      <c r="M48" s="48"/>
      <c r="P48" s="49"/>
      <c r="Q48" s="29"/>
      <c r="R48" s="48"/>
      <c r="S48" s="48"/>
      <c r="U48" s="48"/>
      <c r="V48" s="48"/>
      <c r="W48" s="7"/>
      <c r="Y48" s="29"/>
      <c r="Z48" s="47"/>
      <c r="AA48" s="47"/>
      <c r="AB48" s="2"/>
      <c r="AC48" s="47"/>
      <c r="AD48" s="47"/>
      <c r="AE48" s="29"/>
      <c r="AF48" s="48"/>
      <c r="AG48" s="48"/>
      <c r="AJ48" s="49"/>
      <c r="AK48" s="29"/>
      <c r="AM48" s="48"/>
      <c r="AO48" s="48"/>
      <c r="AP48" s="48"/>
      <c r="AQ48" s="7"/>
      <c r="AS48" s="29"/>
      <c r="AT48" s="47"/>
      <c r="AU48" s="47"/>
      <c r="AV48" s="2"/>
      <c r="AW48" s="48"/>
      <c r="AX48" s="48"/>
      <c r="AY48" s="29"/>
      <c r="AZ48" s="48"/>
      <c r="BA48" s="48"/>
      <c r="BD48" s="49"/>
      <c r="BE48" s="29"/>
      <c r="BF48" s="48"/>
      <c r="BG48" s="48"/>
      <c r="BI48" s="48"/>
      <c r="BJ48" s="48"/>
      <c r="BK48" s="7"/>
      <c r="BM48" s="29"/>
      <c r="BN48" s="47"/>
      <c r="BO48" s="47"/>
      <c r="BP48" s="2"/>
      <c r="BQ48" s="47"/>
      <c r="BR48" s="47"/>
      <c r="BS48" s="25"/>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7"/>
      <c r="DA48" s="29"/>
      <c r="DB48" s="47"/>
      <c r="DC48" s="47"/>
      <c r="DD48" s="2"/>
      <c r="DE48" s="47"/>
      <c r="DF48" s="47"/>
      <c r="DG48" s="29"/>
      <c r="DH48" s="48"/>
      <c r="DI48" s="48"/>
      <c r="DL48" s="49"/>
      <c r="DM48" s="29"/>
      <c r="DN48" s="48"/>
      <c r="DO48" s="48"/>
      <c r="DQ48" s="48"/>
      <c r="DR48" s="48"/>
      <c r="DS48" s="7"/>
      <c r="DU48" s="29"/>
      <c r="DV48" s="47"/>
      <c r="DW48" s="47"/>
      <c r="DX48" s="2"/>
      <c r="DY48" s="47"/>
      <c r="DZ48" s="47"/>
      <c r="EA48" s="29"/>
      <c r="EC48" s="50"/>
      <c r="EF48" s="49"/>
      <c r="EG48" s="29"/>
      <c r="EH48" s="48"/>
      <c r="EI48" s="48"/>
      <c r="EK48" s="48"/>
      <c r="EL48" s="48"/>
      <c r="EM48" s="7"/>
      <c r="EO48" s="29"/>
      <c r="EP48" s="47"/>
      <c r="EQ48" s="47"/>
      <c r="ER48" s="2"/>
      <c r="ES48" s="47"/>
      <c r="ET48" s="47"/>
      <c r="EU48" s="29"/>
      <c r="EV48" s="48"/>
      <c r="EW48" s="48"/>
      <c r="EZ48" s="49"/>
      <c r="FA48" s="29"/>
      <c r="FB48" s="48"/>
      <c r="FC48" s="48"/>
      <c r="FE48" s="48"/>
      <c r="FF48" s="48"/>
      <c r="FG48" s="7"/>
      <c r="FI48" s="29"/>
      <c r="FJ48" s="47"/>
      <c r="FK48" s="47"/>
      <c r="FL48" s="2"/>
      <c r="FM48" s="47"/>
      <c r="FN48" s="47"/>
      <c r="FO48" s="29"/>
      <c r="FP48" s="48"/>
      <c r="FQ48" s="48"/>
      <c r="FT48" s="49"/>
      <c r="FU48" s="29"/>
      <c r="FV48" s="48"/>
      <c r="FW48" s="48"/>
      <c r="FY48" s="48"/>
      <c r="FZ48" s="48"/>
      <c r="GA48" s="60"/>
      <c r="GB48" s="53"/>
      <c r="GC48" s="54"/>
      <c r="GD48" s="55"/>
      <c r="GE48" s="54"/>
      <c r="GF48" s="53"/>
      <c r="GG48" s="54"/>
      <c r="GH48" s="54"/>
      <c r="GI48" s="61"/>
      <c r="GJ48" s="54"/>
      <c r="GN48" s="49"/>
      <c r="GS48" s="55"/>
      <c r="GT48" s="54"/>
      <c r="GU48" s="60"/>
      <c r="GV48" s="53"/>
      <c r="GW48" s="54"/>
      <c r="GX48" s="55"/>
      <c r="GY48" s="54"/>
      <c r="GZ48" s="53"/>
      <c r="HA48" s="54"/>
      <c r="HB48" s="54"/>
      <c r="HC48" s="61"/>
      <c r="HD48" s="54"/>
      <c r="HH48" s="49"/>
      <c r="HM48" s="55"/>
      <c r="HN48" s="54"/>
      <c r="HO48" s="60"/>
      <c r="HP48" s="53"/>
      <c r="HQ48" s="54"/>
      <c r="HR48" s="55"/>
      <c r="HS48" s="54"/>
      <c r="HT48" s="53"/>
      <c r="HU48" s="54"/>
      <c r="HV48" s="54"/>
      <c r="HW48" s="61"/>
      <c r="HX48" s="54"/>
      <c r="IB48" s="49"/>
      <c r="IG48" s="55"/>
      <c r="IH48" s="54"/>
      <c r="II48" s="60"/>
      <c r="IJ48" s="53"/>
      <c r="IK48" s="54"/>
      <c r="IL48" s="55"/>
      <c r="IM48" s="54"/>
      <c r="IN48" s="53"/>
      <c r="IO48" s="54"/>
      <c r="IP48" s="54"/>
      <c r="IQ48" s="61"/>
      <c r="IR48" s="54"/>
      <c r="IV48" s="49"/>
      <c r="JA48" s="55"/>
      <c r="JB48" s="54"/>
    </row>
    <row r="49" spans="1:262" s="4" customFormat="1" ht="13.5" customHeight="1">
      <c r="A49" s="46"/>
      <c r="B49" s="2"/>
      <c r="C49" s="7"/>
      <c r="E49" s="29"/>
      <c r="F49" s="47"/>
      <c r="G49" s="48"/>
      <c r="H49" s="2"/>
      <c r="I49" s="47"/>
      <c r="J49" s="48"/>
      <c r="K49" s="29"/>
      <c r="L49" s="48"/>
      <c r="M49" s="48"/>
      <c r="P49" s="49"/>
      <c r="Q49" s="29"/>
      <c r="R49" s="48"/>
      <c r="S49" s="48"/>
      <c r="U49" s="48"/>
      <c r="V49" s="48"/>
      <c r="W49" s="7"/>
      <c r="Y49" s="29"/>
      <c r="Z49" s="47"/>
      <c r="AA49" s="47"/>
      <c r="AB49" s="2"/>
      <c r="AC49" s="47"/>
      <c r="AD49" s="47"/>
      <c r="AE49" s="29"/>
      <c r="AF49" s="48"/>
      <c r="AG49" s="48"/>
      <c r="AJ49" s="49"/>
      <c r="AK49" s="29"/>
      <c r="AM49" s="48"/>
      <c r="AO49" s="48"/>
      <c r="AP49" s="48"/>
      <c r="AQ49" s="7"/>
      <c r="AS49" s="29"/>
      <c r="AT49" s="47"/>
      <c r="AU49" s="47"/>
      <c r="AV49" s="2"/>
      <c r="AW49" s="47"/>
      <c r="AX49" s="47"/>
      <c r="AY49" s="29"/>
      <c r="AZ49" s="48"/>
      <c r="BA49" s="48"/>
      <c r="BD49" s="49"/>
      <c r="BE49" s="29"/>
      <c r="BF49" s="48"/>
      <c r="BG49" s="48"/>
      <c r="BI49" s="48"/>
      <c r="BJ49" s="48"/>
      <c r="BK49" s="7"/>
      <c r="BM49" s="29"/>
      <c r="BN49" s="47"/>
      <c r="BO49" s="47"/>
      <c r="BP49" s="2"/>
      <c r="BQ49" s="47"/>
      <c r="BR49" s="47"/>
      <c r="BS49" s="25"/>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7"/>
      <c r="DA49" s="29"/>
      <c r="DB49" s="47"/>
      <c r="DC49" s="47"/>
      <c r="DD49" s="2"/>
      <c r="DE49" s="47"/>
      <c r="DF49" s="47"/>
      <c r="DG49" s="29"/>
      <c r="DH49" s="48"/>
      <c r="DI49" s="48"/>
      <c r="DL49" s="49"/>
      <c r="DM49" s="29"/>
      <c r="DN49" s="48"/>
      <c r="DO49" s="48"/>
      <c r="DQ49" s="48"/>
      <c r="DR49" s="48"/>
      <c r="DS49" s="7"/>
      <c r="DU49" s="29"/>
      <c r="DV49" s="47"/>
      <c r="DW49" s="47"/>
      <c r="DX49" s="2"/>
      <c r="DY49" s="47"/>
      <c r="DZ49" s="47"/>
      <c r="EA49" s="29"/>
      <c r="EC49" s="50"/>
      <c r="EF49" s="49"/>
      <c r="EG49" s="29"/>
      <c r="EH49" s="48"/>
      <c r="EI49" s="48"/>
      <c r="EK49" s="48"/>
      <c r="EL49" s="48"/>
      <c r="EM49" s="7"/>
      <c r="EO49" s="29"/>
      <c r="EP49" s="47"/>
      <c r="EQ49" s="47"/>
      <c r="ER49" s="2"/>
      <c r="ES49" s="47"/>
      <c r="ET49" s="47"/>
      <c r="EU49" s="29"/>
      <c r="EV49" s="48"/>
      <c r="EW49" s="48"/>
      <c r="EZ49" s="49"/>
      <c r="FA49" s="29"/>
      <c r="FB49" s="48"/>
      <c r="FC49" s="48"/>
      <c r="FE49" s="48"/>
      <c r="FF49" s="48"/>
      <c r="FG49" s="7"/>
      <c r="FI49" s="29"/>
      <c r="FJ49" s="47"/>
      <c r="FK49" s="47"/>
      <c r="FL49" s="2"/>
      <c r="FM49" s="47"/>
      <c r="FN49" s="47"/>
      <c r="FO49" s="29"/>
      <c r="FP49" s="48"/>
      <c r="FQ49" s="48"/>
      <c r="FT49" s="49"/>
      <c r="FU49" s="29"/>
      <c r="FV49" s="48"/>
      <c r="FW49" s="48"/>
      <c r="FY49" s="48"/>
      <c r="FZ49" s="48"/>
      <c r="GA49" s="19"/>
      <c r="GB49" s="53"/>
      <c r="GC49" s="53"/>
      <c r="GD49" s="59"/>
      <c r="GE49" s="2"/>
      <c r="GF49" s="53"/>
      <c r="GG49" s="54"/>
      <c r="GH49" s="2"/>
      <c r="GI49" s="56"/>
      <c r="GJ49" s="2"/>
      <c r="GK49" s="2"/>
      <c r="GL49" s="2"/>
      <c r="GM49" s="2"/>
      <c r="GN49" s="57"/>
      <c r="GO49" s="2"/>
      <c r="GP49" s="2"/>
      <c r="GQ49" s="2"/>
      <c r="GR49" s="2"/>
      <c r="GS49" s="2"/>
      <c r="GT49" s="2"/>
      <c r="GU49" s="19"/>
      <c r="GV49" s="53"/>
      <c r="GW49" s="53"/>
      <c r="GX49" s="59"/>
      <c r="GY49" s="2"/>
      <c r="GZ49" s="53"/>
      <c r="HA49" s="54"/>
      <c r="HB49" s="2"/>
      <c r="HC49" s="56"/>
      <c r="HD49" s="2"/>
      <c r="HE49" s="2"/>
      <c r="HF49" s="2"/>
      <c r="HG49" s="2"/>
      <c r="HH49" s="57"/>
      <c r="HI49" s="2"/>
      <c r="HJ49" s="2"/>
      <c r="HK49" s="2"/>
      <c r="HL49" s="2"/>
      <c r="HM49" s="2"/>
      <c r="HN49" s="2"/>
      <c r="HO49" s="19"/>
      <c r="HP49" s="53"/>
      <c r="HQ49" s="53"/>
      <c r="HR49" s="59"/>
      <c r="HS49" s="2"/>
      <c r="HT49" s="53"/>
      <c r="HU49" s="54"/>
      <c r="HV49" s="2"/>
      <c r="HW49" s="56"/>
      <c r="HX49" s="2"/>
      <c r="HY49" s="2"/>
      <c r="HZ49" s="2"/>
      <c r="IA49" s="2"/>
      <c r="IB49" s="57"/>
      <c r="IC49" s="2"/>
      <c r="ID49" s="2"/>
      <c r="IE49" s="2"/>
      <c r="IF49" s="2"/>
      <c r="IG49" s="2"/>
      <c r="IH49" s="2"/>
      <c r="II49" s="19"/>
      <c r="IJ49" s="53"/>
      <c r="IK49" s="53"/>
      <c r="IL49" s="59"/>
      <c r="IM49" s="2"/>
      <c r="IN49" s="53"/>
      <c r="IO49" s="54"/>
      <c r="IP49" s="2"/>
      <c r="IQ49" s="56"/>
      <c r="IR49" s="2"/>
      <c r="IS49" s="2"/>
      <c r="IT49" s="2"/>
      <c r="IU49" s="2"/>
      <c r="IV49" s="57"/>
      <c r="IW49" s="2"/>
      <c r="IX49" s="2"/>
      <c r="IY49" s="2"/>
      <c r="IZ49" s="2"/>
      <c r="JA49" s="2"/>
      <c r="JB49" s="2"/>
    </row>
    <row r="50" spans="1:262" s="4" customFormat="1" ht="13.5" customHeight="1">
      <c r="A50" s="46"/>
      <c r="B50" s="2"/>
      <c r="C50" s="7"/>
      <c r="E50" s="29"/>
      <c r="F50" s="47"/>
      <c r="G50" s="48"/>
      <c r="H50" s="2"/>
      <c r="I50" s="47"/>
      <c r="J50" s="48"/>
      <c r="K50" s="29"/>
      <c r="L50" s="48"/>
      <c r="M50" s="48"/>
      <c r="P50" s="49"/>
      <c r="Q50" s="29"/>
      <c r="R50" s="48"/>
      <c r="S50" s="48"/>
      <c r="U50" s="48"/>
      <c r="V50" s="48"/>
      <c r="W50" s="7"/>
      <c r="Y50" s="29"/>
      <c r="Z50" s="47"/>
      <c r="AA50" s="47"/>
      <c r="AB50" s="2"/>
      <c r="AC50" s="47"/>
      <c r="AD50" s="47"/>
      <c r="AE50" s="29"/>
      <c r="AF50" s="48"/>
      <c r="AG50" s="48"/>
      <c r="AJ50" s="49"/>
      <c r="AK50" s="29"/>
      <c r="AM50" s="48"/>
      <c r="AO50" s="48"/>
      <c r="AP50" s="48"/>
      <c r="AQ50" s="7"/>
      <c r="AS50" s="29"/>
      <c r="AT50" s="47"/>
      <c r="AU50" s="47"/>
      <c r="AV50" s="2"/>
      <c r="AW50" s="47"/>
      <c r="AX50" s="47"/>
      <c r="AY50" s="29"/>
      <c r="AZ50" s="48"/>
      <c r="BA50" s="48"/>
      <c r="BD50" s="49"/>
      <c r="BE50" s="29"/>
      <c r="BF50" s="48"/>
      <c r="BG50" s="48"/>
      <c r="BI50" s="48"/>
      <c r="BJ50" s="48"/>
      <c r="BK50" s="7"/>
      <c r="BM50" s="29"/>
      <c r="BN50" s="47"/>
      <c r="BO50" s="47"/>
      <c r="BP50" s="2"/>
      <c r="BQ50" s="47"/>
      <c r="BR50" s="47"/>
      <c r="BS50" s="25"/>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7"/>
      <c r="DA50" s="29"/>
      <c r="DB50" s="47"/>
      <c r="DC50" s="47"/>
      <c r="DD50" s="2"/>
      <c r="DE50" s="47"/>
      <c r="DF50" s="47"/>
      <c r="DG50" s="29"/>
      <c r="DH50" s="48"/>
      <c r="DI50" s="48"/>
      <c r="DL50" s="49"/>
      <c r="DM50" s="29"/>
      <c r="DN50" s="48"/>
      <c r="DO50" s="48"/>
      <c r="DQ50" s="48"/>
      <c r="DR50" s="48"/>
      <c r="DS50" s="7"/>
      <c r="DU50" s="29"/>
      <c r="DV50" s="47"/>
      <c r="DW50" s="47"/>
      <c r="DX50" s="2"/>
      <c r="DY50" s="47"/>
      <c r="DZ50" s="47"/>
      <c r="EA50" s="29"/>
      <c r="EC50" s="50"/>
      <c r="EF50" s="49"/>
      <c r="EG50" s="29"/>
      <c r="EH50" s="48"/>
      <c r="EI50" s="48"/>
      <c r="EK50" s="48"/>
      <c r="EL50" s="48"/>
      <c r="EM50" s="7"/>
      <c r="EO50" s="29"/>
      <c r="EP50" s="47"/>
      <c r="EQ50" s="47"/>
      <c r="ER50" s="2"/>
      <c r="ES50" s="47"/>
      <c r="ET50" s="47"/>
      <c r="EU50" s="29"/>
      <c r="EV50" s="48"/>
      <c r="EW50" s="48"/>
      <c r="EZ50" s="49"/>
      <c r="FA50" s="29"/>
      <c r="FB50" s="48"/>
      <c r="FC50" s="48"/>
      <c r="FE50" s="48"/>
      <c r="FF50" s="48"/>
      <c r="FG50" s="7"/>
      <c r="FI50" s="29"/>
      <c r="FJ50" s="47"/>
      <c r="FK50" s="47"/>
      <c r="FL50" s="2"/>
      <c r="FM50" s="47"/>
      <c r="FN50" s="47"/>
      <c r="FO50" s="29"/>
      <c r="FP50" s="48"/>
      <c r="FQ50" s="48"/>
      <c r="FT50" s="49"/>
      <c r="FU50" s="29"/>
      <c r="FV50" s="48"/>
      <c r="FW50" s="48"/>
      <c r="FY50" s="48"/>
      <c r="FZ50" s="48"/>
      <c r="GA50" s="19"/>
      <c r="GB50" s="53"/>
      <c r="GC50" s="53"/>
      <c r="GD50" s="59"/>
      <c r="GE50" s="59"/>
      <c r="GF50" s="53"/>
      <c r="GG50" s="54"/>
      <c r="GH50" s="2"/>
      <c r="GI50" s="56"/>
      <c r="GJ50" s="2"/>
      <c r="GK50" s="2"/>
      <c r="GL50" s="2"/>
      <c r="GM50" s="2"/>
      <c r="GN50" s="57"/>
      <c r="GO50" s="2"/>
      <c r="GP50" s="2"/>
      <c r="GQ50" s="2"/>
      <c r="GR50" s="2"/>
      <c r="GS50" s="2"/>
      <c r="GT50" s="2"/>
      <c r="GU50" s="19"/>
      <c r="GV50" s="53"/>
      <c r="GW50" s="53"/>
      <c r="GX50" s="59"/>
      <c r="GY50" s="59"/>
      <c r="GZ50" s="53"/>
      <c r="HA50" s="54"/>
      <c r="HB50" s="2"/>
      <c r="HC50" s="56"/>
      <c r="HD50" s="2"/>
      <c r="HE50" s="2"/>
      <c r="HF50" s="2"/>
      <c r="HG50" s="2"/>
      <c r="HH50" s="57"/>
      <c r="HI50" s="2"/>
      <c r="HJ50" s="2"/>
      <c r="HK50" s="2"/>
      <c r="HL50" s="2"/>
      <c r="HM50" s="2"/>
      <c r="HN50" s="2"/>
      <c r="HO50" s="19"/>
      <c r="HP50" s="53"/>
      <c r="HQ50" s="53"/>
      <c r="HR50" s="59"/>
      <c r="HS50" s="59"/>
      <c r="HT50" s="53"/>
      <c r="HU50" s="54"/>
      <c r="HV50" s="2"/>
      <c r="HW50" s="56"/>
      <c r="HX50" s="2"/>
      <c r="HY50" s="2"/>
      <c r="HZ50" s="2"/>
      <c r="IA50" s="2"/>
      <c r="IB50" s="57"/>
      <c r="IC50" s="2"/>
      <c r="ID50" s="2"/>
      <c r="IE50" s="2"/>
      <c r="IF50" s="2"/>
      <c r="IG50" s="2"/>
      <c r="IH50" s="2"/>
      <c r="II50" s="19"/>
      <c r="IJ50" s="53"/>
      <c r="IK50" s="53"/>
      <c r="IL50" s="59"/>
      <c r="IM50" s="59"/>
      <c r="IN50" s="53"/>
      <c r="IO50" s="54"/>
      <c r="IP50" s="2"/>
      <c r="IQ50" s="56"/>
      <c r="IR50" s="2"/>
      <c r="IS50" s="2"/>
      <c r="IT50" s="2"/>
      <c r="IU50" s="2"/>
      <c r="IV50" s="57"/>
      <c r="IW50" s="2"/>
      <c r="IX50" s="2"/>
      <c r="IY50" s="2"/>
      <c r="IZ50" s="2"/>
      <c r="JA50" s="2"/>
      <c r="JB50" s="2"/>
    </row>
    <row r="51" spans="1:262" s="4" customFormat="1" ht="13.5" customHeight="1">
      <c r="A51" s="62"/>
      <c r="B51" s="2"/>
      <c r="C51" s="7"/>
      <c r="E51" s="29"/>
      <c r="F51" s="47"/>
      <c r="G51" s="48"/>
      <c r="H51" s="2"/>
      <c r="I51" s="47"/>
      <c r="J51" s="48"/>
      <c r="K51" s="29"/>
      <c r="L51" s="48"/>
      <c r="M51" s="48"/>
      <c r="P51" s="49"/>
      <c r="Q51" s="29"/>
      <c r="R51" s="48"/>
      <c r="S51" s="48"/>
      <c r="U51" s="48"/>
      <c r="V51" s="48"/>
      <c r="W51" s="7"/>
      <c r="Y51" s="29"/>
      <c r="Z51" s="47"/>
      <c r="AA51" s="47"/>
      <c r="AB51" s="2"/>
      <c r="AC51" s="47"/>
      <c r="AD51" s="47"/>
      <c r="AE51" s="29"/>
      <c r="AF51" s="48"/>
      <c r="AG51" s="48"/>
      <c r="AJ51" s="49"/>
      <c r="AK51" s="29"/>
      <c r="AM51" s="48"/>
      <c r="AO51" s="48"/>
      <c r="AP51" s="48"/>
      <c r="AQ51" s="7"/>
      <c r="AS51" s="29"/>
      <c r="AT51" s="47"/>
      <c r="AU51" s="47"/>
      <c r="AV51" s="2"/>
      <c r="AW51" s="47"/>
      <c r="AX51" s="47"/>
      <c r="AY51" s="29"/>
      <c r="AZ51" s="48"/>
      <c r="BA51" s="48"/>
      <c r="BD51" s="49"/>
      <c r="BE51" s="29"/>
      <c r="BF51" s="48"/>
      <c r="BG51" s="48"/>
      <c r="BI51" s="48"/>
      <c r="BJ51" s="48"/>
      <c r="BK51" s="7"/>
      <c r="BM51" s="29"/>
      <c r="BN51" s="47"/>
      <c r="BO51" s="47"/>
      <c r="BP51" s="2"/>
      <c r="BQ51" s="47"/>
      <c r="BR51" s="47"/>
      <c r="BS51" s="25"/>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7"/>
      <c r="DA51" s="29"/>
      <c r="DB51" s="47"/>
      <c r="DC51" s="47"/>
      <c r="DD51" s="2"/>
      <c r="DE51" s="47"/>
      <c r="DF51" s="47"/>
      <c r="DG51" s="29"/>
      <c r="DH51" s="48"/>
      <c r="DI51" s="48"/>
      <c r="DL51" s="49"/>
      <c r="DM51" s="29"/>
      <c r="DN51" s="48"/>
      <c r="DO51" s="48"/>
      <c r="DQ51" s="48"/>
      <c r="DR51" s="48"/>
      <c r="DS51" s="7"/>
      <c r="DU51" s="29"/>
      <c r="DV51" s="47"/>
      <c r="DW51" s="47"/>
      <c r="DX51" s="2"/>
      <c r="DY51" s="47"/>
      <c r="DZ51" s="47"/>
      <c r="EA51" s="29"/>
      <c r="EC51" s="50"/>
      <c r="EF51" s="49"/>
      <c r="EG51" s="29"/>
      <c r="EH51" s="48"/>
      <c r="EI51" s="48"/>
      <c r="EK51" s="48"/>
      <c r="EL51" s="48"/>
      <c r="EM51" s="7"/>
      <c r="EO51" s="29"/>
      <c r="EP51" s="47"/>
      <c r="EQ51" s="47"/>
      <c r="ER51" s="2"/>
      <c r="ES51" s="47"/>
      <c r="ET51" s="47"/>
      <c r="EU51" s="29"/>
      <c r="EV51" s="48"/>
      <c r="EW51" s="48"/>
      <c r="EZ51" s="49"/>
      <c r="FA51" s="29"/>
      <c r="FB51" s="48"/>
      <c r="FC51" s="48"/>
      <c r="FE51" s="48"/>
      <c r="FF51" s="48"/>
      <c r="FG51" s="7"/>
      <c r="FI51" s="29"/>
      <c r="FJ51" s="47"/>
      <c r="FK51" s="47"/>
      <c r="FL51" s="2"/>
      <c r="FM51" s="47"/>
      <c r="FN51" s="47"/>
      <c r="FO51" s="29"/>
      <c r="FP51" s="48"/>
      <c r="FQ51" s="48"/>
      <c r="FT51" s="49"/>
      <c r="FU51" s="29"/>
      <c r="FV51" s="48"/>
      <c r="FW51" s="48"/>
      <c r="FY51" s="48"/>
      <c r="FZ51" s="48"/>
      <c r="GA51" s="7"/>
      <c r="GG51" s="48"/>
      <c r="GI51" s="51"/>
      <c r="GN51" s="49"/>
      <c r="GU51" s="7"/>
      <c r="HA51" s="48"/>
      <c r="HC51" s="51"/>
      <c r="HH51" s="49"/>
      <c r="HO51" s="7"/>
      <c r="HU51" s="48"/>
      <c r="HW51" s="51"/>
      <c r="IB51" s="49"/>
      <c r="II51" s="7"/>
      <c r="IO51" s="48"/>
      <c r="IQ51" s="51"/>
      <c r="IV51" s="49"/>
    </row>
    <row r="52" spans="1:262" s="4" customFormat="1" ht="13.5" customHeight="1">
      <c r="A52" s="62"/>
      <c r="B52" s="2"/>
      <c r="C52" s="7"/>
      <c r="E52" s="29"/>
      <c r="F52" s="47"/>
      <c r="G52" s="48"/>
      <c r="H52" s="2"/>
      <c r="I52" s="47"/>
      <c r="J52" s="48"/>
      <c r="K52" s="29"/>
      <c r="L52" s="48"/>
      <c r="M52" s="48"/>
      <c r="P52" s="49"/>
      <c r="Q52" s="29"/>
      <c r="R52" s="48"/>
      <c r="S52" s="48"/>
      <c r="U52" s="48"/>
      <c r="V52" s="48"/>
      <c r="W52" s="7"/>
      <c r="Y52" s="29"/>
      <c r="Z52" s="47"/>
      <c r="AA52" s="47"/>
      <c r="AB52" s="2"/>
      <c r="AC52" s="47"/>
      <c r="AD52" s="47"/>
      <c r="AE52" s="29"/>
      <c r="AF52" s="48"/>
      <c r="AG52" s="48"/>
      <c r="AJ52" s="49"/>
      <c r="AK52" s="29"/>
      <c r="AM52" s="48"/>
      <c r="AO52" s="48"/>
      <c r="AP52" s="48"/>
      <c r="AQ52" s="7"/>
      <c r="AS52" s="29"/>
      <c r="AT52" s="47"/>
      <c r="AU52" s="47"/>
      <c r="AV52" s="2"/>
      <c r="AW52" s="47"/>
      <c r="AX52" s="47"/>
      <c r="AY52" s="29"/>
      <c r="AZ52" s="48"/>
      <c r="BA52" s="48"/>
      <c r="BD52" s="49"/>
      <c r="BE52" s="29"/>
      <c r="BF52" s="48"/>
      <c r="BG52" s="48"/>
      <c r="BI52" s="48"/>
      <c r="BJ52" s="48"/>
      <c r="BK52" s="7"/>
      <c r="BM52" s="29"/>
      <c r="BN52" s="47"/>
      <c r="BO52" s="47"/>
      <c r="BP52" s="2"/>
      <c r="BQ52" s="47"/>
      <c r="BR52" s="47"/>
      <c r="BS52" s="25"/>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7"/>
      <c r="DA52" s="29"/>
      <c r="DB52" s="47"/>
      <c r="DC52" s="47"/>
      <c r="DD52" s="2"/>
      <c r="DE52" s="47"/>
      <c r="DF52" s="47"/>
      <c r="DG52" s="29"/>
      <c r="DH52" s="48"/>
      <c r="DI52" s="48"/>
      <c r="DL52" s="49"/>
      <c r="DM52" s="29"/>
      <c r="DN52" s="48"/>
      <c r="DO52" s="48"/>
      <c r="DQ52" s="48"/>
      <c r="DR52" s="48"/>
      <c r="DS52" s="7"/>
      <c r="DU52" s="29"/>
      <c r="DV52" s="47"/>
      <c r="DW52" s="47"/>
      <c r="DX52" s="2"/>
      <c r="DY52" s="47"/>
      <c r="DZ52" s="47"/>
      <c r="EA52" s="29"/>
      <c r="EC52" s="50"/>
      <c r="EF52" s="49"/>
      <c r="EG52" s="29"/>
      <c r="EH52" s="48"/>
      <c r="EI52" s="48"/>
      <c r="EK52" s="48"/>
      <c r="EL52" s="48"/>
      <c r="EM52" s="7"/>
      <c r="EO52" s="29"/>
      <c r="EP52" s="47"/>
      <c r="EQ52" s="47"/>
      <c r="ER52" s="2"/>
      <c r="ES52" s="47"/>
      <c r="ET52" s="47"/>
      <c r="EU52" s="29"/>
      <c r="EV52" s="48"/>
      <c r="EW52" s="48"/>
      <c r="EZ52" s="49"/>
      <c r="FA52" s="29"/>
      <c r="FB52" s="48"/>
      <c r="FC52" s="48"/>
      <c r="FE52" s="48"/>
      <c r="FF52" s="48"/>
      <c r="FG52" s="7"/>
      <c r="FI52" s="29"/>
      <c r="FJ52" s="47"/>
      <c r="FK52" s="47"/>
      <c r="FL52" s="2"/>
      <c r="FM52" s="47"/>
      <c r="FN52" s="47"/>
      <c r="FO52" s="29"/>
      <c r="FP52" s="48"/>
      <c r="FQ52" s="48"/>
      <c r="FT52" s="49"/>
      <c r="FU52" s="29"/>
      <c r="FV52" s="48"/>
      <c r="FW52" s="48"/>
      <c r="FY52" s="48"/>
      <c r="FZ52" s="48"/>
      <c r="GA52" s="7"/>
      <c r="GG52" s="48"/>
      <c r="GI52" s="51"/>
      <c r="GN52" s="49"/>
      <c r="GU52" s="7"/>
      <c r="HA52" s="48"/>
      <c r="HC52" s="51"/>
      <c r="HH52" s="49"/>
      <c r="HO52" s="7"/>
      <c r="HU52" s="48"/>
      <c r="HW52" s="51"/>
      <c r="IB52" s="49"/>
      <c r="II52" s="7"/>
      <c r="IO52" s="48"/>
      <c r="IQ52" s="51"/>
      <c r="IV52" s="49"/>
    </row>
    <row r="53" spans="1:262" s="4" customFormat="1" ht="13.5" customHeight="1">
      <c r="A53" s="62"/>
      <c r="B53" s="2"/>
      <c r="C53" s="7"/>
      <c r="E53" s="29"/>
      <c r="F53" s="47"/>
      <c r="G53" s="48"/>
      <c r="H53" s="2"/>
      <c r="I53" s="47"/>
      <c r="J53" s="48"/>
      <c r="K53" s="29"/>
      <c r="L53" s="48"/>
      <c r="M53" s="48"/>
      <c r="P53" s="49"/>
      <c r="Q53" s="29"/>
      <c r="R53" s="48"/>
      <c r="S53" s="48"/>
      <c r="U53" s="48"/>
      <c r="V53" s="48"/>
      <c r="W53" s="7"/>
      <c r="Y53" s="29"/>
      <c r="Z53" s="47"/>
      <c r="AA53" s="47"/>
      <c r="AB53" s="2"/>
      <c r="AC53" s="47"/>
      <c r="AD53" s="47"/>
      <c r="AE53" s="29"/>
      <c r="AF53" s="48"/>
      <c r="AG53" s="48"/>
      <c r="AJ53" s="49"/>
      <c r="AK53" s="29"/>
      <c r="AM53" s="48"/>
      <c r="AO53" s="48"/>
      <c r="AP53" s="48"/>
      <c r="AQ53" s="7"/>
      <c r="AS53" s="29"/>
      <c r="AT53" s="47"/>
      <c r="AU53" s="47"/>
      <c r="AV53" s="2"/>
      <c r="AW53" s="47"/>
      <c r="AX53" s="47"/>
      <c r="AY53" s="29"/>
      <c r="AZ53" s="48"/>
      <c r="BA53" s="48"/>
      <c r="BD53" s="49"/>
      <c r="BE53" s="29"/>
      <c r="BF53" s="48"/>
      <c r="BG53" s="48"/>
      <c r="BI53" s="48"/>
      <c r="BJ53" s="48"/>
      <c r="BK53" s="7"/>
      <c r="BM53" s="29"/>
      <c r="BN53" s="47"/>
      <c r="BO53" s="47"/>
      <c r="BP53" s="2"/>
      <c r="BQ53" s="47"/>
      <c r="BR53" s="47"/>
      <c r="BS53" s="25"/>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7"/>
      <c r="DA53" s="29"/>
      <c r="DB53" s="47"/>
      <c r="DC53" s="47"/>
      <c r="DD53" s="2"/>
      <c r="DE53" s="47"/>
      <c r="DF53" s="47"/>
      <c r="DG53" s="29"/>
      <c r="DH53" s="48"/>
      <c r="DI53" s="48"/>
      <c r="DL53" s="49"/>
      <c r="DM53" s="29"/>
      <c r="DN53" s="48"/>
      <c r="DO53" s="48"/>
      <c r="DQ53" s="48"/>
      <c r="DR53" s="48"/>
      <c r="DS53" s="7"/>
      <c r="DU53" s="29"/>
      <c r="DV53" s="47"/>
      <c r="DW53" s="47"/>
      <c r="DX53" s="2"/>
      <c r="DY53" s="47"/>
      <c r="DZ53" s="47"/>
      <c r="EA53" s="29"/>
      <c r="EC53" s="50"/>
      <c r="EF53" s="49"/>
      <c r="EG53" s="29"/>
      <c r="EH53" s="48"/>
      <c r="EI53" s="48"/>
      <c r="EK53" s="48"/>
      <c r="EL53" s="48"/>
      <c r="EM53" s="7"/>
      <c r="EO53" s="29"/>
      <c r="EP53" s="47"/>
      <c r="EQ53" s="47"/>
      <c r="ER53" s="2"/>
      <c r="ES53" s="47"/>
      <c r="ET53" s="47"/>
      <c r="EU53" s="29"/>
      <c r="EV53" s="48"/>
      <c r="EW53" s="48"/>
      <c r="EZ53" s="49"/>
      <c r="FA53" s="29"/>
      <c r="FB53" s="48"/>
      <c r="FC53" s="48"/>
      <c r="FE53" s="48"/>
      <c r="FF53" s="48"/>
      <c r="FG53" s="7"/>
      <c r="FI53" s="29"/>
      <c r="FJ53" s="47"/>
      <c r="FK53" s="47"/>
      <c r="FL53" s="2"/>
      <c r="FM53" s="47"/>
      <c r="FN53" s="47"/>
      <c r="FO53" s="29"/>
      <c r="FP53" s="48"/>
      <c r="FQ53" s="48"/>
      <c r="FT53" s="49"/>
      <c r="FU53" s="29"/>
      <c r="FV53" s="48"/>
      <c r="FW53" s="48"/>
      <c r="FY53" s="48"/>
      <c r="FZ53" s="48"/>
      <c r="GA53" s="7"/>
      <c r="GG53" s="48"/>
      <c r="GI53" s="51"/>
      <c r="GN53" s="49"/>
      <c r="GU53" s="7"/>
      <c r="HA53" s="48"/>
      <c r="HC53" s="51"/>
      <c r="HH53" s="49"/>
      <c r="HO53" s="7"/>
      <c r="HU53" s="48"/>
      <c r="HW53" s="51"/>
      <c r="IB53" s="49"/>
      <c r="II53" s="7"/>
      <c r="IO53" s="48"/>
      <c r="IQ53" s="51"/>
      <c r="IV53" s="49"/>
    </row>
    <row r="54" spans="1:262" s="4" customFormat="1" ht="13.5" customHeight="1">
      <c r="A54" s="62"/>
      <c r="B54" s="2"/>
      <c r="C54" s="7"/>
      <c r="E54" s="29"/>
      <c r="F54" s="47"/>
      <c r="G54" s="48"/>
      <c r="H54" s="2"/>
      <c r="I54" s="47"/>
      <c r="J54" s="48"/>
      <c r="K54" s="29"/>
      <c r="L54" s="48"/>
      <c r="M54" s="48"/>
      <c r="P54" s="49"/>
      <c r="Q54" s="29"/>
      <c r="R54" s="48"/>
      <c r="S54" s="48"/>
      <c r="U54" s="48"/>
      <c r="V54" s="48"/>
      <c r="W54" s="7"/>
      <c r="Y54" s="29"/>
      <c r="Z54" s="47"/>
      <c r="AA54" s="47"/>
      <c r="AB54" s="2"/>
      <c r="AC54" s="47"/>
      <c r="AD54" s="47"/>
      <c r="AE54" s="29"/>
      <c r="AF54" s="48"/>
      <c r="AG54" s="48"/>
      <c r="AJ54" s="49"/>
      <c r="AK54" s="29"/>
      <c r="AM54" s="48"/>
      <c r="AO54" s="48"/>
      <c r="AP54" s="48"/>
      <c r="AQ54" s="7"/>
      <c r="AS54" s="29"/>
      <c r="AT54" s="47"/>
      <c r="AU54" s="47"/>
      <c r="AV54" s="2"/>
      <c r="AW54" s="47"/>
      <c r="AX54" s="47"/>
      <c r="AY54" s="29"/>
      <c r="AZ54" s="48"/>
      <c r="BA54" s="48"/>
      <c r="BD54" s="49"/>
      <c r="BE54" s="29"/>
      <c r="BF54" s="48"/>
      <c r="BG54" s="48"/>
      <c r="BI54" s="48"/>
      <c r="BJ54" s="48"/>
      <c r="BK54" s="7"/>
      <c r="BM54" s="29"/>
      <c r="BN54" s="47"/>
      <c r="BO54" s="47"/>
      <c r="BP54" s="2"/>
      <c r="BQ54" s="47"/>
      <c r="BR54" s="47"/>
      <c r="BS54" s="25"/>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7"/>
      <c r="DA54" s="29"/>
      <c r="DB54" s="47"/>
      <c r="DC54" s="47"/>
      <c r="DD54" s="2"/>
      <c r="DE54" s="47"/>
      <c r="DF54" s="47"/>
      <c r="DG54" s="29"/>
      <c r="DH54" s="48"/>
      <c r="DI54" s="48"/>
      <c r="DL54" s="49"/>
      <c r="DM54" s="29"/>
      <c r="DN54" s="48"/>
      <c r="DO54" s="48"/>
      <c r="DQ54" s="48"/>
      <c r="DR54" s="48"/>
      <c r="DS54" s="7"/>
      <c r="DU54" s="29"/>
      <c r="DV54" s="47"/>
      <c r="DW54" s="47"/>
      <c r="DX54" s="2"/>
      <c r="DY54" s="47"/>
      <c r="DZ54" s="47"/>
      <c r="EA54" s="29"/>
      <c r="EC54" s="50"/>
      <c r="EF54" s="49"/>
      <c r="EG54" s="29"/>
      <c r="EH54" s="48"/>
      <c r="EI54" s="48"/>
      <c r="EK54" s="48"/>
      <c r="EL54" s="48"/>
      <c r="EM54" s="7"/>
      <c r="EO54" s="29"/>
      <c r="EP54" s="47"/>
      <c r="EQ54" s="47"/>
      <c r="ER54" s="2"/>
      <c r="ES54" s="47"/>
      <c r="ET54" s="47"/>
      <c r="EU54" s="29"/>
      <c r="EV54" s="48"/>
      <c r="EW54" s="48"/>
      <c r="EZ54" s="49"/>
      <c r="FA54" s="29"/>
      <c r="FB54" s="48"/>
      <c r="FC54" s="48"/>
      <c r="FE54" s="48"/>
      <c r="FF54" s="48"/>
      <c r="FG54" s="7"/>
      <c r="FI54" s="29"/>
      <c r="FJ54" s="47"/>
      <c r="FK54" s="47"/>
      <c r="FL54" s="2"/>
      <c r="FM54" s="47"/>
      <c r="FN54" s="47"/>
      <c r="FO54" s="29"/>
      <c r="FP54" s="48"/>
      <c r="FQ54" s="48"/>
      <c r="FT54" s="49"/>
      <c r="FU54" s="29"/>
      <c r="FV54" s="48"/>
      <c r="FW54" s="48"/>
      <c r="FY54" s="48"/>
      <c r="FZ54" s="48"/>
      <c r="GA54" s="7"/>
      <c r="GG54" s="48"/>
      <c r="GI54" s="51"/>
      <c r="GN54" s="49"/>
      <c r="GU54" s="7"/>
      <c r="HA54" s="48"/>
      <c r="HC54" s="51"/>
      <c r="HH54" s="49"/>
      <c r="HO54" s="7"/>
      <c r="HU54" s="48"/>
      <c r="HW54" s="51"/>
      <c r="IB54" s="49"/>
      <c r="II54" s="7"/>
      <c r="IO54" s="48"/>
      <c r="IQ54" s="51"/>
      <c r="IV54" s="49"/>
    </row>
    <row r="55" spans="1:262" s="4" customFormat="1" ht="13.5" customHeight="1">
      <c r="A55" s="62"/>
      <c r="B55" s="2"/>
      <c r="C55" s="7"/>
      <c r="E55" s="29"/>
      <c r="F55" s="47"/>
      <c r="G55" s="48"/>
      <c r="H55" s="2"/>
      <c r="I55" s="47"/>
      <c r="J55" s="48"/>
      <c r="K55" s="29"/>
      <c r="L55" s="48"/>
      <c r="M55" s="48"/>
      <c r="P55" s="49"/>
      <c r="Q55" s="29"/>
      <c r="R55" s="48"/>
      <c r="S55" s="48"/>
      <c r="U55" s="48"/>
      <c r="V55" s="48"/>
      <c r="W55" s="7"/>
      <c r="Y55" s="29"/>
      <c r="Z55" s="47"/>
      <c r="AA55" s="47"/>
      <c r="AB55" s="2"/>
      <c r="AC55" s="47"/>
      <c r="AD55" s="47"/>
      <c r="AE55" s="29"/>
      <c r="AF55" s="48"/>
      <c r="AG55" s="48"/>
      <c r="AJ55" s="49"/>
      <c r="AK55" s="29"/>
      <c r="AM55" s="48"/>
      <c r="AO55" s="48"/>
      <c r="AP55" s="48"/>
      <c r="AQ55" s="7"/>
      <c r="AS55" s="29"/>
      <c r="AT55" s="47"/>
      <c r="AU55" s="47"/>
      <c r="AV55" s="2"/>
      <c r="AW55" s="47"/>
      <c r="AX55" s="47"/>
      <c r="AY55" s="29"/>
      <c r="AZ55" s="48"/>
      <c r="BA55" s="48"/>
      <c r="BD55" s="49"/>
      <c r="BE55" s="29"/>
      <c r="BF55" s="48"/>
      <c r="BG55" s="48"/>
      <c r="BI55" s="48"/>
      <c r="BJ55" s="48"/>
      <c r="BK55" s="7"/>
      <c r="BM55" s="29"/>
      <c r="BN55" s="47"/>
      <c r="BO55" s="47"/>
      <c r="BP55" s="2"/>
      <c r="BQ55" s="47"/>
      <c r="BR55" s="47"/>
      <c r="BS55" s="25"/>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7"/>
      <c r="DA55" s="29"/>
      <c r="DB55" s="47"/>
      <c r="DC55" s="47"/>
      <c r="DD55" s="2"/>
      <c r="DE55" s="47"/>
      <c r="DF55" s="47"/>
      <c r="DG55" s="29"/>
      <c r="DH55" s="48"/>
      <c r="DI55" s="48"/>
      <c r="DL55" s="49"/>
      <c r="DM55" s="29"/>
      <c r="DN55" s="48"/>
      <c r="DO55" s="48"/>
      <c r="DQ55" s="48"/>
      <c r="DR55" s="48"/>
      <c r="DS55" s="7"/>
      <c r="DU55" s="29"/>
      <c r="DV55" s="47"/>
      <c r="DW55" s="47"/>
      <c r="DX55" s="2"/>
      <c r="DY55" s="47"/>
      <c r="DZ55" s="47"/>
      <c r="EA55" s="29"/>
      <c r="EC55" s="50"/>
      <c r="EF55" s="49"/>
      <c r="EG55" s="29"/>
      <c r="EH55" s="48"/>
      <c r="EI55" s="48"/>
      <c r="EK55" s="48"/>
      <c r="EL55" s="48"/>
      <c r="EM55" s="7"/>
      <c r="EO55" s="29"/>
      <c r="EP55" s="47"/>
      <c r="EQ55" s="47"/>
      <c r="ER55" s="2"/>
      <c r="ES55" s="47"/>
      <c r="ET55" s="47"/>
      <c r="EU55" s="29"/>
      <c r="EV55" s="48"/>
      <c r="EW55" s="48"/>
      <c r="EZ55" s="49"/>
      <c r="FA55" s="29"/>
      <c r="FB55" s="48"/>
      <c r="FC55" s="48"/>
      <c r="FE55" s="48"/>
      <c r="FF55" s="48"/>
      <c r="FG55" s="7"/>
      <c r="FI55" s="29"/>
      <c r="FJ55" s="47"/>
      <c r="FK55" s="47"/>
      <c r="FL55" s="2"/>
      <c r="FM55" s="47"/>
      <c r="FN55" s="47"/>
      <c r="FO55" s="29"/>
      <c r="FP55" s="48"/>
      <c r="FQ55" s="48"/>
      <c r="FT55" s="49"/>
      <c r="FU55" s="29"/>
      <c r="FV55" s="48"/>
      <c r="FW55" s="48"/>
      <c r="FY55" s="48"/>
      <c r="FZ55" s="48"/>
      <c r="GA55" s="7"/>
      <c r="GG55" s="48"/>
      <c r="GI55" s="51"/>
      <c r="GN55" s="49"/>
      <c r="GU55" s="7"/>
      <c r="HA55" s="48"/>
      <c r="HC55" s="51"/>
      <c r="HH55" s="49"/>
      <c r="HO55" s="7"/>
      <c r="HU55" s="48"/>
      <c r="HW55" s="51"/>
      <c r="IB55" s="49"/>
      <c r="II55" s="7"/>
      <c r="IO55" s="48"/>
      <c r="IQ55" s="51"/>
      <c r="IV55" s="49"/>
    </row>
    <row r="56" spans="1:262" s="4" customFormat="1" ht="13.5" customHeight="1">
      <c r="A56" s="62"/>
      <c r="B56" s="2"/>
      <c r="C56" s="7"/>
      <c r="E56" s="29"/>
      <c r="F56" s="47"/>
      <c r="G56" s="48"/>
      <c r="H56" s="2"/>
      <c r="I56" s="47"/>
      <c r="J56" s="48"/>
      <c r="K56" s="29"/>
      <c r="L56" s="48"/>
      <c r="M56" s="48"/>
      <c r="P56" s="49"/>
      <c r="Q56" s="29"/>
      <c r="R56" s="48"/>
      <c r="S56" s="48"/>
      <c r="U56" s="48"/>
      <c r="V56" s="48"/>
      <c r="W56" s="7"/>
      <c r="Y56" s="29"/>
      <c r="Z56" s="47"/>
      <c r="AA56" s="47"/>
      <c r="AB56" s="2"/>
      <c r="AC56" s="47"/>
      <c r="AD56" s="47"/>
      <c r="AE56" s="29"/>
      <c r="AF56" s="48"/>
      <c r="AG56" s="48"/>
      <c r="AJ56" s="49"/>
      <c r="AK56" s="29"/>
      <c r="AM56" s="48"/>
      <c r="AO56" s="48"/>
      <c r="AP56" s="48"/>
      <c r="AQ56" s="7"/>
      <c r="AS56" s="29"/>
      <c r="AT56" s="47"/>
      <c r="AU56" s="47"/>
      <c r="AV56" s="2"/>
      <c r="AW56" s="47"/>
      <c r="AX56" s="47"/>
      <c r="AY56" s="29"/>
      <c r="AZ56" s="48"/>
      <c r="BA56" s="48"/>
      <c r="BD56" s="49"/>
      <c r="BE56" s="29"/>
      <c r="BF56" s="48"/>
      <c r="BG56" s="48"/>
      <c r="BI56" s="48"/>
      <c r="BJ56" s="48"/>
      <c r="BK56" s="7"/>
      <c r="BM56" s="29"/>
      <c r="BN56" s="47"/>
      <c r="BO56" s="47"/>
      <c r="BP56" s="2"/>
      <c r="BQ56" s="47"/>
      <c r="BR56" s="47"/>
      <c r="BS56" s="25"/>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7"/>
      <c r="DA56" s="29"/>
      <c r="DB56" s="47"/>
      <c r="DC56" s="47"/>
      <c r="DD56" s="2"/>
      <c r="DE56" s="47"/>
      <c r="DF56" s="47"/>
      <c r="DG56" s="29"/>
      <c r="DH56" s="48"/>
      <c r="DI56" s="48"/>
      <c r="DL56" s="49"/>
      <c r="DM56" s="29"/>
      <c r="DN56" s="48"/>
      <c r="DO56" s="48"/>
      <c r="DQ56" s="48"/>
      <c r="DR56" s="48"/>
      <c r="DS56" s="7"/>
      <c r="DU56" s="29"/>
      <c r="DV56" s="47"/>
      <c r="DW56" s="47"/>
      <c r="DX56" s="2"/>
      <c r="DY56" s="47"/>
      <c r="DZ56" s="47"/>
      <c r="EA56" s="29"/>
      <c r="EC56" s="50"/>
      <c r="EF56" s="49"/>
      <c r="EG56" s="29"/>
      <c r="EH56" s="48"/>
      <c r="EI56" s="48"/>
      <c r="EK56" s="48"/>
      <c r="EL56" s="48"/>
      <c r="EM56" s="7"/>
      <c r="EO56" s="29"/>
      <c r="EP56" s="47"/>
      <c r="EQ56" s="47"/>
      <c r="ER56" s="2"/>
      <c r="ES56" s="47"/>
      <c r="ET56" s="47"/>
      <c r="EU56" s="29"/>
      <c r="EV56" s="48"/>
      <c r="EW56" s="48"/>
      <c r="EZ56" s="49"/>
      <c r="FA56" s="29"/>
      <c r="FB56" s="48"/>
      <c r="FC56" s="48"/>
      <c r="FE56" s="48"/>
      <c r="FF56" s="48"/>
      <c r="FG56" s="7"/>
      <c r="FI56" s="29"/>
      <c r="FJ56" s="47"/>
      <c r="FK56" s="47"/>
      <c r="FL56" s="2"/>
      <c r="FM56" s="47"/>
      <c r="FN56" s="47"/>
      <c r="FO56" s="29"/>
      <c r="FP56" s="48"/>
      <c r="FQ56" s="48"/>
      <c r="FT56" s="49"/>
      <c r="FU56" s="29"/>
      <c r="FV56" s="48"/>
      <c r="FW56" s="48"/>
      <c r="FY56" s="48"/>
      <c r="FZ56" s="48"/>
      <c r="GA56" s="7"/>
      <c r="GG56" s="48"/>
      <c r="GI56" s="51"/>
      <c r="GN56" s="49"/>
      <c r="GU56" s="7"/>
      <c r="HA56" s="48"/>
      <c r="HC56" s="51"/>
      <c r="HH56" s="49"/>
      <c r="HO56" s="7"/>
      <c r="HU56" s="48"/>
      <c r="HW56" s="51"/>
      <c r="IB56" s="49"/>
      <c r="II56" s="7"/>
      <c r="IO56" s="48"/>
      <c r="IQ56" s="51"/>
      <c r="IV56" s="49"/>
    </row>
    <row r="57" spans="1:262" s="4" customFormat="1" ht="13.5" customHeight="1">
      <c r="A57" s="62"/>
      <c r="B57" s="2"/>
      <c r="C57" s="7"/>
      <c r="E57" s="29"/>
      <c r="F57" s="47"/>
      <c r="G57" s="48"/>
      <c r="H57" s="2"/>
      <c r="I57" s="47"/>
      <c r="J57" s="48"/>
      <c r="K57" s="29"/>
      <c r="L57" s="48"/>
      <c r="M57" s="48"/>
      <c r="P57" s="49"/>
      <c r="Q57" s="29"/>
      <c r="R57" s="48"/>
      <c r="S57" s="48"/>
      <c r="U57" s="48"/>
      <c r="V57" s="48"/>
      <c r="W57" s="7"/>
      <c r="Y57" s="29"/>
      <c r="Z57" s="47"/>
      <c r="AA57" s="47"/>
      <c r="AB57" s="2"/>
      <c r="AC57" s="47"/>
      <c r="AD57" s="47"/>
      <c r="AE57" s="29"/>
      <c r="AF57" s="48"/>
      <c r="AG57" s="48"/>
      <c r="AJ57" s="49"/>
      <c r="AK57" s="29"/>
      <c r="AM57" s="48"/>
      <c r="AO57" s="48"/>
      <c r="AP57" s="48"/>
      <c r="AQ57" s="7"/>
      <c r="AS57" s="29"/>
      <c r="AT57" s="47"/>
      <c r="AU57" s="47"/>
      <c r="AV57" s="2"/>
      <c r="AW57" s="47"/>
      <c r="AX57" s="47"/>
      <c r="AY57" s="29"/>
      <c r="AZ57" s="48"/>
      <c r="BA57" s="48"/>
      <c r="BD57" s="49"/>
      <c r="BE57" s="29"/>
      <c r="BF57" s="48"/>
      <c r="BG57" s="48"/>
      <c r="BI57" s="48"/>
      <c r="BJ57" s="48"/>
      <c r="BK57" s="7"/>
      <c r="BM57" s="29"/>
      <c r="BN57" s="47"/>
      <c r="BO57" s="47"/>
      <c r="BP57" s="2"/>
      <c r="BQ57" s="47"/>
      <c r="BR57" s="47"/>
      <c r="BS57" s="25"/>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7"/>
      <c r="DA57" s="29"/>
      <c r="DB57" s="47"/>
      <c r="DC57" s="47"/>
      <c r="DD57" s="2"/>
      <c r="DE57" s="47"/>
      <c r="DF57" s="47"/>
      <c r="DG57" s="29"/>
      <c r="DH57" s="48"/>
      <c r="DI57" s="48"/>
      <c r="DL57" s="49"/>
      <c r="DM57" s="29"/>
      <c r="DN57" s="48"/>
      <c r="DO57" s="48"/>
      <c r="DQ57" s="48"/>
      <c r="DR57" s="48"/>
      <c r="DS57" s="7"/>
      <c r="DU57" s="29"/>
      <c r="DV57" s="47"/>
      <c r="DW57" s="47"/>
      <c r="DX57" s="2"/>
      <c r="DY57" s="47"/>
      <c r="DZ57" s="47"/>
      <c r="EA57" s="29"/>
      <c r="EC57" s="50"/>
      <c r="EF57" s="49"/>
      <c r="EG57" s="29"/>
      <c r="EH57" s="48"/>
      <c r="EI57" s="48"/>
      <c r="EK57" s="48"/>
      <c r="EL57" s="48"/>
      <c r="EM57" s="7"/>
      <c r="EO57" s="29"/>
      <c r="EP57" s="47"/>
      <c r="EQ57" s="47"/>
      <c r="ER57" s="2"/>
      <c r="ES57" s="47"/>
      <c r="ET57" s="47"/>
      <c r="EU57" s="29"/>
      <c r="EV57" s="48"/>
      <c r="EW57" s="48"/>
      <c r="EZ57" s="49"/>
      <c r="FA57" s="29"/>
      <c r="FB57" s="48"/>
      <c r="FC57" s="48"/>
      <c r="FE57" s="48"/>
      <c r="FF57" s="48"/>
      <c r="FG57" s="7"/>
      <c r="FI57" s="29"/>
      <c r="FJ57" s="47"/>
      <c r="FK57" s="47"/>
      <c r="FL57" s="2"/>
      <c r="FM57" s="47"/>
      <c r="FN57" s="47"/>
      <c r="FO57" s="29"/>
      <c r="FP57" s="48"/>
      <c r="FQ57" s="48"/>
      <c r="FT57" s="49"/>
      <c r="FU57" s="29"/>
      <c r="FV57" s="48"/>
      <c r="FW57" s="48"/>
      <c r="FY57" s="48"/>
      <c r="FZ57" s="48"/>
      <c r="GA57" s="7"/>
      <c r="GG57" s="48"/>
      <c r="GI57" s="51"/>
      <c r="GN57" s="49"/>
      <c r="GU57" s="7"/>
      <c r="HA57" s="48"/>
      <c r="HC57" s="51"/>
      <c r="HH57" s="49"/>
      <c r="HO57" s="7"/>
      <c r="HU57" s="48"/>
      <c r="HW57" s="51"/>
      <c r="IB57" s="49"/>
      <c r="II57" s="7"/>
      <c r="IO57" s="48"/>
      <c r="IQ57" s="51"/>
      <c r="IV57" s="49"/>
    </row>
    <row r="58" spans="1:262" s="4" customFormat="1" ht="13.5" customHeight="1">
      <c r="A58" s="62"/>
      <c r="B58" s="2"/>
      <c r="C58" s="7"/>
      <c r="E58" s="29"/>
      <c r="F58" s="47"/>
      <c r="G58" s="48"/>
      <c r="H58" s="2"/>
      <c r="I58" s="47"/>
      <c r="J58" s="48"/>
      <c r="K58" s="29"/>
      <c r="L58" s="48"/>
      <c r="M58" s="48"/>
      <c r="P58" s="49"/>
      <c r="Q58" s="29"/>
      <c r="R58" s="48"/>
      <c r="S58" s="48"/>
      <c r="U58" s="48"/>
      <c r="V58" s="48"/>
      <c r="W58" s="7"/>
      <c r="Y58" s="29"/>
      <c r="Z58" s="47"/>
      <c r="AA58" s="47"/>
      <c r="AB58" s="2"/>
      <c r="AC58" s="47"/>
      <c r="AD58" s="47"/>
      <c r="AE58" s="29"/>
      <c r="AF58" s="48"/>
      <c r="AG58" s="48"/>
      <c r="AJ58" s="49"/>
      <c r="AK58" s="29"/>
      <c r="AM58" s="48"/>
      <c r="AO58" s="48"/>
      <c r="AP58" s="48"/>
      <c r="AQ58" s="7"/>
      <c r="AS58" s="29"/>
      <c r="AT58" s="47"/>
      <c r="AU58" s="47"/>
      <c r="AV58" s="2"/>
      <c r="AW58" s="47"/>
      <c r="AX58" s="47"/>
      <c r="AY58" s="29"/>
      <c r="AZ58" s="48"/>
      <c r="BA58" s="48"/>
      <c r="BD58" s="49"/>
      <c r="BE58" s="29"/>
      <c r="BF58" s="48"/>
      <c r="BG58" s="48"/>
      <c r="BI58" s="48"/>
      <c r="BJ58" s="48"/>
      <c r="BK58" s="7"/>
      <c r="BM58" s="29"/>
      <c r="BN58" s="47"/>
      <c r="BO58" s="47"/>
      <c r="BP58" s="2"/>
      <c r="BQ58" s="47"/>
      <c r="BR58" s="47"/>
      <c r="BS58" s="25"/>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7"/>
      <c r="DA58" s="29"/>
      <c r="DB58" s="47"/>
      <c r="DC58" s="47"/>
      <c r="DD58" s="2"/>
      <c r="DE58" s="47"/>
      <c r="DF58" s="47"/>
      <c r="DG58" s="29"/>
      <c r="DH58" s="48"/>
      <c r="DI58" s="48"/>
      <c r="DL58" s="49"/>
      <c r="DM58" s="29"/>
      <c r="DN58" s="48"/>
      <c r="DO58" s="48"/>
      <c r="DQ58" s="48"/>
      <c r="DR58" s="48"/>
      <c r="DS58" s="7"/>
      <c r="DU58" s="29"/>
      <c r="DV58" s="47"/>
      <c r="DW58" s="47"/>
      <c r="DX58" s="2"/>
      <c r="DY58" s="47"/>
      <c r="DZ58" s="47"/>
      <c r="EA58" s="29"/>
      <c r="EC58" s="50"/>
      <c r="EF58" s="49"/>
      <c r="EG58" s="29"/>
      <c r="EH58" s="48"/>
      <c r="EI58" s="48"/>
      <c r="EK58" s="48"/>
      <c r="EL58" s="48"/>
      <c r="EM58" s="7"/>
      <c r="EO58" s="29"/>
      <c r="EP58" s="47"/>
      <c r="EQ58" s="47"/>
      <c r="ER58" s="2"/>
      <c r="ES58" s="47"/>
      <c r="ET58" s="47"/>
      <c r="EU58" s="29"/>
      <c r="EV58" s="48"/>
      <c r="EW58" s="48"/>
      <c r="EZ58" s="49"/>
      <c r="FA58" s="29"/>
      <c r="FB58" s="48"/>
      <c r="FC58" s="48"/>
      <c r="FE58" s="48"/>
      <c r="FF58" s="48"/>
      <c r="FG58" s="7"/>
      <c r="FI58" s="29"/>
      <c r="FJ58" s="47"/>
      <c r="FK58" s="47"/>
      <c r="FL58" s="2"/>
      <c r="FM58" s="47"/>
      <c r="FN58" s="47"/>
      <c r="FO58" s="29"/>
      <c r="FP58" s="48"/>
      <c r="FQ58" s="48"/>
      <c r="FT58" s="49"/>
      <c r="FU58" s="29"/>
      <c r="FV58" s="48"/>
      <c r="FW58" s="48"/>
      <c r="FY58" s="48"/>
      <c r="FZ58" s="48"/>
      <c r="GA58" s="7"/>
      <c r="GG58" s="48"/>
      <c r="GI58" s="51"/>
      <c r="GN58" s="49"/>
      <c r="GU58" s="7"/>
      <c r="HA58" s="48"/>
      <c r="HC58" s="51"/>
      <c r="HH58" s="49"/>
      <c r="HO58" s="7"/>
      <c r="HU58" s="48"/>
      <c r="HW58" s="51"/>
      <c r="IB58" s="49"/>
      <c r="II58" s="7"/>
      <c r="IO58" s="48"/>
      <c r="IQ58" s="51"/>
      <c r="IV58" s="49"/>
    </row>
    <row r="59" spans="1:262" s="4" customFormat="1" ht="13.5" customHeight="1">
      <c r="A59" s="62"/>
      <c r="B59" s="2"/>
      <c r="C59" s="7"/>
      <c r="E59" s="29"/>
      <c r="F59" s="47"/>
      <c r="G59" s="48"/>
      <c r="H59" s="2"/>
      <c r="I59" s="47"/>
      <c r="J59" s="48"/>
      <c r="K59" s="29"/>
      <c r="L59" s="48"/>
      <c r="M59" s="48"/>
      <c r="P59" s="49"/>
      <c r="Q59" s="29"/>
      <c r="R59" s="48"/>
      <c r="S59" s="48"/>
      <c r="U59" s="48"/>
      <c r="V59" s="48"/>
      <c r="W59" s="7"/>
      <c r="Y59" s="29"/>
      <c r="Z59" s="47"/>
      <c r="AA59" s="47"/>
      <c r="AB59" s="2"/>
      <c r="AC59" s="47"/>
      <c r="AD59" s="47"/>
      <c r="AE59" s="29"/>
      <c r="AF59" s="48"/>
      <c r="AG59" s="48"/>
      <c r="AJ59" s="49"/>
      <c r="AK59" s="29"/>
      <c r="AM59" s="48"/>
      <c r="AO59" s="48"/>
      <c r="AP59" s="48"/>
      <c r="AQ59" s="7"/>
      <c r="AS59" s="29"/>
      <c r="AT59" s="47"/>
      <c r="AU59" s="47"/>
      <c r="AV59" s="2"/>
      <c r="AW59" s="47"/>
      <c r="AX59" s="47"/>
      <c r="AY59" s="29"/>
      <c r="AZ59" s="48"/>
      <c r="BA59" s="48"/>
      <c r="BD59" s="49"/>
      <c r="BE59" s="29"/>
      <c r="BF59" s="48"/>
      <c r="BG59" s="48"/>
      <c r="BI59" s="48"/>
      <c r="BJ59" s="48"/>
      <c r="BK59" s="7"/>
      <c r="BM59" s="29"/>
      <c r="BN59" s="47"/>
      <c r="BO59" s="47"/>
      <c r="BP59" s="2"/>
      <c r="BQ59" s="47"/>
      <c r="BR59" s="47"/>
      <c r="BS59" s="25"/>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7"/>
      <c r="DA59" s="29"/>
      <c r="DB59" s="47"/>
      <c r="DC59" s="47"/>
      <c r="DD59" s="2"/>
      <c r="DE59" s="47"/>
      <c r="DF59" s="47"/>
      <c r="DG59" s="29"/>
      <c r="DH59" s="48"/>
      <c r="DI59" s="48"/>
      <c r="DL59" s="49"/>
      <c r="DM59" s="29"/>
      <c r="DN59" s="48"/>
      <c r="DO59" s="48"/>
      <c r="DQ59" s="48"/>
      <c r="DR59" s="48"/>
      <c r="DS59" s="7"/>
      <c r="DU59" s="29"/>
      <c r="DV59" s="47"/>
      <c r="DW59" s="47"/>
      <c r="DX59" s="2"/>
      <c r="DY59" s="47"/>
      <c r="DZ59" s="47"/>
      <c r="EA59" s="29"/>
      <c r="EC59" s="50"/>
      <c r="EF59" s="49"/>
      <c r="EG59" s="29"/>
      <c r="EH59" s="48"/>
      <c r="EI59" s="48"/>
      <c r="EK59" s="48"/>
      <c r="EL59" s="48"/>
      <c r="EM59" s="7"/>
      <c r="EO59" s="29"/>
      <c r="EP59" s="47"/>
      <c r="EQ59" s="47"/>
      <c r="ER59" s="2"/>
      <c r="ES59" s="47"/>
      <c r="ET59" s="47"/>
      <c r="EU59" s="29"/>
      <c r="EV59" s="48"/>
      <c r="EW59" s="48"/>
      <c r="EZ59" s="49"/>
      <c r="FA59" s="29"/>
      <c r="FB59" s="48"/>
      <c r="FC59" s="48"/>
      <c r="FE59" s="48"/>
      <c r="FF59" s="48"/>
      <c r="FG59" s="7"/>
      <c r="FI59" s="29"/>
      <c r="FJ59" s="47"/>
      <c r="FK59" s="47"/>
      <c r="FL59" s="2"/>
      <c r="FM59" s="47"/>
      <c r="FN59" s="47"/>
      <c r="FO59" s="29"/>
      <c r="FP59" s="48"/>
      <c r="FQ59" s="48"/>
      <c r="FT59" s="49"/>
      <c r="FU59" s="29"/>
      <c r="FV59" s="48"/>
      <c r="FW59" s="48"/>
      <c r="FY59" s="48"/>
      <c r="FZ59" s="48"/>
      <c r="GA59" s="7"/>
      <c r="GG59" s="48"/>
      <c r="GI59" s="51"/>
      <c r="GN59" s="49"/>
      <c r="GU59" s="7"/>
      <c r="HA59" s="48"/>
      <c r="HC59" s="51"/>
      <c r="HH59" s="49"/>
      <c r="HO59" s="7"/>
      <c r="HU59" s="48"/>
      <c r="HW59" s="51"/>
      <c r="IB59" s="49"/>
      <c r="II59" s="7"/>
      <c r="IO59" s="48"/>
      <c r="IQ59" s="51"/>
      <c r="IV59" s="49"/>
    </row>
    <row r="60" spans="1:262" s="4" customFormat="1" ht="13.5" customHeight="1">
      <c r="A60" s="62"/>
      <c r="B60" s="2"/>
      <c r="C60" s="7"/>
      <c r="E60" s="29"/>
      <c r="F60" s="47"/>
      <c r="G60" s="48"/>
      <c r="H60" s="2"/>
      <c r="I60" s="47"/>
      <c r="J60" s="48"/>
      <c r="K60" s="29"/>
      <c r="L60" s="48"/>
      <c r="M60" s="48"/>
      <c r="P60" s="49"/>
      <c r="Q60" s="29"/>
      <c r="R60" s="48"/>
      <c r="S60" s="48"/>
      <c r="U60" s="48"/>
      <c r="V60" s="48"/>
      <c r="W60" s="7"/>
      <c r="Y60" s="29"/>
      <c r="Z60" s="47"/>
      <c r="AA60" s="47"/>
      <c r="AB60" s="2"/>
      <c r="AC60" s="47"/>
      <c r="AD60" s="47"/>
      <c r="AE60" s="29"/>
      <c r="AF60" s="48"/>
      <c r="AG60" s="48"/>
      <c r="AJ60" s="49"/>
      <c r="AK60" s="29"/>
      <c r="AM60" s="48"/>
      <c r="AO60" s="48"/>
      <c r="AP60" s="48"/>
      <c r="AQ60" s="7"/>
      <c r="AS60" s="29"/>
      <c r="AT60" s="47"/>
      <c r="AU60" s="47"/>
      <c r="AV60" s="2"/>
      <c r="AW60" s="47"/>
      <c r="AX60" s="47"/>
      <c r="AY60" s="29"/>
      <c r="AZ60" s="48"/>
      <c r="BA60" s="48"/>
      <c r="BD60" s="49"/>
      <c r="BE60" s="29"/>
      <c r="BF60" s="48"/>
      <c r="BG60" s="48"/>
      <c r="BI60" s="48"/>
      <c r="BJ60" s="48"/>
      <c r="BK60" s="7"/>
      <c r="BM60" s="29"/>
      <c r="BN60" s="47"/>
      <c r="BO60" s="47"/>
      <c r="BP60" s="2"/>
      <c r="BQ60" s="47"/>
      <c r="BR60" s="47"/>
      <c r="BS60" s="25"/>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7"/>
      <c r="DA60" s="29"/>
      <c r="DB60" s="47"/>
      <c r="DC60" s="47"/>
      <c r="DD60" s="2"/>
      <c r="DE60" s="47"/>
      <c r="DF60" s="47"/>
      <c r="DG60" s="29"/>
      <c r="DH60" s="48"/>
      <c r="DI60" s="48"/>
      <c r="DL60" s="49"/>
      <c r="DM60" s="29"/>
      <c r="DN60" s="48"/>
      <c r="DO60" s="48"/>
      <c r="DQ60" s="48"/>
      <c r="DR60" s="48"/>
      <c r="DS60" s="7"/>
      <c r="DU60" s="29"/>
      <c r="DV60" s="47"/>
      <c r="DW60" s="47"/>
      <c r="DX60" s="2"/>
      <c r="DY60" s="47"/>
      <c r="DZ60" s="47"/>
      <c r="EA60" s="29"/>
      <c r="EC60" s="50"/>
      <c r="EF60" s="49"/>
      <c r="EG60" s="29"/>
      <c r="EH60" s="48"/>
      <c r="EI60" s="48"/>
      <c r="EK60" s="48"/>
      <c r="EL60" s="48"/>
      <c r="EM60" s="7"/>
      <c r="EO60" s="29"/>
      <c r="EP60" s="47"/>
      <c r="EQ60" s="47"/>
      <c r="ER60" s="2"/>
      <c r="ES60" s="47"/>
      <c r="ET60" s="47"/>
      <c r="EU60" s="29"/>
      <c r="EV60" s="48"/>
      <c r="EW60" s="48"/>
      <c r="EZ60" s="49"/>
      <c r="FA60" s="29"/>
      <c r="FB60" s="48"/>
      <c r="FC60" s="48"/>
      <c r="FE60" s="48"/>
      <c r="FF60" s="48"/>
      <c r="FG60" s="7"/>
      <c r="FI60" s="29"/>
      <c r="FJ60" s="47"/>
      <c r="FK60" s="47"/>
      <c r="FL60" s="2"/>
      <c r="FM60" s="47"/>
      <c r="FN60" s="47"/>
      <c r="FO60" s="29"/>
      <c r="FP60" s="48"/>
      <c r="FQ60" s="48"/>
      <c r="FT60" s="49"/>
      <c r="FU60" s="29"/>
      <c r="FV60" s="48"/>
      <c r="FW60" s="48"/>
      <c r="FY60" s="48"/>
      <c r="FZ60" s="48"/>
      <c r="GA60" s="7"/>
      <c r="GG60" s="48"/>
      <c r="GI60" s="51"/>
      <c r="GN60" s="49"/>
      <c r="GU60" s="7"/>
      <c r="HA60" s="48"/>
      <c r="HC60" s="51"/>
      <c r="HH60" s="49"/>
      <c r="HO60" s="7"/>
      <c r="HU60" s="48"/>
      <c r="HW60" s="51"/>
      <c r="IB60" s="49"/>
      <c r="II60" s="7"/>
      <c r="IO60" s="48"/>
      <c r="IQ60" s="51"/>
      <c r="IV60" s="49"/>
    </row>
    <row r="61" spans="1:262" s="4" customFormat="1" ht="13.5" customHeight="1">
      <c r="A61" s="62"/>
      <c r="B61" s="2"/>
      <c r="C61" s="7"/>
      <c r="E61" s="29"/>
      <c r="F61" s="47"/>
      <c r="G61" s="48"/>
      <c r="H61" s="2"/>
      <c r="I61" s="47"/>
      <c r="J61" s="48"/>
      <c r="K61" s="29"/>
      <c r="L61" s="48"/>
      <c r="M61" s="48"/>
      <c r="P61" s="49"/>
      <c r="Q61" s="29"/>
      <c r="R61" s="48"/>
      <c r="S61" s="48"/>
      <c r="U61" s="48"/>
      <c r="V61" s="48"/>
      <c r="W61" s="7"/>
      <c r="Y61" s="29"/>
      <c r="Z61" s="47"/>
      <c r="AA61" s="47"/>
      <c r="AB61" s="2"/>
      <c r="AC61" s="47"/>
      <c r="AD61" s="47"/>
      <c r="AE61" s="29"/>
      <c r="AF61" s="48"/>
      <c r="AG61" s="48"/>
      <c r="AJ61" s="49"/>
      <c r="AK61" s="29"/>
      <c r="AM61" s="48"/>
      <c r="AO61" s="48"/>
      <c r="AP61" s="48"/>
      <c r="AQ61" s="7"/>
      <c r="AS61" s="29"/>
      <c r="AT61" s="47"/>
      <c r="AU61" s="47"/>
      <c r="AV61" s="2"/>
      <c r="AW61" s="47"/>
      <c r="AX61" s="47"/>
      <c r="AY61" s="29"/>
      <c r="AZ61" s="48"/>
      <c r="BA61" s="48"/>
      <c r="BD61" s="49"/>
      <c r="BE61" s="29"/>
      <c r="BF61" s="48"/>
      <c r="BG61" s="48"/>
      <c r="BI61" s="48"/>
      <c r="BJ61" s="48"/>
      <c r="BK61" s="7"/>
      <c r="BM61" s="29"/>
      <c r="BN61" s="47"/>
      <c r="BO61" s="47"/>
      <c r="BP61" s="2"/>
      <c r="BQ61" s="47"/>
      <c r="BR61" s="47"/>
      <c r="BS61" s="25"/>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7"/>
      <c r="DA61" s="29"/>
      <c r="DB61" s="47"/>
      <c r="DC61" s="47"/>
      <c r="DD61" s="2"/>
      <c r="DE61" s="47"/>
      <c r="DF61" s="47"/>
      <c r="DG61" s="29"/>
      <c r="DH61" s="48"/>
      <c r="DI61" s="48"/>
      <c r="DL61" s="49"/>
      <c r="DM61" s="29"/>
      <c r="DN61" s="48"/>
      <c r="DO61" s="48"/>
      <c r="DQ61" s="48"/>
      <c r="DR61" s="48"/>
      <c r="DS61" s="7"/>
      <c r="DU61" s="29"/>
      <c r="DV61" s="47"/>
      <c r="DW61" s="47"/>
      <c r="DX61" s="2"/>
      <c r="DY61" s="47"/>
      <c r="DZ61" s="47"/>
      <c r="EA61" s="29"/>
      <c r="EC61" s="50"/>
      <c r="EF61" s="49"/>
      <c r="EG61" s="29"/>
      <c r="EH61" s="48"/>
      <c r="EI61" s="48"/>
      <c r="EK61" s="48"/>
      <c r="EL61" s="48"/>
      <c r="EM61" s="7"/>
      <c r="EO61" s="29"/>
      <c r="EP61" s="47"/>
      <c r="EQ61" s="47"/>
      <c r="ER61" s="2"/>
      <c r="ES61" s="47"/>
      <c r="ET61" s="47"/>
      <c r="EU61" s="29"/>
      <c r="EV61" s="48"/>
      <c r="EW61" s="48"/>
      <c r="EZ61" s="49"/>
      <c r="FA61" s="29"/>
      <c r="FB61" s="48"/>
      <c r="FC61" s="48"/>
      <c r="FE61" s="48"/>
      <c r="FF61" s="48"/>
      <c r="FG61" s="7"/>
      <c r="FI61" s="29"/>
      <c r="FJ61" s="47"/>
      <c r="FK61" s="47"/>
      <c r="FL61" s="2"/>
      <c r="FM61" s="47"/>
      <c r="FN61" s="47"/>
      <c r="FO61" s="29"/>
      <c r="FP61" s="48"/>
      <c r="FQ61" s="48"/>
      <c r="FT61" s="49"/>
      <c r="FU61" s="29"/>
      <c r="FV61" s="48"/>
      <c r="FW61" s="48"/>
      <c r="FY61" s="48"/>
      <c r="FZ61" s="48"/>
      <c r="GA61" s="7"/>
      <c r="GI61" s="51"/>
      <c r="GN61" s="49"/>
      <c r="GU61" s="7"/>
      <c r="HC61" s="51"/>
      <c r="HH61" s="49"/>
      <c r="HO61" s="7"/>
      <c r="HW61" s="51"/>
      <c r="IB61" s="49"/>
      <c r="II61" s="7"/>
      <c r="IQ61" s="51"/>
      <c r="IV61" s="49"/>
    </row>
    <row r="62" spans="1:262" s="4" customFormat="1" ht="13.5" customHeight="1">
      <c r="A62" s="62"/>
      <c r="B62" s="2"/>
      <c r="C62" s="7"/>
      <c r="E62" s="29"/>
      <c r="F62" s="47"/>
      <c r="G62" s="48"/>
      <c r="H62" s="2"/>
      <c r="I62" s="47"/>
      <c r="J62" s="48"/>
      <c r="K62" s="29"/>
      <c r="L62" s="48"/>
      <c r="M62" s="48"/>
      <c r="P62" s="49"/>
      <c r="Q62" s="29"/>
      <c r="R62" s="48"/>
      <c r="S62" s="48"/>
      <c r="U62" s="48"/>
      <c r="V62" s="48"/>
      <c r="W62" s="7"/>
      <c r="Y62" s="29"/>
      <c r="Z62" s="47"/>
      <c r="AA62" s="47"/>
      <c r="AB62" s="2"/>
      <c r="AC62" s="47"/>
      <c r="AD62" s="47"/>
      <c r="AE62" s="29"/>
      <c r="AF62" s="48"/>
      <c r="AG62" s="48"/>
      <c r="AJ62" s="49"/>
      <c r="AK62" s="29"/>
      <c r="AM62" s="48"/>
      <c r="AO62" s="48"/>
      <c r="AP62" s="48"/>
      <c r="AQ62" s="7"/>
      <c r="AS62" s="29"/>
      <c r="AT62" s="47"/>
      <c r="AU62" s="47"/>
      <c r="AV62" s="2"/>
      <c r="AW62" s="47"/>
      <c r="AX62" s="47"/>
      <c r="AY62" s="29"/>
      <c r="AZ62" s="48"/>
      <c r="BA62" s="48"/>
      <c r="BD62" s="49"/>
      <c r="BE62" s="29"/>
      <c r="BF62" s="48"/>
      <c r="BG62" s="48"/>
      <c r="BI62" s="48"/>
      <c r="BJ62" s="48"/>
      <c r="BK62" s="7"/>
      <c r="BM62" s="29"/>
      <c r="BN62" s="47"/>
      <c r="BO62" s="47"/>
      <c r="BP62" s="2"/>
      <c r="BQ62" s="47"/>
      <c r="BR62" s="47"/>
      <c r="BS62" s="25"/>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7"/>
      <c r="DA62" s="29"/>
      <c r="DB62" s="47"/>
      <c r="DC62" s="47"/>
      <c r="DD62" s="2"/>
      <c r="DE62" s="47"/>
      <c r="DF62" s="47"/>
      <c r="DG62" s="29"/>
      <c r="DH62" s="48"/>
      <c r="DI62" s="48"/>
      <c r="DL62" s="49"/>
      <c r="DM62" s="29"/>
      <c r="DN62" s="48"/>
      <c r="DO62" s="48"/>
      <c r="DQ62" s="48"/>
      <c r="DR62" s="48"/>
      <c r="DS62" s="7"/>
      <c r="DU62" s="29"/>
      <c r="DV62" s="47"/>
      <c r="DW62" s="47"/>
      <c r="DX62" s="2"/>
      <c r="DY62" s="47"/>
      <c r="DZ62" s="47"/>
      <c r="EA62" s="29"/>
      <c r="EC62" s="50"/>
      <c r="EF62" s="49"/>
      <c r="EG62" s="29"/>
      <c r="EH62" s="48"/>
      <c r="EI62" s="48"/>
      <c r="EK62" s="48"/>
      <c r="EL62" s="48"/>
      <c r="EM62" s="7"/>
      <c r="EO62" s="29"/>
      <c r="EP62" s="47"/>
      <c r="EQ62" s="47"/>
      <c r="ER62" s="2"/>
      <c r="ES62" s="47"/>
      <c r="ET62" s="47"/>
      <c r="EU62" s="29"/>
      <c r="EV62" s="48"/>
      <c r="EW62" s="48"/>
      <c r="EZ62" s="49"/>
      <c r="FA62" s="29"/>
      <c r="FB62" s="48"/>
      <c r="FC62" s="48"/>
      <c r="FE62" s="48"/>
      <c r="FF62" s="48"/>
      <c r="FG62" s="7"/>
      <c r="FI62" s="29"/>
      <c r="FJ62" s="47"/>
      <c r="FK62" s="47"/>
      <c r="FL62" s="2"/>
      <c r="FM62" s="47"/>
      <c r="FN62" s="47"/>
      <c r="FO62" s="29"/>
      <c r="FP62" s="48"/>
      <c r="FQ62" s="48"/>
      <c r="FT62" s="49"/>
      <c r="FU62" s="29"/>
      <c r="FV62" s="48"/>
      <c r="FW62" s="48"/>
      <c r="FY62" s="48"/>
      <c r="FZ62" s="48"/>
      <c r="GA62" s="7"/>
      <c r="GI62" s="51"/>
      <c r="GN62" s="49"/>
      <c r="GU62" s="7"/>
      <c r="HC62" s="51"/>
      <c r="HH62" s="49"/>
      <c r="HO62" s="7"/>
      <c r="HW62" s="51"/>
      <c r="IB62" s="49"/>
      <c r="II62" s="7"/>
      <c r="IQ62" s="51"/>
      <c r="IV62" s="49"/>
    </row>
    <row r="63" spans="1:262" s="4" customFormat="1" ht="13.5" customHeight="1">
      <c r="A63" s="62"/>
      <c r="B63" s="2"/>
      <c r="C63" s="7"/>
      <c r="E63" s="29"/>
      <c r="F63" s="47"/>
      <c r="G63" s="48"/>
      <c r="H63" s="2"/>
      <c r="I63" s="47"/>
      <c r="J63" s="48"/>
      <c r="K63" s="29"/>
      <c r="L63" s="48"/>
      <c r="M63" s="48"/>
      <c r="P63" s="49"/>
      <c r="Q63" s="29"/>
      <c r="R63" s="48"/>
      <c r="S63" s="48"/>
      <c r="U63" s="48"/>
      <c r="V63" s="48"/>
      <c r="W63" s="7"/>
      <c r="Y63" s="29"/>
      <c r="Z63" s="47"/>
      <c r="AA63" s="47"/>
      <c r="AB63" s="2"/>
      <c r="AC63" s="47"/>
      <c r="AD63" s="47"/>
      <c r="AE63" s="29"/>
      <c r="AF63" s="48"/>
      <c r="AG63" s="48"/>
      <c r="AJ63" s="49"/>
      <c r="AK63" s="29"/>
      <c r="AM63" s="48"/>
      <c r="AO63" s="48"/>
      <c r="AP63" s="48"/>
      <c r="AQ63" s="7"/>
      <c r="AS63" s="29"/>
      <c r="AT63" s="47"/>
      <c r="AU63" s="47"/>
      <c r="AV63" s="2"/>
      <c r="AW63" s="47"/>
      <c r="AX63" s="47"/>
      <c r="AY63" s="29"/>
      <c r="AZ63" s="48"/>
      <c r="BA63" s="48"/>
      <c r="BD63" s="49"/>
      <c r="BE63" s="29"/>
      <c r="BF63" s="48"/>
      <c r="BG63" s="48"/>
      <c r="BI63" s="48"/>
      <c r="BJ63" s="48"/>
      <c r="BK63" s="7"/>
      <c r="BM63" s="29"/>
      <c r="BN63" s="47"/>
      <c r="BO63" s="47"/>
      <c r="BP63" s="2"/>
      <c r="BQ63" s="47"/>
      <c r="BR63" s="47"/>
      <c r="BS63" s="25"/>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7"/>
      <c r="DA63" s="29"/>
      <c r="DB63" s="47"/>
      <c r="DC63" s="47"/>
      <c r="DD63" s="2"/>
      <c r="DE63" s="47"/>
      <c r="DF63" s="47"/>
      <c r="DG63" s="29"/>
      <c r="DH63" s="48"/>
      <c r="DI63" s="48"/>
      <c r="DL63" s="49"/>
      <c r="DM63" s="29"/>
      <c r="DN63" s="48"/>
      <c r="DO63" s="48"/>
      <c r="DQ63" s="48"/>
      <c r="DR63" s="48"/>
      <c r="DS63" s="7"/>
      <c r="DU63" s="29"/>
      <c r="DV63" s="47"/>
      <c r="DW63" s="47"/>
      <c r="DX63" s="2"/>
      <c r="DY63" s="47"/>
      <c r="DZ63" s="47"/>
      <c r="EA63" s="29"/>
      <c r="EC63" s="50"/>
      <c r="EF63" s="49"/>
      <c r="EG63" s="29"/>
      <c r="EH63" s="48"/>
      <c r="EI63" s="48"/>
      <c r="EK63" s="48"/>
      <c r="EL63" s="48"/>
      <c r="EM63" s="7"/>
      <c r="EO63" s="29"/>
      <c r="EP63" s="47"/>
      <c r="EQ63" s="47"/>
      <c r="ER63" s="2"/>
      <c r="ES63" s="47"/>
      <c r="ET63" s="47"/>
      <c r="EU63" s="29"/>
      <c r="EV63" s="48"/>
      <c r="EW63" s="48"/>
      <c r="EZ63" s="49"/>
      <c r="FA63" s="29"/>
      <c r="FB63" s="48"/>
      <c r="FC63" s="48"/>
      <c r="FE63" s="48"/>
      <c r="FF63" s="48"/>
      <c r="FG63" s="7"/>
      <c r="FI63" s="29"/>
      <c r="FJ63" s="47"/>
      <c r="FK63" s="47"/>
      <c r="FL63" s="2"/>
      <c r="FM63" s="47"/>
      <c r="FN63" s="47"/>
      <c r="FO63" s="29"/>
      <c r="FP63" s="48"/>
      <c r="FQ63" s="48"/>
      <c r="FT63" s="49"/>
      <c r="FU63" s="29"/>
      <c r="FV63" s="48"/>
      <c r="FW63" s="48"/>
      <c r="FY63" s="48"/>
      <c r="FZ63" s="48"/>
      <c r="GA63" s="7"/>
      <c r="GI63" s="51"/>
      <c r="GN63" s="49"/>
      <c r="GU63" s="7"/>
      <c r="HC63" s="51"/>
      <c r="HH63" s="49"/>
      <c r="HO63" s="7"/>
      <c r="HW63" s="51"/>
      <c r="IB63" s="49"/>
      <c r="II63" s="7"/>
      <c r="IQ63" s="51"/>
      <c r="IV63" s="49"/>
    </row>
    <row r="64" spans="1:262" s="4" customFormat="1" ht="13.5" customHeight="1">
      <c r="A64" s="62"/>
      <c r="B64" s="2"/>
      <c r="C64" s="7"/>
      <c r="E64" s="29"/>
      <c r="F64" s="47"/>
      <c r="G64" s="48"/>
      <c r="H64" s="2"/>
      <c r="I64" s="47"/>
      <c r="J64" s="48"/>
      <c r="K64" s="29"/>
      <c r="L64" s="48"/>
      <c r="M64" s="48"/>
      <c r="P64" s="49"/>
      <c r="Q64" s="29"/>
      <c r="R64" s="48"/>
      <c r="S64" s="48"/>
      <c r="U64" s="48"/>
      <c r="V64" s="48"/>
      <c r="W64" s="7"/>
      <c r="Y64" s="29"/>
      <c r="Z64" s="47"/>
      <c r="AA64" s="47"/>
      <c r="AB64" s="2"/>
      <c r="AC64" s="47"/>
      <c r="AD64" s="47"/>
      <c r="AE64" s="29"/>
      <c r="AF64" s="48"/>
      <c r="AG64" s="48"/>
      <c r="AJ64" s="49"/>
      <c r="AK64" s="29"/>
      <c r="AM64" s="48"/>
      <c r="AO64" s="48"/>
      <c r="AP64" s="48"/>
      <c r="AQ64" s="7"/>
      <c r="AS64" s="29"/>
      <c r="AT64" s="47"/>
      <c r="AU64" s="47"/>
      <c r="AV64" s="2"/>
      <c r="AW64" s="47"/>
      <c r="AX64" s="47"/>
      <c r="AY64" s="29"/>
      <c r="AZ64" s="48"/>
      <c r="BA64" s="48"/>
      <c r="BD64" s="49"/>
      <c r="BE64" s="29"/>
      <c r="BF64" s="48"/>
      <c r="BG64" s="48"/>
      <c r="BI64" s="48"/>
      <c r="BJ64" s="48"/>
      <c r="BK64" s="7"/>
      <c r="BM64" s="29"/>
      <c r="BN64" s="47"/>
      <c r="BO64" s="47"/>
      <c r="BP64" s="2"/>
      <c r="BQ64" s="47"/>
      <c r="BR64" s="47"/>
      <c r="BS64" s="25"/>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7"/>
      <c r="DA64" s="29"/>
      <c r="DB64" s="47"/>
      <c r="DC64" s="47"/>
      <c r="DD64" s="2"/>
      <c r="DE64" s="47"/>
      <c r="DF64" s="47"/>
      <c r="DG64" s="29"/>
      <c r="DH64" s="48"/>
      <c r="DI64" s="48"/>
      <c r="DL64" s="49"/>
      <c r="DM64" s="29"/>
      <c r="DN64" s="48"/>
      <c r="DO64" s="48"/>
      <c r="DQ64" s="48"/>
      <c r="DR64" s="48"/>
      <c r="DS64" s="7"/>
      <c r="DU64" s="29"/>
      <c r="DV64" s="47"/>
      <c r="DW64" s="47"/>
      <c r="DX64" s="2"/>
      <c r="DY64" s="47"/>
      <c r="DZ64" s="47"/>
      <c r="EA64" s="29"/>
      <c r="EC64" s="50"/>
      <c r="EF64" s="49"/>
      <c r="EG64" s="29"/>
      <c r="EH64" s="48"/>
      <c r="EI64" s="48"/>
      <c r="EK64" s="48"/>
      <c r="EL64" s="48"/>
      <c r="EM64" s="7"/>
      <c r="EO64" s="29"/>
      <c r="EP64" s="47"/>
      <c r="EQ64" s="47"/>
      <c r="ER64" s="2"/>
      <c r="ES64" s="47"/>
      <c r="ET64" s="47"/>
      <c r="EU64" s="29"/>
      <c r="EV64" s="48"/>
      <c r="EW64" s="48"/>
      <c r="EZ64" s="49"/>
      <c r="FA64" s="29"/>
      <c r="FB64" s="48"/>
      <c r="FC64" s="48"/>
      <c r="FE64" s="48"/>
      <c r="FF64" s="48"/>
      <c r="FG64" s="7"/>
      <c r="FI64" s="29"/>
      <c r="FJ64" s="47"/>
      <c r="FK64" s="47"/>
      <c r="FL64" s="2"/>
      <c r="FM64" s="47"/>
      <c r="FN64" s="47"/>
      <c r="FO64" s="29"/>
      <c r="FP64" s="48"/>
      <c r="FQ64" s="48"/>
      <c r="FT64" s="49"/>
      <c r="FU64" s="29"/>
      <c r="FV64" s="48"/>
      <c r="FW64" s="48"/>
      <c r="FY64" s="48"/>
      <c r="FZ64" s="48"/>
      <c r="GA64" s="7"/>
      <c r="GI64" s="51"/>
      <c r="GN64" s="49"/>
      <c r="GU64" s="7"/>
      <c r="HC64" s="51"/>
      <c r="HH64" s="49"/>
      <c r="HO64" s="7"/>
      <c r="HW64" s="51"/>
      <c r="IB64" s="49"/>
      <c r="II64" s="7"/>
      <c r="IQ64" s="51"/>
      <c r="IV64" s="49"/>
    </row>
    <row r="65" spans="1:256" s="4" customFormat="1" ht="13.5" customHeight="1">
      <c r="A65" s="62"/>
      <c r="B65" s="2"/>
      <c r="C65" s="7"/>
      <c r="E65" s="29"/>
      <c r="F65" s="47"/>
      <c r="G65" s="48"/>
      <c r="H65" s="2"/>
      <c r="I65" s="47"/>
      <c r="J65" s="48"/>
      <c r="K65" s="29"/>
      <c r="L65" s="48"/>
      <c r="M65" s="48"/>
      <c r="P65" s="49"/>
      <c r="Q65" s="29"/>
      <c r="R65" s="48"/>
      <c r="S65" s="48"/>
      <c r="U65" s="48"/>
      <c r="V65" s="48"/>
      <c r="W65" s="7"/>
      <c r="Y65" s="29"/>
      <c r="Z65" s="47"/>
      <c r="AA65" s="47"/>
      <c r="AB65" s="2"/>
      <c r="AC65" s="47"/>
      <c r="AD65" s="47"/>
      <c r="AE65" s="29"/>
      <c r="AF65" s="48"/>
      <c r="AG65" s="48"/>
      <c r="AJ65" s="49"/>
      <c r="AK65" s="29"/>
      <c r="AM65" s="48"/>
      <c r="AO65" s="48"/>
      <c r="AP65" s="48"/>
      <c r="AQ65" s="7"/>
      <c r="AS65" s="29"/>
      <c r="AT65" s="47"/>
      <c r="AU65" s="47"/>
      <c r="AV65" s="2"/>
      <c r="AW65" s="47"/>
      <c r="AX65" s="47"/>
      <c r="AY65" s="29"/>
      <c r="AZ65" s="48"/>
      <c r="BA65" s="48"/>
      <c r="BD65" s="49"/>
      <c r="BE65" s="29"/>
      <c r="BF65" s="48"/>
      <c r="BG65" s="48"/>
      <c r="BI65" s="48"/>
      <c r="BJ65" s="48"/>
      <c r="BK65" s="7"/>
      <c r="BM65" s="29"/>
      <c r="BN65" s="47"/>
      <c r="BO65" s="47"/>
      <c r="BP65" s="2"/>
      <c r="BQ65" s="47"/>
      <c r="BR65" s="47"/>
      <c r="BS65" s="25"/>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7"/>
      <c r="DA65" s="29"/>
      <c r="DB65" s="47"/>
      <c r="DC65" s="47"/>
      <c r="DD65" s="2"/>
      <c r="DE65" s="47"/>
      <c r="DF65" s="47"/>
      <c r="DG65" s="29"/>
      <c r="DH65" s="48"/>
      <c r="DI65" s="48"/>
      <c r="DL65" s="49"/>
      <c r="DM65" s="29"/>
      <c r="DN65" s="48"/>
      <c r="DO65" s="48"/>
      <c r="DQ65" s="48"/>
      <c r="DR65" s="48"/>
      <c r="DS65" s="7"/>
      <c r="DU65" s="29"/>
      <c r="DV65" s="47"/>
      <c r="DW65" s="47"/>
      <c r="DX65" s="2"/>
      <c r="DY65" s="47"/>
      <c r="DZ65" s="47"/>
      <c r="EA65" s="29"/>
      <c r="EC65" s="50"/>
      <c r="EF65" s="49"/>
      <c r="EG65" s="29"/>
      <c r="EH65" s="48"/>
      <c r="EI65" s="48"/>
      <c r="EK65" s="48"/>
      <c r="EL65" s="48"/>
      <c r="EM65" s="7"/>
      <c r="EO65" s="29"/>
      <c r="EP65" s="47"/>
      <c r="EQ65" s="47"/>
      <c r="ER65" s="2"/>
      <c r="ES65" s="47"/>
      <c r="ET65" s="47"/>
      <c r="EU65" s="29"/>
      <c r="EV65" s="48"/>
      <c r="EW65" s="48"/>
      <c r="EZ65" s="49"/>
      <c r="FA65" s="29"/>
      <c r="FB65" s="48"/>
      <c r="FC65" s="48"/>
      <c r="FE65" s="48"/>
      <c r="FF65" s="48"/>
      <c r="FG65" s="7"/>
      <c r="FI65" s="29"/>
      <c r="FJ65" s="47"/>
      <c r="FK65" s="47"/>
      <c r="FL65" s="2"/>
      <c r="FM65" s="47"/>
      <c r="FN65" s="47"/>
      <c r="FO65" s="29"/>
      <c r="FP65" s="48"/>
      <c r="FQ65" s="48"/>
      <c r="FT65" s="49"/>
      <c r="FU65" s="29"/>
      <c r="FV65" s="48"/>
      <c r="FW65" s="48"/>
      <c r="FY65" s="48"/>
      <c r="FZ65" s="48"/>
      <c r="GA65" s="7"/>
      <c r="GI65" s="51"/>
      <c r="GN65" s="49"/>
      <c r="GU65" s="7"/>
      <c r="HC65" s="51"/>
      <c r="HH65" s="49"/>
      <c r="HO65" s="7"/>
      <c r="HW65" s="51"/>
      <c r="IB65" s="49"/>
      <c r="II65" s="7"/>
      <c r="IQ65" s="51"/>
      <c r="IV65" s="49"/>
    </row>
    <row r="66" spans="1:256" s="4" customFormat="1" ht="13.5" customHeight="1">
      <c r="A66" s="62"/>
      <c r="B66" s="2"/>
      <c r="C66" s="7"/>
      <c r="E66" s="29"/>
      <c r="F66" s="47"/>
      <c r="G66" s="48"/>
      <c r="H66" s="2"/>
      <c r="I66" s="47"/>
      <c r="J66" s="48"/>
      <c r="K66" s="29"/>
      <c r="L66" s="48"/>
      <c r="M66" s="48"/>
      <c r="P66" s="49"/>
      <c r="Q66" s="29"/>
      <c r="R66" s="48"/>
      <c r="S66" s="48"/>
      <c r="U66" s="48"/>
      <c r="V66" s="48"/>
      <c r="W66" s="7"/>
      <c r="Y66" s="29"/>
      <c r="Z66" s="47"/>
      <c r="AA66" s="47"/>
      <c r="AB66" s="2"/>
      <c r="AC66" s="47"/>
      <c r="AD66" s="47"/>
      <c r="AE66" s="29"/>
      <c r="AF66" s="48"/>
      <c r="AG66" s="48"/>
      <c r="AJ66" s="49"/>
      <c r="AK66" s="29"/>
      <c r="AM66" s="48"/>
      <c r="AO66" s="48"/>
      <c r="AP66" s="48"/>
      <c r="AQ66" s="7"/>
      <c r="AS66" s="29"/>
      <c r="AT66" s="47"/>
      <c r="AU66" s="47"/>
      <c r="AV66" s="2"/>
      <c r="AW66" s="47"/>
      <c r="AX66" s="47"/>
      <c r="AY66" s="29"/>
      <c r="AZ66" s="48"/>
      <c r="BA66" s="48"/>
      <c r="BD66" s="49"/>
      <c r="BE66" s="29"/>
      <c r="BF66" s="48"/>
      <c r="BG66" s="48"/>
      <c r="BI66" s="48"/>
      <c r="BJ66" s="48"/>
      <c r="BK66" s="7"/>
      <c r="BM66" s="29"/>
      <c r="BN66" s="47"/>
      <c r="BO66" s="47"/>
      <c r="BP66" s="2"/>
      <c r="BQ66" s="47"/>
      <c r="BR66" s="47"/>
      <c r="BS66" s="25"/>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7"/>
      <c r="DA66" s="29"/>
      <c r="DB66" s="47"/>
      <c r="DC66" s="47"/>
      <c r="DD66" s="2"/>
      <c r="DE66" s="47"/>
      <c r="DF66" s="47"/>
      <c r="DG66" s="29"/>
      <c r="DH66" s="48"/>
      <c r="DI66" s="48"/>
      <c r="DL66" s="49"/>
      <c r="DM66" s="29"/>
      <c r="DN66" s="48"/>
      <c r="DO66" s="48"/>
      <c r="DQ66" s="48"/>
      <c r="DR66" s="48"/>
      <c r="DS66" s="7"/>
      <c r="DU66" s="29"/>
      <c r="DV66" s="47"/>
      <c r="DW66" s="47"/>
      <c r="DX66" s="2"/>
      <c r="DY66" s="47"/>
      <c r="DZ66" s="47"/>
      <c r="EA66" s="29"/>
      <c r="EC66" s="50"/>
      <c r="EF66" s="49"/>
      <c r="EG66" s="29"/>
      <c r="EH66" s="48"/>
      <c r="EI66" s="48"/>
      <c r="EK66" s="48"/>
      <c r="EL66" s="48"/>
      <c r="EM66" s="7"/>
      <c r="EO66" s="29"/>
      <c r="EP66" s="47"/>
      <c r="EQ66" s="47"/>
      <c r="ER66" s="2"/>
      <c r="ES66" s="47"/>
      <c r="ET66" s="47"/>
      <c r="EU66" s="29"/>
      <c r="EV66" s="48"/>
      <c r="EW66" s="48"/>
      <c r="EZ66" s="49"/>
      <c r="FA66" s="29"/>
      <c r="FB66" s="48"/>
      <c r="FC66" s="48"/>
      <c r="FE66" s="48"/>
      <c r="FF66" s="48"/>
      <c r="FG66" s="7"/>
      <c r="FI66" s="29"/>
      <c r="FJ66" s="47"/>
      <c r="FK66" s="47"/>
      <c r="FL66" s="2"/>
      <c r="FM66" s="47"/>
      <c r="FN66" s="47"/>
      <c r="FO66" s="29"/>
      <c r="FP66" s="48"/>
      <c r="FQ66" s="48"/>
      <c r="FT66" s="49"/>
      <c r="FU66" s="29"/>
      <c r="FV66" s="48"/>
      <c r="FW66" s="48"/>
      <c r="FY66" s="48"/>
      <c r="FZ66" s="48"/>
      <c r="GA66" s="7"/>
      <c r="GI66" s="51"/>
      <c r="GN66" s="49"/>
      <c r="GU66" s="7"/>
      <c r="HC66" s="51"/>
      <c r="HH66" s="49"/>
      <c r="HO66" s="7"/>
      <c r="HW66" s="51"/>
      <c r="IB66" s="49"/>
      <c r="II66" s="7"/>
      <c r="IQ66" s="51"/>
      <c r="IV66" s="49"/>
    </row>
    <row r="67" spans="1:256" s="4" customFormat="1" ht="13.5" customHeight="1">
      <c r="A67" s="62"/>
      <c r="B67" s="2"/>
      <c r="C67" s="7"/>
      <c r="E67" s="29"/>
      <c r="F67" s="47"/>
      <c r="G67" s="48"/>
      <c r="H67" s="2"/>
      <c r="I67" s="47"/>
      <c r="J67" s="48"/>
      <c r="K67" s="29"/>
      <c r="L67" s="48"/>
      <c r="M67" s="48"/>
      <c r="P67" s="49"/>
      <c r="Q67" s="29"/>
      <c r="R67" s="48"/>
      <c r="S67" s="48"/>
      <c r="U67" s="48"/>
      <c r="V67" s="48"/>
      <c r="W67" s="7"/>
      <c r="Y67" s="29"/>
      <c r="Z67" s="47"/>
      <c r="AA67" s="47"/>
      <c r="AB67" s="2"/>
      <c r="AC67" s="47"/>
      <c r="AD67" s="47"/>
      <c r="AE67" s="29"/>
      <c r="AF67" s="48"/>
      <c r="AG67" s="48"/>
      <c r="AJ67" s="49"/>
      <c r="AK67" s="29"/>
      <c r="AM67" s="48"/>
      <c r="AO67" s="48"/>
      <c r="AP67" s="48"/>
      <c r="AQ67" s="7"/>
      <c r="AS67" s="29"/>
      <c r="AT67" s="47"/>
      <c r="AU67" s="47"/>
      <c r="AV67" s="2"/>
      <c r="AW67" s="47"/>
      <c r="AX67" s="47"/>
      <c r="AY67" s="29"/>
      <c r="AZ67" s="48"/>
      <c r="BA67" s="48"/>
      <c r="BD67" s="49"/>
      <c r="BE67" s="29"/>
      <c r="BF67" s="48"/>
      <c r="BG67" s="48"/>
      <c r="BI67" s="48"/>
      <c r="BJ67" s="48"/>
      <c r="BK67" s="7"/>
      <c r="BM67" s="29"/>
      <c r="BN67" s="47"/>
      <c r="BO67" s="47"/>
      <c r="BP67" s="2"/>
      <c r="BQ67" s="47"/>
      <c r="BR67" s="47"/>
      <c r="BS67" s="25"/>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7"/>
      <c r="DA67" s="29"/>
      <c r="DB67" s="47"/>
      <c r="DC67" s="47"/>
      <c r="DD67" s="2"/>
      <c r="DE67" s="47"/>
      <c r="DF67" s="47"/>
      <c r="DG67" s="29"/>
      <c r="DH67" s="48"/>
      <c r="DI67" s="48"/>
      <c r="DL67" s="49"/>
      <c r="DM67" s="29"/>
      <c r="DN67" s="48"/>
      <c r="DO67" s="48"/>
      <c r="DQ67" s="48"/>
      <c r="DR67" s="48"/>
      <c r="DS67" s="7"/>
      <c r="DU67" s="29"/>
      <c r="DV67" s="47"/>
      <c r="DW67" s="47"/>
      <c r="DX67" s="2"/>
      <c r="DY67" s="47"/>
      <c r="DZ67" s="47"/>
      <c r="EA67" s="29"/>
      <c r="EC67" s="50"/>
      <c r="EF67" s="49"/>
      <c r="EG67" s="29"/>
      <c r="EH67" s="48"/>
      <c r="EI67" s="48"/>
      <c r="EK67" s="48"/>
      <c r="EL67" s="48"/>
      <c r="EM67" s="7"/>
      <c r="EO67" s="29"/>
      <c r="EP67" s="47"/>
      <c r="EQ67" s="47"/>
      <c r="ER67" s="2"/>
      <c r="ES67" s="47"/>
      <c r="ET67" s="47"/>
      <c r="EU67" s="29"/>
      <c r="EV67" s="48"/>
      <c r="EW67" s="48"/>
      <c r="EZ67" s="49"/>
      <c r="FA67" s="29"/>
      <c r="FB67" s="48"/>
      <c r="FC67" s="48"/>
      <c r="FE67" s="48"/>
      <c r="FF67" s="48"/>
      <c r="FG67" s="7"/>
      <c r="FI67" s="29"/>
      <c r="FJ67" s="47"/>
      <c r="FK67" s="47"/>
      <c r="FL67" s="2"/>
      <c r="FM67" s="47"/>
      <c r="FN67" s="47"/>
      <c r="FO67" s="29"/>
      <c r="FP67" s="48"/>
      <c r="FQ67" s="48"/>
      <c r="FT67" s="49"/>
      <c r="FU67" s="29"/>
      <c r="FV67" s="48"/>
      <c r="FW67" s="48"/>
      <c r="FY67" s="48"/>
      <c r="FZ67" s="48"/>
      <c r="GA67" s="7"/>
      <c r="GI67" s="51"/>
      <c r="GN67" s="49"/>
      <c r="GU67" s="7"/>
      <c r="HC67" s="51"/>
      <c r="HH67" s="49"/>
      <c r="HO67" s="7"/>
      <c r="HW67" s="51"/>
      <c r="IB67" s="49"/>
      <c r="II67" s="7"/>
      <c r="IQ67" s="51"/>
      <c r="IV67" s="49"/>
    </row>
    <row r="68" spans="1:256" s="4" customFormat="1" ht="13.5" customHeight="1">
      <c r="A68" s="62"/>
      <c r="B68" s="2"/>
      <c r="C68" s="7"/>
      <c r="E68" s="29"/>
      <c r="F68" s="47"/>
      <c r="G68" s="48"/>
      <c r="H68" s="2"/>
      <c r="I68" s="47"/>
      <c r="J68" s="48"/>
      <c r="K68" s="29"/>
      <c r="L68" s="48"/>
      <c r="M68" s="48"/>
      <c r="P68" s="49"/>
      <c r="Q68" s="29"/>
      <c r="R68" s="48"/>
      <c r="S68" s="48"/>
      <c r="U68" s="48"/>
      <c r="V68" s="48"/>
      <c r="W68" s="7"/>
      <c r="Y68" s="29"/>
      <c r="Z68" s="47"/>
      <c r="AA68" s="47"/>
      <c r="AB68" s="2"/>
      <c r="AC68" s="47"/>
      <c r="AD68" s="47"/>
      <c r="AE68" s="29"/>
      <c r="AF68" s="48"/>
      <c r="AG68" s="48"/>
      <c r="AJ68" s="49"/>
      <c r="AK68" s="29"/>
      <c r="AM68" s="48"/>
      <c r="AO68" s="48"/>
      <c r="AP68" s="48"/>
      <c r="AQ68" s="7"/>
      <c r="AS68" s="29"/>
      <c r="AT68" s="47"/>
      <c r="AU68" s="47"/>
      <c r="AV68" s="2"/>
      <c r="AW68" s="47"/>
      <c r="AX68" s="47"/>
      <c r="AY68" s="29"/>
      <c r="AZ68" s="48"/>
      <c r="BA68" s="48"/>
      <c r="BD68" s="49"/>
      <c r="BE68" s="29"/>
      <c r="BF68" s="48"/>
      <c r="BG68" s="48"/>
      <c r="BI68" s="48"/>
      <c r="BJ68" s="48"/>
      <c r="BK68" s="7"/>
      <c r="BM68" s="29"/>
      <c r="BN68" s="47"/>
      <c r="BO68" s="47"/>
      <c r="BP68" s="2"/>
      <c r="BQ68" s="47"/>
      <c r="BR68" s="47"/>
      <c r="BS68" s="25"/>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7"/>
      <c r="DA68" s="29"/>
      <c r="DB68" s="47"/>
      <c r="DC68" s="47"/>
      <c r="DD68" s="2"/>
      <c r="DE68" s="47"/>
      <c r="DF68" s="47"/>
      <c r="DG68" s="29"/>
      <c r="DH68" s="48"/>
      <c r="DI68" s="48"/>
      <c r="DL68" s="49"/>
      <c r="DM68" s="29"/>
      <c r="DN68" s="48"/>
      <c r="DO68" s="48"/>
      <c r="DQ68" s="48"/>
      <c r="DR68" s="48"/>
      <c r="DS68" s="7"/>
      <c r="DU68" s="29"/>
      <c r="DV68" s="47"/>
      <c r="DW68" s="47"/>
      <c r="DX68" s="2"/>
      <c r="DY68" s="47"/>
      <c r="DZ68" s="47"/>
      <c r="EA68" s="29"/>
      <c r="EC68" s="50"/>
      <c r="EF68" s="49"/>
      <c r="EG68" s="29"/>
      <c r="EH68" s="48"/>
      <c r="EI68" s="48"/>
      <c r="EK68" s="48"/>
      <c r="EL68" s="48"/>
      <c r="EM68" s="7"/>
      <c r="EO68" s="29"/>
      <c r="EP68" s="47"/>
      <c r="EQ68" s="47"/>
      <c r="ER68" s="2"/>
      <c r="ES68" s="47"/>
      <c r="ET68" s="47"/>
      <c r="EU68" s="29"/>
      <c r="EV68" s="48"/>
      <c r="EW68" s="48"/>
      <c r="EZ68" s="49"/>
      <c r="FA68" s="29"/>
      <c r="FB68" s="48"/>
      <c r="FC68" s="48"/>
      <c r="FE68" s="48"/>
      <c r="FF68" s="48"/>
      <c r="FG68" s="7"/>
      <c r="FI68" s="29"/>
      <c r="FJ68" s="47"/>
      <c r="FK68" s="47"/>
      <c r="FL68" s="2"/>
      <c r="FM68" s="47"/>
      <c r="FN68" s="47"/>
      <c r="FO68" s="29"/>
      <c r="FP68" s="48"/>
      <c r="FQ68" s="48"/>
      <c r="FT68" s="49"/>
      <c r="FU68" s="29"/>
      <c r="FV68" s="48"/>
      <c r="FW68" s="48"/>
      <c r="FY68" s="48"/>
      <c r="FZ68" s="48"/>
      <c r="GA68" s="7"/>
      <c r="GI68" s="51"/>
      <c r="GN68" s="49"/>
      <c r="GU68" s="7"/>
      <c r="HC68" s="51"/>
      <c r="HH68" s="49"/>
      <c r="HO68" s="7"/>
      <c r="HW68" s="51"/>
      <c r="IB68" s="49"/>
      <c r="II68" s="7"/>
      <c r="IQ68" s="51"/>
      <c r="IV68" s="49"/>
    </row>
    <row r="69" spans="1:256" s="4" customFormat="1" ht="13.5" customHeight="1">
      <c r="A69" s="62"/>
      <c r="B69" s="2"/>
      <c r="C69" s="7"/>
      <c r="E69" s="29"/>
      <c r="F69" s="47"/>
      <c r="G69" s="48"/>
      <c r="H69" s="2"/>
      <c r="I69" s="47"/>
      <c r="J69" s="48"/>
      <c r="K69" s="29"/>
      <c r="L69" s="48"/>
      <c r="M69" s="48"/>
      <c r="P69" s="49"/>
      <c r="Q69" s="29"/>
      <c r="R69" s="48"/>
      <c r="S69" s="48"/>
      <c r="U69" s="48"/>
      <c r="V69" s="48"/>
      <c r="W69" s="7"/>
      <c r="Y69" s="29"/>
      <c r="Z69" s="47"/>
      <c r="AA69" s="47"/>
      <c r="AB69" s="2"/>
      <c r="AC69" s="47"/>
      <c r="AD69" s="47"/>
      <c r="AE69" s="29"/>
      <c r="AF69" s="48"/>
      <c r="AG69" s="48"/>
      <c r="AJ69" s="49"/>
      <c r="AK69" s="29"/>
      <c r="AM69" s="48"/>
      <c r="AO69" s="48"/>
      <c r="AP69" s="48"/>
      <c r="AQ69" s="7"/>
      <c r="AS69" s="29"/>
      <c r="AT69" s="47"/>
      <c r="AU69" s="47"/>
      <c r="AV69" s="2"/>
      <c r="AW69" s="47"/>
      <c r="AX69" s="47"/>
      <c r="AY69" s="29"/>
      <c r="AZ69" s="48"/>
      <c r="BA69" s="48"/>
      <c r="BD69" s="49"/>
      <c r="BE69" s="29"/>
      <c r="BF69" s="48"/>
      <c r="BG69" s="48"/>
      <c r="BI69" s="48"/>
      <c r="BJ69" s="48"/>
      <c r="BK69" s="7"/>
      <c r="BM69" s="29"/>
      <c r="BN69" s="47"/>
      <c r="BO69" s="47"/>
      <c r="BP69" s="2"/>
      <c r="BQ69" s="47"/>
      <c r="BR69" s="47"/>
      <c r="BS69" s="25"/>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7"/>
      <c r="DA69" s="29"/>
      <c r="DB69" s="47"/>
      <c r="DC69" s="47"/>
      <c r="DD69" s="2"/>
      <c r="DE69" s="47"/>
      <c r="DF69" s="47"/>
      <c r="DG69" s="29"/>
      <c r="DH69" s="48"/>
      <c r="DI69" s="48"/>
      <c r="DL69" s="49"/>
      <c r="DM69" s="29"/>
      <c r="DN69" s="48"/>
      <c r="DO69" s="48"/>
      <c r="DQ69" s="48"/>
      <c r="DR69" s="48"/>
      <c r="DS69" s="7"/>
      <c r="DU69" s="29"/>
      <c r="DV69" s="47"/>
      <c r="DW69" s="47"/>
      <c r="DX69" s="2"/>
      <c r="DY69" s="47"/>
      <c r="DZ69" s="47"/>
      <c r="EA69" s="29"/>
      <c r="EC69" s="50"/>
      <c r="EF69" s="49"/>
      <c r="EG69" s="29"/>
      <c r="EH69" s="48"/>
      <c r="EI69" s="48"/>
      <c r="EK69" s="48"/>
      <c r="EL69" s="48"/>
      <c r="EM69" s="7"/>
      <c r="EO69" s="29"/>
      <c r="EP69" s="47"/>
      <c r="EQ69" s="47"/>
      <c r="ER69" s="2"/>
      <c r="ES69" s="47"/>
      <c r="ET69" s="47"/>
      <c r="EU69" s="29"/>
      <c r="EV69" s="48"/>
      <c r="EW69" s="48"/>
      <c r="EZ69" s="49"/>
      <c r="FA69" s="29"/>
      <c r="FB69" s="48"/>
      <c r="FC69" s="48"/>
      <c r="FE69" s="48"/>
      <c r="FF69" s="48"/>
      <c r="FG69" s="7"/>
      <c r="FI69" s="29"/>
      <c r="FJ69" s="47"/>
      <c r="FK69" s="47"/>
      <c r="FL69" s="2"/>
      <c r="FM69" s="47"/>
      <c r="FN69" s="47"/>
      <c r="FO69" s="29"/>
      <c r="FP69" s="48"/>
      <c r="FQ69" s="48"/>
      <c r="FT69" s="49"/>
      <c r="FU69" s="29"/>
      <c r="FV69" s="48"/>
      <c r="FW69" s="48"/>
      <c r="FY69" s="48"/>
      <c r="FZ69" s="48"/>
      <c r="GA69" s="7"/>
      <c r="GI69" s="51"/>
      <c r="GN69" s="49"/>
      <c r="GU69" s="7"/>
      <c r="HC69" s="51"/>
      <c r="HH69" s="49"/>
      <c r="HO69" s="7"/>
      <c r="HW69" s="51"/>
      <c r="IB69" s="49"/>
      <c r="II69" s="7"/>
      <c r="IQ69" s="51"/>
      <c r="IV69" s="49"/>
    </row>
    <row r="70" spans="1:256" s="4" customFormat="1" ht="13.5" customHeight="1">
      <c r="A70" s="62"/>
      <c r="B70" s="2"/>
      <c r="C70" s="7"/>
      <c r="E70" s="29"/>
      <c r="F70" s="47"/>
      <c r="G70" s="48"/>
      <c r="H70" s="2"/>
      <c r="I70" s="47"/>
      <c r="J70" s="48"/>
      <c r="K70" s="29"/>
      <c r="L70" s="48"/>
      <c r="M70" s="48"/>
      <c r="P70" s="49"/>
      <c r="Q70" s="29"/>
      <c r="R70" s="48"/>
      <c r="S70" s="48"/>
      <c r="U70" s="48"/>
      <c r="V70" s="48"/>
      <c r="W70" s="7"/>
      <c r="Y70" s="29"/>
      <c r="Z70" s="47"/>
      <c r="AA70" s="47"/>
      <c r="AB70" s="2"/>
      <c r="AC70" s="47"/>
      <c r="AD70" s="47"/>
      <c r="AE70" s="29"/>
      <c r="AF70" s="48"/>
      <c r="AG70" s="48"/>
      <c r="AJ70" s="49"/>
      <c r="AK70" s="29"/>
      <c r="AM70" s="48"/>
      <c r="AO70" s="48"/>
      <c r="AP70" s="48"/>
      <c r="AQ70" s="7"/>
      <c r="AS70" s="29"/>
      <c r="AT70" s="47"/>
      <c r="AU70" s="47"/>
      <c r="AV70" s="2"/>
      <c r="AW70" s="47"/>
      <c r="AX70" s="47"/>
      <c r="AY70" s="29"/>
      <c r="AZ70" s="48"/>
      <c r="BA70" s="48"/>
      <c r="BD70" s="49"/>
      <c r="BE70" s="29"/>
      <c r="BF70" s="48"/>
      <c r="BG70" s="48"/>
      <c r="BI70" s="48"/>
      <c r="BJ70" s="48"/>
      <c r="BK70" s="7"/>
      <c r="BM70" s="29"/>
      <c r="BN70" s="47"/>
      <c r="BO70" s="47"/>
      <c r="BP70" s="2"/>
      <c r="BQ70" s="47"/>
      <c r="BR70" s="47"/>
      <c r="BS70" s="25"/>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7"/>
      <c r="DA70" s="29"/>
      <c r="DB70" s="47"/>
      <c r="DC70" s="47"/>
      <c r="DD70" s="2"/>
      <c r="DE70" s="47"/>
      <c r="DF70" s="47"/>
      <c r="DG70" s="29"/>
      <c r="DH70" s="48"/>
      <c r="DI70" s="48"/>
      <c r="DL70" s="49"/>
      <c r="DM70" s="29"/>
      <c r="DN70" s="48"/>
      <c r="DO70" s="48"/>
      <c r="DQ70" s="48"/>
      <c r="DR70" s="48"/>
      <c r="DS70" s="7"/>
      <c r="DU70" s="29"/>
      <c r="DV70" s="47"/>
      <c r="DW70" s="47"/>
      <c r="DX70" s="2"/>
      <c r="DY70" s="47"/>
      <c r="DZ70" s="47"/>
      <c r="EA70" s="29"/>
      <c r="EC70" s="50"/>
      <c r="EF70" s="49"/>
      <c r="EG70" s="29"/>
      <c r="EH70" s="48"/>
      <c r="EI70" s="48"/>
      <c r="EK70" s="48"/>
      <c r="EL70" s="48"/>
      <c r="EM70" s="7"/>
      <c r="EO70" s="29"/>
      <c r="EP70" s="47"/>
      <c r="EQ70" s="47"/>
      <c r="ER70" s="2"/>
      <c r="ES70" s="47"/>
      <c r="ET70" s="47"/>
      <c r="EU70" s="29"/>
      <c r="EV70" s="48"/>
      <c r="EW70" s="48"/>
      <c r="EZ70" s="49"/>
      <c r="FA70" s="29"/>
      <c r="FB70" s="48"/>
      <c r="FC70" s="48"/>
      <c r="FE70" s="48"/>
      <c r="FF70" s="48"/>
      <c r="FG70" s="7"/>
      <c r="FI70" s="29"/>
      <c r="FJ70" s="47"/>
      <c r="FK70" s="47"/>
      <c r="FL70" s="2"/>
      <c r="FM70" s="47"/>
      <c r="FN70" s="47"/>
      <c r="FO70" s="29"/>
      <c r="FP70" s="48"/>
      <c r="FQ70" s="48"/>
      <c r="FT70" s="49"/>
      <c r="FU70" s="29"/>
      <c r="FV70" s="48"/>
      <c r="FW70" s="48"/>
      <c r="FY70" s="48"/>
      <c r="FZ70" s="48"/>
      <c r="GA70" s="7"/>
      <c r="GI70" s="51"/>
      <c r="GN70" s="49"/>
      <c r="GU70" s="7"/>
      <c r="HC70" s="51"/>
      <c r="HH70" s="49"/>
      <c r="HO70" s="7"/>
      <c r="HW70" s="51"/>
      <c r="IB70" s="49"/>
      <c r="II70" s="7"/>
      <c r="IQ70" s="51"/>
      <c r="IV70" s="49"/>
    </row>
    <row r="71" spans="1:256" s="4" customFormat="1" ht="13.5" customHeight="1">
      <c r="A71" s="62"/>
      <c r="B71" s="2"/>
      <c r="C71" s="7"/>
      <c r="E71" s="29"/>
      <c r="F71" s="47"/>
      <c r="G71" s="48"/>
      <c r="H71" s="2"/>
      <c r="I71" s="47"/>
      <c r="J71" s="48"/>
      <c r="K71" s="29"/>
      <c r="L71" s="48"/>
      <c r="M71" s="48"/>
      <c r="P71" s="49"/>
      <c r="Q71" s="29"/>
      <c r="R71" s="48"/>
      <c r="S71" s="48"/>
      <c r="U71" s="48"/>
      <c r="V71" s="48"/>
      <c r="W71" s="7"/>
      <c r="Y71" s="29"/>
      <c r="Z71" s="47"/>
      <c r="AA71" s="47"/>
      <c r="AB71" s="2"/>
      <c r="AC71" s="47"/>
      <c r="AD71" s="47"/>
      <c r="AE71" s="29"/>
      <c r="AF71" s="48"/>
      <c r="AG71" s="48"/>
      <c r="AJ71" s="49"/>
      <c r="AK71" s="29"/>
      <c r="AM71" s="48"/>
      <c r="AO71" s="48"/>
      <c r="AP71" s="48"/>
      <c r="AQ71" s="7"/>
      <c r="AS71" s="29"/>
      <c r="AT71" s="47"/>
      <c r="AU71" s="47"/>
      <c r="AV71" s="2"/>
      <c r="AW71" s="47"/>
      <c r="AX71" s="47"/>
      <c r="AY71" s="29"/>
      <c r="AZ71" s="48"/>
      <c r="BA71" s="48"/>
      <c r="BD71" s="49"/>
      <c r="BE71" s="29"/>
      <c r="BF71" s="48"/>
      <c r="BG71" s="48"/>
      <c r="BI71" s="48"/>
      <c r="BJ71" s="48"/>
      <c r="BK71" s="7"/>
      <c r="BM71" s="29"/>
      <c r="BN71" s="47"/>
      <c r="BO71" s="47"/>
      <c r="BP71" s="2"/>
      <c r="BQ71" s="47"/>
      <c r="BR71" s="47"/>
      <c r="BS71" s="25"/>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7"/>
      <c r="DA71" s="29"/>
      <c r="DB71" s="47"/>
      <c r="DC71" s="47"/>
      <c r="DD71" s="2"/>
      <c r="DE71" s="47"/>
      <c r="DF71" s="47"/>
      <c r="DG71" s="29"/>
      <c r="DH71" s="48"/>
      <c r="DI71" s="48"/>
      <c r="DL71" s="49"/>
      <c r="DM71" s="29"/>
      <c r="DN71" s="48"/>
      <c r="DO71" s="48"/>
      <c r="DQ71" s="48"/>
      <c r="DR71" s="48"/>
      <c r="DS71" s="7"/>
      <c r="DU71" s="29"/>
      <c r="DV71" s="47"/>
      <c r="DW71" s="47"/>
      <c r="DX71" s="2"/>
      <c r="DY71" s="47"/>
      <c r="DZ71" s="47"/>
      <c r="EA71" s="29"/>
      <c r="EC71" s="50"/>
      <c r="EF71" s="49"/>
      <c r="EG71" s="29"/>
      <c r="EH71" s="48"/>
      <c r="EI71" s="48"/>
      <c r="EK71" s="48"/>
      <c r="EL71" s="48"/>
      <c r="EM71" s="7"/>
      <c r="EO71" s="29"/>
      <c r="EP71" s="47"/>
      <c r="EQ71" s="47"/>
      <c r="ER71" s="2"/>
      <c r="ES71" s="47"/>
      <c r="ET71" s="47"/>
      <c r="EU71" s="29"/>
      <c r="EV71" s="48"/>
      <c r="EW71" s="48"/>
      <c r="EZ71" s="49"/>
      <c r="FA71" s="29"/>
      <c r="FB71" s="48"/>
      <c r="FC71" s="48"/>
      <c r="FE71" s="48"/>
      <c r="FF71" s="48"/>
      <c r="FG71" s="7"/>
      <c r="FI71" s="29"/>
      <c r="FJ71" s="47"/>
      <c r="FK71" s="47"/>
      <c r="FL71" s="2"/>
      <c r="FM71" s="47"/>
      <c r="FN71" s="47"/>
      <c r="FO71" s="29"/>
      <c r="FP71" s="48"/>
      <c r="FQ71" s="48"/>
      <c r="FT71" s="49"/>
      <c r="FU71" s="29"/>
      <c r="FV71" s="48"/>
      <c r="FW71" s="48"/>
      <c r="FY71" s="48"/>
      <c r="FZ71" s="48"/>
      <c r="GA71" s="7"/>
      <c r="GI71" s="51"/>
      <c r="GN71" s="49"/>
      <c r="GU71" s="7"/>
      <c r="HC71" s="51"/>
      <c r="HH71" s="49"/>
      <c r="HO71" s="7"/>
      <c r="HW71" s="51"/>
      <c r="IB71" s="49"/>
      <c r="II71" s="7"/>
      <c r="IQ71" s="51"/>
      <c r="IV71" s="49"/>
    </row>
    <row r="72" spans="1:256" s="4" customFormat="1" ht="13.5" customHeight="1">
      <c r="A72" s="62"/>
      <c r="B72" s="2"/>
      <c r="C72" s="7"/>
      <c r="E72" s="29"/>
      <c r="F72" s="47"/>
      <c r="G72" s="48"/>
      <c r="H72" s="2"/>
      <c r="I72" s="47"/>
      <c r="J72" s="48"/>
      <c r="K72" s="29"/>
      <c r="L72" s="48"/>
      <c r="M72" s="48"/>
      <c r="P72" s="49"/>
      <c r="Q72" s="29"/>
      <c r="R72" s="48"/>
      <c r="S72" s="48"/>
      <c r="U72" s="48"/>
      <c r="V72" s="48"/>
      <c r="W72" s="7"/>
      <c r="Y72" s="29"/>
      <c r="Z72" s="47"/>
      <c r="AA72" s="47"/>
      <c r="AB72" s="2"/>
      <c r="AC72" s="47"/>
      <c r="AD72" s="47"/>
      <c r="AE72" s="29"/>
      <c r="AF72" s="48"/>
      <c r="AG72" s="48"/>
      <c r="AJ72" s="49"/>
      <c r="AK72" s="29"/>
      <c r="AM72" s="48"/>
      <c r="AO72" s="48"/>
      <c r="AP72" s="48"/>
      <c r="AQ72" s="7"/>
      <c r="AS72" s="29"/>
      <c r="AT72" s="47"/>
      <c r="AU72" s="47"/>
      <c r="AV72" s="2"/>
      <c r="AW72" s="47"/>
      <c r="AX72" s="47"/>
      <c r="AY72" s="29"/>
      <c r="AZ72" s="48"/>
      <c r="BA72" s="48"/>
      <c r="BD72" s="49"/>
      <c r="BE72" s="29"/>
      <c r="BF72" s="48"/>
      <c r="BG72" s="48"/>
      <c r="BI72" s="48"/>
      <c r="BJ72" s="48"/>
      <c r="BK72" s="7"/>
      <c r="BM72" s="29"/>
      <c r="BN72" s="47"/>
      <c r="BO72" s="47"/>
      <c r="BP72" s="2"/>
      <c r="BQ72" s="47"/>
      <c r="BR72" s="47"/>
      <c r="BS72" s="25"/>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7"/>
      <c r="DA72" s="29"/>
      <c r="DB72" s="47"/>
      <c r="DC72" s="47"/>
      <c r="DD72" s="2"/>
      <c r="DE72" s="47"/>
      <c r="DF72" s="47"/>
      <c r="DG72" s="29"/>
      <c r="DH72" s="48"/>
      <c r="DI72" s="48"/>
      <c r="DL72" s="49"/>
      <c r="DM72" s="29"/>
      <c r="DN72" s="48"/>
      <c r="DO72" s="48"/>
      <c r="DQ72" s="48"/>
      <c r="DR72" s="48"/>
      <c r="DS72" s="7"/>
      <c r="DU72" s="29"/>
      <c r="DV72" s="47"/>
      <c r="DW72" s="47"/>
      <c r="DX72" s="2"/>
      <c r="DY72" s="47"/>
      <c r="DZ72" s="47"/>
      <c r="EA72" s="29"/>
      <c r="EC72" s="50"/>
      <c r="EF72" s="49"/>
      <c r="EG72" s="29"/>
      <c r="EH72" s="48"/>
      <c r="EI72" s="48"/>
      <c r="EK72" s="48"/>
      <c r="EL72" s="48"/>
      <c r="EM72" s="7"/>
      <c r="EO72" s="29"/>
      <c r="EP72" s="47"/>
      <c r="EQ72" s="47"/>
      <c r="ER72" s="2"/>
      <c r="ES72" s="47"/>
      <c r="ET72" s="47"/>
      <c r="EU72" s="29"/>
      <c r="EV72" s="48"/>
      <c r="EW72" s="48"/>
      <c r="EZ72" s="49"/>
      <c r="FA72" s="29"/>
      <c r="FB72" s="48"/>
      <c r="FC72" s="48"/>
      <c r="FE72" s="48"/>
      <c r="FF72" s="48"/>
      <c r="FG72" s="7"/>
      <c r="FI72" s="29"/>
      <c r="FJ72" s="47"/>
      <c r="FK72" s="47"/>
      <c r="FL72" s="2"/>
      <c r="FM72" s="47"/>
      <c r="FN72" s="47"/>
      <c r="FO72" s="29"/>
      <c r="FP72" s="48"/>
      <c r="FQ72" s="48"/>
      <c r="FT72" s="49"/>
      <c r="FU72" s="29"/>
      <c r="FV72" s="48"/>
      <c r="FW72" s="48"/>
      <c r="FY72" s="48"/>
      <c r="FZ72" s="48"/>
      <c r="GA72" s="7"/>
      <c r="GI72" s="51"/>
      <c r="GN72" s="49"/>
      <c r="GU72" s="7"/>
      <c r="HC72" s="51"/>
      <c r="HH72" s="49"/>
      <c r="HO72" s="7"/>
      <c r="HW72" s="51"/>
      <c r="IB72" s="49"/>
      <c r="II72" s="7"/>
      <c r="IQ72" s="51"/>
      <c r="IV72" s="49"/>
    </row>
    <row r="73" spans="1:256" s="4" customFormat="1" ht="13.5" customHeight="1">
      <c r="A73" s="62"/>
      <c r="B73" s="2"/>
      <c r="C73" s="7"/>
      <c r="E73" s="29"/>
      <c r="F73" s="47"/>
      <c r="G73" s="48"/>
      <c r="H73" s="2"/>
      <c r="I73" s="47"/>
      <c r="J73" s="48"/>
      <c r="K73" s="29"/>
      <c r="L73" s="48"/>
      <c r="M73" s="48"/>
      <c r="P73" s="49"/>
      <c r="Q73" s="29"/>
      <c r="R73" s="48"/>
      <c r="S73" s="48"/>
      <c r="U73" s="48"/>
      <c r="V73" s="48"/>
      <c r="W73" s="7"/>
      <c r="Y73" s="29"/>
      <c r="Z73" s="47"/>
      <c r="AA73" s="47"/>
      <c r="AB73" s="2"/>
      <c r="AC73" s="47"/>
      <c r="AD73" s="47"/>
      <c r="AE73" s="29"/>
      <c r="AF73" s="48"/>
      <c r="AG73" s="48"/>
      <c r="AJ73" s="49"/>
      <c r="AK73" s="29"/>
      <c r="AM73" s="48"/>
      <c r="AO73" s="48"/>
      <c r="AP73" s="48"/>
      <c r="AQ73" s="7"/>
      <c r="AS73" s="29"/>
      <c r="AT73" s="47"/>
      <c r="AU73" s="47"/>
      <c r="AV73" s="2"/>
      <c r="AW73" s="47"/>
      <c r="AX73" s="47"/>
      <c r="AY73" s="29"/>
      <c r="AZ73" s="48"/>
      <c r="BA73" s="48"/>
      <c r="BD73" s="49"/>
      <c r="BE73" s="29"/>
      <c r="BF73" s="48"/>
      <c r="BG73" s="48"/>
      <c r="BI73" s="48"/>
      <c r="BJ73" s="48"/>
      <c r="BK73" s="7"/>
      <c r="BM73" s="29"/>
      <c r="BN73" s="47"/>
      <c r="BO73" s="47"/>
      <c r="BP73" s="2"/>
      <c r="BQ73" s="47"/>
      <c r="BR73" s="47"/>
      <c r="BS73" s="25"/>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7"/>
      <c r="DA73" s="29"/>
      <c r="DB73" s="47"/>
      <c r="DC73" s="47"/>
      <c r="DD73" s="2"/>
      <c r="DE73" s="47"/>
      <c r="DF73" s="47"/>
      <c r="DG73" s="29"/>
      <c r="DH73" s="48"/>
      <c r="DI73" s="48"/>
      <c r="DL73" s="49"/>
      <c r="DM73" s="29"/>
      <c r="DN73" s="48"/>
      <c r="DO73" s="48"/>
      <c r="DQ73" s="48"/>
      <c r="DR73" s="48"/>
      <c r="DS73" s="7"/>
      <c r="DU73" s="29"/>
      <c r="DV73" s="47"/>
      <c r="DW73" s="47"/>
      <c r="DX73" s="2"/>
      <c r="DY73" s="47"/>
      <c r="DZ73" s="47"/>
      <c r="EA73" s="29"/>
      <c r="EC73" s="50"/>
      <c r="EF73" s="49"/>
      <c r="EG73" s="29"/>
      <c r="EH73" s="48"/>
      <c r="EI73" s="48"/>
      <c r="EK73" s="48"/>
      <c r="EL73" s="48"/>
      <c r="EM73" s="7"/>
      <c r="EO73" s="29"/>
      <c r="EP73" s="47"/>
      <c r="EQ73" s="47"/>
      <c r="ER73" s="2"/>
      <c r="ES73" s="47"/>
      <c r="ET73" s="47"/>
      <c r="EU73" s="29"/>
      <c r="EV73" s="48"/>
      <c r="EW73" s="48"/>
      <c r="EZ73" s="49"/>
      <c r="FA73" s="29"/>
      <c r="FB73" s="48"/>
      <c r="FC73" s="48"/>
      <c r="FE73" s="48"/>
      <c r="FF73" s="48"/>
      <c r="FG73" s="7"/>
      <c r="FI73" s="29"/>
      <c r="FJ73" s="47"/>
      <c r="FK73" s="47"/>
      <c r="FL73" s="2"/>
      <c r="FM73" s="47"/>
      <c r="FN73" s="47"/>
      <c r="FO73" s="29"/>
      <c r="FP73" s="48"/>
      <c r="FQ73" s="48"/>
      <c r="FT73" s="49"/>
      <c r="FU73" s="29"/>
      <c r="FV73" s="48"/>
      <c r="FW73" s="48"/>
      <c r="FY73" s="48"/>
      <c r="FZ73" s="48"/>
      <c r="GA73" s="7"/>
      <c r="GI73" s="51"/>
      <c r="GN73" s="49"/>
      <c r="GU73" s="7"/>
      <c r="HC73" s="51"/>
      <c r="HH73" s="49"/>
      <c r="HO73" s="7"/>
      <c r="HW73" s="51"/>
      <c r="IB73" s="49"/>
      <c r="II73" s="7"/>
      <c r="IQ73" s="51"/>
      <c r="IV73" s="49"/>
    </row>
    <row r="74" spans="1:256" s="4" customFormat="1" ht="13.5" customHeight="1">
      <c r="A74" s="62"/>
      <c r="B74" s="2"/>
      <c r="C74" s="7"/>
      <c r="E74" s="29"/>
      <c r="F74" s="47"/>
      <c r="G74" s="48"/>
      <c r="H74" s="2"/>
      <c r="I74" s="47"/>
      <c r="J74" s="48"/>
      <c r="K74" s="29"/>
      <c r="L74" s="48"/>
      <c r="M74" s="48"/>
      <c r="P74" s="49"/>
      <c r="Q74" s="29"/>
      <c r="R74" s="48"/>
      <c r="S74" s="48"/>
      <c r="U74" s="48"/>
      <c r="V74" s="48"/>
      <c r="W74" s="7"/>
      <c r="Y74" s="29"/>
      <c r="Z74" s="47"/>
      <c r="AA74" s="47"/>
      <c r="AB74" s="2"/>
      <c r="AC74" s="47"/>
      <c r="AD74" s="47"/>
      <c r="AE74" s="29"/>
      <c r="AF74" s="48"/>
      <c r="AG74" s="48"/>
      <c r="AJ74" s="49"/>
      <c r="AK74" s="29"/>
      <c r="AM74" s="48"/>
      <c r="AO74" s="48"/>
      <c r="AP74" s="48"/>
      <c r="AQ74" s="7"/>
      <c r="AS74" s="29"/>
      <c r="AT74" s="47"/>
      <c r="AU74" s="47"/>
      <c r="AV74" s="2"/>
      <c r="AW74" s="47"/>
      <c r="AX74" s="47"/>
      <c r="AY74" s="29"/>
      <c r="AZ74" s="48"/>
      <c r="BA74" s="48"/>
      <c r="BD74" s="49"/>
      <c r="BE74" s="29"/>
      <c r="BF74" s="48"/>
      <c r="BG74" s="48"/>
      <c r="BI74" s="48"/>
      <c r="BJ74" s="48"/>
      <c r="BK74" s="7"/>
      <c r="BM74" s="29"/>
      <c r="BN74" s="47"/>
      <c r="BO74" s="47"/>
      <c r="BP74" s="2"/>
      <c r="BQ74" s="47"/>
      <c r="BR74" s="47"/>
      <c r="BS74" s="25"/>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7"/>
      <c r="DA74" s="29"/>
      <c r="DB74" s="47"/>
      <c r="DC74" s="47"/>
      <c r="DD74" s="2"/>
      <c r="DE74" s="47"/>
      <c r="DF74" s="47"/>
      <c r="DG74" s="29"/>
      <c r="DH74" s="48"/>
      <c r="DI74" s="48"/>
      <c r="DL74" s="49"/>
      <c r="DM74" s="29"/>
      <c r="DN74" s="48"/>
      <c r="DO74" s="48"/>
      <c r="DQ74" s="48"/>
      <c r="DR74" s="48"/>
      <c r="DS74" s="7"/>
      <c r="DU74" s="29"/>
      <c r="DV74" s="47"/>
      <c r="DW74" s="47"/>
      <c r="DX74" s="2"/>
      <c r="DY74" s="47"/>
      <c r="DZ74" s="47"/>
      <c r="EA74" s="29"/>
      <c r="EC74" s="50"/>
      <c r="EF74" s="49"/>
      <c r="EG74" s="29"/>
      <c r="EH74" s="48"/>
      <c r="EI74" s="48"/>
      <c r="EK74" s="48"/>
      <c r="EL74" s="48"/>
      <c r="EM74" s="7"/>
      <c r="EO74" s="29"/>
      <c r="EP74" s="47"/>
      <c r="EQ74" s="47"/>
      <c r="ER74" s="2"/>
      <c r="ES74" s="47"/>
      <c r="ET74" s="47"/>
      <c r="EU74" s="29"/>
      <c r="EV74" s="48"/>
      <c r="EW74" s="48"/>
      <c r="EZ74" s="49"/>
      <c r="FA74" s="29"/>
      <c r="FB74" s="48"/>
      <c r="FC74" s="48"/>
      <c r="FE74" s="48"/>
      <c r="FF74" s="48"/>
      <c r="FG74" s="7"/>
      <c r="FI74" s="29"/>
      <c r="FJ74" s="47"/>
      <c r="FK74" s="47"/>
      <c r="FL74" s="2"/>
      <c r="FM74" s="47"/>
      <c r="FN74" s="47"/>
      <c r="FO74" s="29"/>
      <c r="FP74" s="48"/>
      <c r="FQ74" s="48"/>
      <c r="FT74" s="49"/>
      <c r="FU74" s="29"/>
      <c r="FV74" s="48"/>
      <c r="FW74" s="48"/>
      <c r="FY74" s="48"/>
      <c r="FZ74" s="48"/>
      <c r="GA74" s="7"/>
      <c r="GI74" s="51"/>
      <c r="GN74" s="49"/>
      <c r="GU74" s="7"/>
      <c r="HC74" s="51"/>
      <c r="HH74" s="49"/>
      <c r="HO74" s="7"/>
      <c r="HW74" s="51"/>
      <c r="IB74" s="49"/>
      <c r="II74" s="7"/>
      <c r="IQ74" s="51"/>
      <c r="IV74" s="49"/>
    </row>
    <row r="75" spans="1:256" s="4" customFormat="1" ht="13.5" customHeight="1">
      <c r="A75" s="62"/>
      <c r="B75" s="2"/>
      <c r="C75" s="7"/>
      <c r="E75" s="29"/>
      <c r="F75" s="47"/>
      <c r="G75" s="48"/>
      <c r="H75" s="2"/>
      <c r="I75" s="47"/>
      <c r="J75" s="48"/>
      <c r="K75" s="29"/>
      <c r="L75" s="48"/>
      <c r="M75" s="48"/>
      <c r="P75" s="49"/>
      <c r="Q75" s="29"/>
      <c r="R75" s="48"/>
      <c r="S75" s="48"/>
      <c r="U75" s="48"/>
      <c r="V75" s="48"/>
      <c r="W75" s="7"/>
      <c r="Y75" s="29"/>
      <c r="Z75" s="47"/>
      <c r="AA75" s="47"/>
      <c r="AB75" s="2"/>
      <c r="AC75" s="47"/>
      <c r="AD75" s="47"/>
      <c r="AE75" s="29"/>
      <c r="AF75" s="48"/>
      <c r="AG75" s="48"/>
      <c r="AJ75" s="49"/>
      <c r="AK75" s="29"/>
      <c r="AM75" s="48"/>
      <c r="AO75" s="48"/>
      <c r="AP75" s="48"/>
      <c r="AQ75" s="7"/>
      <c r="AS75" s="29"/>
      <c r="AT75" s="47"/>
      <c r="AU75" s="47"/>
      <c r="AV75" s="2"/>
      <c r="AW75" s="47"/>
      <c r="AX75" s="47"/>
      <c r="AY75" s="29"/>
      <c r="AZ75" s="48"/>
      <c r="BA75" s="48"/>
      <c r="BD75" s="49"/>
      <c r="BE75" s="29"/>
      <c r="BF75" s="48"/>
      <c r="BG75" s="48"/>
      <c r="BI75" s="48"/>
      <c r="BJ75" s="48"/>
      <c r="BK75" s="7"/>
      <c r="BM75" s="29"/>
      <c r="BN75" s="47"/>
      <c r="BO75" s="47"/>
      <c r="BP75" s="2"/>
      <c r="BQ75" s="47"/>
      <c r="BR75" s="47"/>
      <c r="BS75" s="25"/>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7"/>
      <c r="DA75" s="29"/>
      <c r="DB75" s="47"/>
      <c r="DC75" s="47"/>
      <c r="DD75" s="2"/>
      <c r="DE75" s="47"/>
      <c r="DF75" s="47"/>
      <c r="DG75" s="29"/>
      <c r="DH75" s="48"/>
      <c r="DI75" s="48"/>
      <c r="DL75" s="49"/>
      <c r="DM75" s="29"/>
      <c r="DN75" s="48"/>
      <c r="DO75" s="48"/>
      <c r="DQ75" s="48"/>
      <c r="DR75" s="48"/>
      <c r="DS75" s="7"/>
      <c r="DU75" s="29"/>
      <c r="DV75" s="47"/>
      <c r="DW75" s="47"/>
      <c r="DX75" s="2"/>
      <c r="DY75" s="47"/>
      <c r="DZ75" s="47"/>
      <c r="EA75" s="29"/>
      <c r="EC75" s="50"/>
      <c r="EF75" s="49"/>
      <c r="EG75" s="29"/>
      <c r="EH75" s="48"/>
      <c r="EI75" s="48"/>
      <c r="EK75" s="48"/>
      <c r="EL75" s="48"/>
      <c r="EM75" s="7"/>
      <c r="EO75" s="29"/>
      <c r="EP75" s="47"/>
      <c r="EQ75" s="47"/>
      <c r="ER75" s="2"/>
      <c r="ES75" s="47"/>
      <c r="ET75" s="47"/>
      <c r="EU75" s="29"/>
      <c r="EV75" s="48"/>
      <c r="EW75" s="48"/>
      <c r="EZ75" s="49"/>
      <c r="FA75" s="29"/>
      <c r="FB75" s="48"/>
      <c r="FC75" s="48"/>
      <c r="FE75" s="48"/>
      <c r="FF75" s="48"/>
      <c r="FG75" s="7"/>
      <c r="FI75" s="29"/>
      <c r="FJ75" s="47"/>
      <c r="FK75" s="47"/>
      <c r="FL75" s="2"/>
      <c r="FM75" s="47"/>
      <c r="FN75" s="47"/>
      <c r="FO75" s="29"/>
      <c r="FP75" s="48"/>
      <c r="FQ75" s="48"/>
      <c r="FT75" s="49"/>
      <c r="FU75" s="29"/>
      <c r="FV75" s="48"/>
      <c r="FW75" s="48"/>
      <c r="FY75" s="48"/>
      <c r="FZ75" s="48"/>
      <c r="GA75" s="7"/>
      <c r="GI75" s="51"/>
      <c r="GN75" s="49"/>
      <c r="GU75" s="7"/>
      <c r="HC75" s="51"/>
      <c r="HH75" s="49"/>
      <c r="HO75" s="7"/>
      <c r="HW75" s="51"/>
      <c r="IB75" s="49"/>
      <c r="II75" s="7"/>
      <c r="IQ75" s="51"/>
      <c r="IV75" s="49"/>
    </row>
    <row r="76" spans="1:256" s="4" customFormat="1" ht="13.5" customHeight="1">
      <c r="A76" s="62"/>
      <c r="B76" s="2"/>
      <c r="C76" s="7"/>
      <c r="E76" s="29"/>
      <c r="F76" s="47"/>
      <c r="G76" s="48"/>
      <c r="H76" s="2"/>
      <c r="I76" s="47"/>
      <c r="J76" s="48"/>
      <c r="K76" s="29"/>
      <c r="L76" s="48"/>
      <c r="M76" s="48"/>
      <c r="P76" s="49"/>
      <c r="Q76" s="29"/>
      <c r="R76" s="48"/>
      <c r="S76" s="48"/>
      <c r="U76" s="48"/>
      <c r="V76" s="48"/>
      <c r="W76" s="7"/>
      <c r="Y76" s="29"/>
      <c r="Z76" s="47"/>
      <c r="AA76" s="47"/>
      <c r="AB76" s="2"/>
      <c r="AC76" s="47"/>
      <c r="AD76" s="47"/>
      <c r="AE76" s="29"/>
      <c r="AF76" s="48"/>
      <c r="AG76" s="48"/>
      <c r="AJ76" s="49"/>
      <c r="AK76" s="29"/>
      <c r="AM76" s="48"/>
      <c r="AO76" s="48"/>
      <c r="AP76" s="48"/>
      <c r="AQ76" s="7"/>
      <c r="AS76" s="29"/>
      <c r="AT76" s="47"/>
      <c r="AU76" s="47"/>
      <c r="AV76" s="2"/>
      <c r="AW76" s="47"/>
      <c r="AX76" s="47"/>
      <c r="AY76" s="29"/>
      <c r="AZ76" s="48"/>
      <c r="BA76" s="48"/>
      <c r="BD76" s="49"/>
      <c r="BE76" s="29"/>
      <c r="BF76" s="48"/>
      <c r="BG76" s="48"/>
      <c r="BI76" s="48"/>
      <c r="BJ76" s="48"/>
      <c r="BK76" s="7"/>
      <c r="BM76" s="29"/>
      <c r="BN76" s="47"/>
      <c r="BO76" s="47"/>
      <c r="BP76" s="2"/>
      <c r="BQ76" s="47"/>
      <c r="BR76" s="47"/>
      <c r="BS76" s="25"/>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7"/>
      <c r="DA76" s="29"/>
      <c r="DB76" s="47"/>
      <c r="DC76" s="47"/>
      <c r="DD76" s="2"/>
      <c r="DE76" s="47"/>
      <c r="DF76" s="47"/>
      <c r="DG76" s="29"/>
      <c r="DH76" s="48"/>
      <c r="DI76" s="48"/>
      <c r="DL76" s="49"/>
      <c r="DM76" s="29"/>
      <c r="DN76" s="48"/>
      <c r="DO76" s="48"/>
      <c r="DQ76" s="48"/>
      <c r="DR76" s="48"/>
      <c r="DS76" s="7"/>
      <c r="DU76" s="29"/>
      <c r="DV76" s="47"/>
      <c r="DW76" s="47"/>
      <c r="DX76" s="2"/>
      <c r="DY76" s="47"/>
      <c r="DZ76" s="47"/>
      <c r="EA76" s="29"/>
      <c r="EC76" s="50"/>
      <c r="EF76" s="49"/>
      <c r="EG76" s="29"/>
      <c r="EH76" s="48"/>
      <c r="EI76" s="48"/>
      <c r="EK76" s="48"/>
      <c r="EL76" s="48"/>
      <c r="EM76" s="7"/>
      <c r="EO76" s="29"/>
      <c r="EP76" s="47"/>
      <c r="EQ76" s="47"/>
      <c r="ER76" s="2"/>
      <c r="ES76" s="47"/>
      <c r="ET76" s="47"/>
      <c r="EU76" s="29"/>
      <c r="EV76" s="48"/>
      <c r="EW76" s="48"/>
      <c r="EZ76" s="49"/>
      <c r="FA76" s="29"/>
      <c r="FB76" s="48"/>
      <c r="FC76" s="48"/>
      <c r="FE76" s="48"/>
      <c r="FF76" s="48"/>
      <c r="FG76" s="7"/>
      <c r="FI76" s="29"/>
      <c r="FJ76" s="47"/>
      <c r="FK76" s="47"/>
      <c r="FL76" s="2"/>
      <c r="FM76" s="47"/>
      <c r="FN76" s="47"/>
      <c r="FO76" s="29"/>
      <c r="FP76" s="48"/>
      <c r="FQ76" s="48"/>
      <c r="FT76" s="49"/>
      <c r="FU76" s="29"/>
      <c r="FV76" s="48"/>
      <c r="FW76" s="48"/>
      <c r="FY76" s="48"/>
      <c r="FZ76" s="48"/>
      <c r="GA76" s="7"/>
      <c r="GI76" s="51"/>
      <c r="GN76" s="49"/>
      <c r="GU76" s="7"/>
      <c r="HC76" s="51"/>
      <c r="HH76" s="49"/>
      <c r="HO76" s="7"/>
      <c r="HW76" s="51"/>
      <c r="IB76" s="49"/>
      <c r="II76" s="7"/>
      <c r="IQ76" s="51"/>
      <c r="IV76" s="49"/>
    </row>
    <row r="77" spans="1:256" s="4" customFormat="1" ht="13.5" customHeight="1">
      <c r="A77" s="62"/>
      <c r="B77" s="2"/>
      <c r="C77" s="7"/>
      <c r="E77" s="29"/>
      <c r="F77" s="47"/>
      <c r="G77" s="48"/>
      <c r="H77" s="2"/>
      <c r="I77" s="47"/>
      <c r="J77" s="48"/>
      <c r="K77" s="29"/>
      <c r="L77" s="48"/>
      <c r="M77" s="48"/>
      <c r="P77" s="49"/>
      <c r="Q77" s="29"/>
      <c r="R77" s="48"/>
      <c r="S77" s="48"/>
      <c r="U77" s="48"/>
      <c r="V77" s="48"/>
      <c r="W77" s="7"/>
      <c r="Y77" s="29"/>
      <c r="Z77" s="47"/>
      <c r="AA77" s="47"/>
      <c r="AB77" s="2"/>
      <c r="AC77" s="47"/>
      <c r="AD77" s="47"/>
      <c r="AE77" s="29"/>
      <c r="AF77" s="48"/>
      <c r="AG77" s="48"/>
      <c r="AJ77" s="49"/>
      <c r="AK77" s="29"/>
      <c r="AM77" s="48"/>
      <c r="AO77" s="48"/>
      <c r="AP77" s="48"/>
      <c r="AQ77" s="7"/>
      <c r="AS77" s="29"/>
      <c r="AT77" s="47"/>
      <c r="AU77" s="47"/>
      <c r="AV77" s="2"/>
      <c r="AW77" s="47"/>
      <c r="AX77" s="47"/>
      <c r="AY77" s="29"/>
      <c r="AZ77" s="48"/>
      <c r="BA77" s="48"/>
      <c r="BD77" s="49"/>
      <c r="BE77" s="29"/>
      <c r="BF77" s="48"/>
      <c r="BG77" s="48"/>
      <c r="BI77" s="48"/>
      <c r="BJ77" s="48"/>
      <c r="BK77" s="7"/>
      <c r="BM77" s="29"/>
      <c r="BN77" s="47"/>
      <c r="BO77" s="47"/>
      <c r="BP77" s="2"/>
      <c r="BQ77" s="47"/>
      <c r="BR77" s="47"/>
      <c r="BS77" s="25"/>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7"/>
      <c r="DA77" s="29"/>
      <c r="DB77" s="47"/>
      <c r="DC77" s="47"/>
      <c r="DD77" s="2"/>
      <c r="DE77" s="47"/>
      <c r="DF77" s="47"/>
      <c r="DG77" s="29"/>
      <c r="DH77" s="48"/>
      <c r="DI77" s="48"/>
      <c r="DL77" s="49"/>
      <c r="DM77" s="29"/>
      <c r="DN77" s="48"/>
      <c r="DO77" s="48"/>
      <c r="DQ77" s="48"/>
      <c r="DR77" s="48"/>
      <c r="DS77" s="7"/>
      <c r="DU77" s="29"/>
      <c r="DV77" s="47"/>
      <c r="DW77" s="47"/>
      <c r="DX77" s="2"/>
      <c r="DY77" s="47"/>
      <c r="DZ77" s="47"/>
      <c r="EA77" s="29"/>
      <c r="EC77" s="50"/>
      <c r="EF77" s="49"/>
      <c r="EG77" s="29"/>
      <c r="EH77" s="48"/>
      <c r="EI77" s="48"/>
      <c r="EK77" s="48"/>
      <c r="EL77" s="48"/>
      <c r="EM77" s="7"/>
      <c r="EO77" s="29"/>
      <c r="EP77" s="47"/>
      <c r="EQ77" s="47"/>
      <c r="ER77" s="2"/>
      <c r="ES77" s="47"/>
      <c r="ET77" s="47"/>
      <c r="EU77" s="29"/>
      <c r="EV77" s="48"/>
      <c r="EW77" s="48"/>
      <c r="EZ77" s="49"/>
      <c r="FA77" s="29"/>
      <c r="FB77" s="48"/>
      <c r="FC77" s="48"/>
      <c r="FE77" s="48"/>
      <c r="FF77" s="48"/>
      <c r="FG77" s="7"/>
      <c r="FI77" s="29"/>
      <c r="FJ77" s="47"/>
      <c r="FK77" s="47"/>
      <c r="FL77" s="2"/>
      <c r="FM77" s="47"/>
      <c r="FN77" s="47"/>
      <c r="FO77" s="29"/>
      <c r="FP77" s="48"/>
      <c r="FQ77" s="48"/>
      <c r="FT77" s="49"/>
      <c r="FU77" s="29"/>
      <c r="FV77" s="48"/>
      <c r="FW77" s="48"/>
      <c r="FY77" s="48"/>
      <c r="FZ77" s="48"/>
      <c r="GA77" s="7"/>
      <c r="GI77" s="51"/>
      <c r="GN77" s="49"/>
      <c r="GU77" s="7"/>
      <c r="HC77" s="51"/>
      <c r="HH77" s="49"/>
      <c r="HO77" s="7"/>
      <c r="HW77" s="51"/>
      <c r="IB77" s="49"/>
      <c r="II77" s="7"/>
      <c r="IQ77" s="51"/>
      <c r="IV77" s="49"/>
    </row>
    <row r="78" spans="1:256" s="4" customFormat="1" ht="13.5" customHeight="1">
      <c r="A78" s="62"/>
      <c r="B78" s="2"/>
      <c r="C78" s="7"/>
      <c r="E78" s="29"/>
      <c r="F78" s="47"/>
      <c r="G78" s="48"/>
      <c r="H78" s="2"/>
      <c r="I78" s="47"/>
      <c r="J78" s="48"/>
      <c r="K78" s="29"/>
      <c r="L78" s="48"/>
      <c r="M78" s="48"/>
      <c r="P78" s="49"/>
      <c r="Q78" s="29"/>
      <c r="R78" s="48"/>
      <c r="S78" s="48"/>
      <c r="U78" s="48"/>
      <c r="V78" s="48"/>
      <c r="W78" s="7"/>
      <c r="Y78" s="29"/>
      <c r="Z78" s="47"/>
      <c r="AA78" s="47"/>
      <c r="AB78" s="2"/>
      <c r="AC78" s="47"/>
      <c r="AD78" s="47"/>
      <c r="AE78" s="29"/>
      <c r="AF78" s="48"/>
      <c r="AG78" s="48"/>
      <c r="AJ78" s="49"/>
      <c r="AK78" s="29"/>
      <c r="AM78" s="48"/>
      <c r="AO78" s="48"/>
      <c r="AP78" s="48"/>
      <c r="AQ78" s="7"/>
      <c r="AS78" s="29"/>
      <c r="AT78" s="47"/>
      <c r="AU78" s="47"/>
      <c r="AV78" s="2"/>
      <c r="AW78" s="47"/>
      <c r="AX78" s="47"/>
      <c r="AY78" s="29"/>
      <c r="AZ78" s="48"/>
      <c r="BA78" s="48"/>
      <c r="BD78" s="49"/>
      <c r="BE78" s="29"/>
      <c r="BF78" s="48"/>
      <c r="BG78" s="48"/>
      <c r="BI78" s="48"/>
      <c r="BJ78" s="48"/>
      <c r="BK78" s="7"/>
      <c r="BM78" s="29"/>
      <c r="BN78" s="47"/>
      <c r="BO78" s="47"/>
      <c r="BP78" s="2"/>
      <c r="BQ78" s="47"/>
      <c r="BR78" s="47"/>
      <c r="BS78" s="25"/>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7"/>
      <c r="DA78" s="29"/>
      <c r="DB78" s="47"/>
      <c r="DC78" s="47"/>
      <c r="DD78" s="2"/>
      <c r="DE78" s="47"/>
      <c r="DF78" s="47"/>
      <c r="DG78" s="29"/>
      <c r="DH78" s="48"/>
      <c r="DI78" s="48"/>
      <c r="DL78" s="49"/>
      <c r="DM78" s="29"/>
      <c r="DN78" s="48"/>
      <c r="DO78" s="48"/>
      <c r="DQ78" s="48"/>
      <c r="DR78" s="48"/>
      <c r="DS78" s="7"/>
      <c r="DU78" s="29"/>
      <c r="DV78" s="47"/>
      <c r="DW78" s="47"/>
      <c r="DX78" s="2"/>
      <c r="DY78" s="47"/>
      <c r="DZ78" s="47"/>
      <c r="EA78" s="29"/>
      <c r="EC78" s="50"/>
      <c r="EF78" s="49"/>
      <c r="EG78" s="29"/>
      <c r="EH78" s="48"/>
      <c r="EI78" s="48"/>
      <c r="EK78" s="48"/>
      <c r="EL78" s="48"/>
      <c r="EM78" s="7"/>
      <c r="EO78" s="29"/>
      <c r="EP78" s="47"/>
      <c r="EQ78" s="47"/>
      <c r="ER78" s="2"/>
      <c r="ES78" s="47"/>
      <c r="ET78" s="47"/>
      <c r="EU78" s="29"/>
      <c r="EV78" s="48"/>
      <c r="EW78" s="48"/>
      <c r="EZ78" s="49"/>
      <c r="FA78" s="29"/>
      <c r="FB78" s="48"/>
      <c r="FC78" s="48"/>
      <c r="FE78" s="48"/>
      <c r="FF78" s="48"/>
      <c r="FG78" s="7"/>
      <c r="FI78" s="29"/>
      <c r="FJ78" s="47"/>
      <c r="FK78" s="47"/>
      <c r="FL78" s="2"/>
      <c r="FM78" s="47"/>
      <c r="FN78" s="47"/>
      <c r="FO78" s="29"/>
      <c r="FP78" s="48"/>
      <c r="FQ78" s="48"/>
      <c r="FT78" s="49"/>
      <c r="FU78" s="29"/>
      <c r="FV78" s="48"/>
      <c r="FW78" s="48"/>
      <c r="FY78" s="48"/>
      <c r="FZ78" s="48"/>
      <c r="GA78" s="7"/>
      <c r="GI78" s="51"/>
      <c r="GN78" s="49"/>
      <c r="GU78" s="7"/>
      <c r="HC78" s="51"/>
      <c r="HH78" s="49"/>
      <c r="HO78" s="7"/>
      <c r="HW78" s="51"/>
      <c r="IB78" s="49"/>
      <c r="II78" s="7"/>
      <c r="IQ78" s="51"/>
      <c r="IV78" s="49"/>
    </row>
    <row r="79" spans="1:256" s="4" customFormat="1" ht="13.5" customHeight="1">
      <c r="A79" s="62"/>
      <c r="B79" s="2"/>
      <c r="C79" s="7"/>
      <c r="E79" s="29"/>
      <c r="F79" s="47"/>
      <c r="G79" s="48"/>
      <c r="H79" s="2"/>
      <c r="I79" s="47"/>
      <c r="J79" s="48"/>
      <c r="K79" s="29"/>
      <c r="L79" s="48"/>
      <c r="M79" s="48"/>
      <c r="P79" s="49"/>
      <c r="Q79" s="29"/>
      <c r="R79" s="48"/>
      <c r="S79" s="48"/>
      <c r="U79" s="48"/>
      <c r="V79" s="48"/>
      <c r="W79" s="7"/>
      <c r="Y79" s="29"/>
      <c r="Z79" s="47"/>
      <c r="AA79" s="47"/>
      <c r="AB79" s="2"/>
      <c r="AC79" s="47"/>
      <c r="AD79" s="47"/>
      <c r="AE79" s="29"/>
      <c r="AF79" s="48"/>
      <c r="AG79" s="48"/>
      <c r="AJ79" s="49"/>
      <c r="AK79" s="29"/>
      <c r="AM79" s="48"/>
      <c r="AO79" s="48"/>
      <c r="AP79" s="48"/>
      <c r="AQ79" s="7"/>
      <c r="AS79" s="29"/>
      <c r="AT79" s="47"/>
      <c r="AU79" s="47"/>
      <c r="AV79" s="2"/>
      <c r="AW79" s="47"/>
      <c r="AX79" s="47"/>
      <c r="AY79" s="29"/>
      <c r="AZ79" s="48"/>
      <c r="BA79" s="48"/>
      <c r="BD79" s="49"/>
      <c r="BE79" s="29"/>
      <c r="BF79" s="48"/>
      <c r="BG79" s="48"/>
      <c r="BI79" s="48"/>
      <c r="BJ79" s="48"/>
      <c r="BK79" s="7"/>
      <c r="BM79" s="29"/>
      <c r="BN79" s="47"/>
      <c r="BO79" s="47"/>
      <c r="BP79" s="2"/>
      <c r="BQ79" s="47"/>
      <c r="BR79" s="47"/>
      <c r="BS79" s="25"/>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7"/>
      <c r="DA79" s="29"/>
      <c r="DB79" s="47"/>
      <c r="DC79" s="47"/>
      <c r="DD79" s="2"/>
      <c r="DE79" s="47"/>
      <c r="DF79" s="47"/>
      <c r="DG79" s="29"/>
      <c r="DH79" s="48"/>
      <c r="DI79" s="48"/>
      <c r="DL79" s="49"/>
      <c r="DM79" s="29"/>
      <c r="DN79" s="48"/>
      <c r="DO79" s="48"/>
      <c r="DQ79" s="48"/>
      <c r="DR79" s="48"/>
      <c r="DS79" s="7"/>
      <c r="DU79" s="29"/>
      <c r="DV79" s="47"/>
      <c r="DW79" s="47"/>
      <c r="DX79" s="2"/>
      <c r="DY79" s="47"/>
      <c r="DZ79" s="47"/>
      <c r="EA79" s="29"/>
      <c r="EC79" s="50"/>
      <c r="EF79" s="49"/>
      <c r="EG79" s="29"/>
      <c r="EH79" s="48"/>
      <c r="EI79" s="48"/>
      <c r="EK79" s="48"/>
      <c r="EL79" s="48"/>
      <c r="EM79" s="7"/>
      <c r="EO79" s="29"/>
      <c r="EP79" s="47"/>
      <c r="EQ79" s="47"/>
      <c r="ER79" s="2"/>
      <c r="ES79" s="47"/>
      <c r="ET79" s="47"/>
      <c r="EU79" s="29"/>
      <c r="EV79" s="48"/>
      <c r="EW79" s="48"/>
      <c r="EZ79" s="49"/>
      <c r="FA79" s="29"/>
      <c r="FB79" s="48"/>
      <c r="FC79" s="48"/>
      <c r="FE79" s="48"/>
      <c r="FF79" s="48"/>
      <c r="FG79" s="7"/>
      <c r="FI79" s="29"/>
      <c r="FJ79" s="47"/>
      <c r="FK79" s="47"/>
      <c r="FL79" s="2"/>
      <c r="FM79" s="47"/>
      <c r="FN79" s="47"/>
      <c r="FO79" s="29"/>
      <c r="FP79" s="48"/>
      <c r="FQ79" s="48"/>
      <c r="FT79" s="49"/>
      <c r="FU79" s="29"/>
      <c r="FV79" s="48"/>
      <c r="FW79" s="48"/>
      <c r="FY79" s="48"/>
      <c r="FZ79" s="48"/>
      <c r="GA79" s="7"/>
      <c r="GI79" s="51"/>
      <c r="GN79" s="49"/>
      <c r="GU79" s="7"/>
      <c r="HC79" s="51"/>
      <c r="HH79" s="49"/>
      <c r="HO79" s="7"/>
      <c r="HW79" s="51"/>
      <c r="IB79" s="49"/>
      <c r="II79" s="7"/>
      <c r="IQ79" s="51"/>
      <c r="IV79" s="49"/>
    </row>
    <row r="80" spans="1:256" s="4" customFormat="1" ht="13.5" customHeight="1">
      <c r="A80" s="62"/>
      <c r="B80" s="2"/>
      <c r="C80" s="7"/>
      <c r="E80" s="29"/>
      <c r="F80" s="47"/>
      <c r="G80" s="48"/>
      <c r="H80" s="2"/>
      <c r="I80" s="47"/>
      <c r="J80" s="48"/>
      <c r="K80" s="29"/>
      <c r="L80" s="48"/>
      <c r="M80" s="48"/>
      <c r="P80" s="49"/>
      <c r="Q80" s="29"/>
      <c r="R80" s="48"/>
      <c r="S80" s="48"/>
      <c r="U80" s="48"/>
      <c r="V80" s="48"/>
      <c r="W80" s="7"/>
      <c r="Y80" s="29"/>
      <c r="Z80" s="47"/>
      <c r="AA80" s="47"/>
      <c r="AB80" s="2"/>
      <c r="AC80" s="47"/>
      <c r="AD80" s="47"/>
      <c r="AE80" s="29"/>
      <c r="AF80" s="48"/>
      <c r="AG80" s="48"/>
      <c r="AJ80" s="49"/>
      <c r="AK80" s="29"/>
      <c r="AM80" s="48"/>
      <c r="AO80" s="48"/>
      <c r="AP80" s="48"/>
      <c r="AQ80" s="7"/>
      <c r="AS80" s="29"/>
      <c r="AT80" s="47"/>
      <c r="AU80" s="47"/>
      <c r="AV80" s="2"/>
      <c r="AW80" s="47"/>
      <c r="AX80" s="47"/>
      <c r="AY80" s="29"/>
      <c r="AZ80" s="48"/>
      <c r="BA80" s="48"/>
      <c r="BD80" s="49"/>
      <c r="BE80" s="29"/>
      <c r="BF80" s="48"/>
      <c r="BG80" s="48"/>
      <c r="BI80" s="48"/>
      <c r="BJ80" s="48"/>
      <c r="BK80" s="7"/>
      <c r="BM80" s="29"/>
      <c r="BN80" s="47"/>
      <c r="BO80" s="47"/>
      <c r="BP80" s="2"/>
      <c r="BQ80" s="47"/>
      <c r="BR80" s="47"/>
      <c r="BS80" s="25"/>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7"/>
      <c r="DA80" s="29"/>
      <c r="DB80" s="47"/>
      <c r="DC80" s="47"/>
      <c r="DD80" s="2"/>
      <c r="DE80" s="47"/>
      <c r="DF80" s="47"/>
      <c r="DG80" s="29"/>
      <c r="DH80" s="48"/>
      <c r="DI80" s="48"/>
      <c r="DL80" s="49"/>
      <c r="DM80" s="29"/>
      <c r="DN80" s="48"/>
      <c r="DO80" s="48"/>
      <c r="DQ80" s="48"/>
      <c r="DR80" s="48"/>
      <c r="DS80" s="7"/>
      <c r="DU80" s="29"/>
      <c r="DV80" s="47"/>
      <c r="DW80" s="47"/>
      <c r="DX80" s="2"/>
      <c r="DY80" s="47"/>
      <c r="DZ80" s="47"/>
      <c r="EA80" s="29"/>
      <c r="EC80" s="50"/>
      <c r="EF80" s="49"/>
      <c r="EG80" s="29"/>
      <c r="EH80" s="48"/>
      <c r="EI80" s="48"/>
      <c r="EK80" s="48"/>
      <c r="EL80" s="48"/>
      <c r="EM80" s="7"/>
      <c r="EO80" s="29"/>
      <c r="EP80" s="47"/>
      <c r="EQ80" s="47"/>
      <c r="ER80" s="2"/>
      <c r="ES80" s="47"/>
      <c r="ET80" s="47"/>
      <c r="EU80" s="29"/>
      <c r="EV80" s="48"/>
      <c r="EW80" s="48"/>
      <c r="EZ80" s="49"/>
      <c r="FA80" s="29"/>
      <c r="FB80" s="48"/>
      <c r="FC80" s="48"/>
      <c r="FE80" s="48"/>
      <c r="FF80" s="48"/>
      <c r="FG80" s="7"/>
      <c r="FI80" s="29"/>
      <c r="FJ80" s="47"/>
      <c r="FK80" s="47"/>
      <c r="FL80" s="2"/>
      <c r="FM80" s="47"/>
      <c r="FN80" s="47"/>
      <c r="FO80" s="29"/>
      <c r="FP80" s="48"/>
      <c r="FQ80" s="48"/>
      <c r="FT80" s="49"/>
      <c r="FU80" s="29"/>
      <c r="FV80" s="48"/>
      <c r="FW80" s="48"/>
      <c r="FY80" s="48"/>
      <c r="FZ80" s="48"/>
      <c r="GA80" s="7"/>
      <c r="GI80" s="51"/>
      <c r="GN80" s="49"/>
      <c r="GU80" s="7"/>
      <c r="HC80" s="51"/>
      <c r="HH80" s="49"/>
      <c r="HO80" s="7"/>
      <c r="HW80" s="51"/>
      <c r="IB80" s="49"/>
      <c r="II80" s="7"/>
      <c r="IQ80" s="51"/>
      <c r="IV80" s="49"/>
    </row>
    <row r="81" spans="1:256" ht="13.5" customHeight="1">
      <c r="A81" s="62"/>
      <c r="C81" s="7"/>
      <c r="D81" s="4"/>
      <c r="E81" s="29"/>
      <c r="F81" s="47"/>
      <c r="G81" s="48"/>
      <c r="I81" s="47"/>
      <c r="J81" s="48"/>
      <c r="K81" s="29"/>
      <c r="L81" s="48"/>
      <c r="M81" s="48"/>
      <c r="N81" s="4"/>
      <c r="O81" s="4"/>
      <c r="P81" s="49"/>
      <c r="Q81" s="29"/>
      <c r="R81" s="48"/>
      <c r="S81" s="48"/>
      <c r="T81" s="4"/>
      <c r="U81" s="48"/>
      <c r="V81" s="48"/>
      <c r="W81" s="7"/>
      <c r="X81" s="4"/>
      <c r="Y81" s="29"/>
      <c r="Z81" s="47"/>
      <c r="AA81" s="47"/>
      <c r="AC81" s="47"/>
      <c r="AD81" s="47"/>
      <c r="AE81" s="29"/>
      <c r="AF81" s="48"/>
      <c r="AG81" s="48"/>
      <c r="AH81" s="4"/>
      <c r="AI81" s="4"/>
      <c r="AJ81" s="49"/>
      <c r="AK81" s="29"/>
      <c r="AL81" s="4"/>
      <c r="AM81" s="48"/>
      <c r="AN81" s="4"/>
      <c r="AO81" s="48"/>
      <c r="AP81" s="48"/>
      <c r="AQ81" s="7"/>
      <c r="AR81" s="4"/>
      <c r="AS81" s="29"/>
      <c r="AT81" s="47"/>
      <c r="AU81" s="47"/>
      <c r="AW81" s="47"/>
      <c r="AX81" s="47"/>
      <c r="AY81" s="29"/>
      <c r="AZ81" s="48"/>
      <c r="BA81" s="48"/>
      <c r="BB81" s="4"/>
      <c r="BC81" s="4"/>
      <c r="BD81" s="49"/>
      <c r="BE81" s="29"/>
      <c r="BF81" s="48"/>
      <c r="BG81" s="48"/>
      <c r="BH81" s="4"/>
      <c r="BI81" s="48"/>
      <c r="BJ81" s="48"/>
      <c r="BK81" s="7"/>
      <c r="BL81" s="4"/>
      <c r="BM81" s="29"/>
      <c r="BN81" s="47"/>
      <c r="BO81" s="47"/>
      <c r="BQ81" s="47"/>
      <c r="BR81" s="47"/>
      <c r="BS81" s="25"/>
      <c r="BT81" s="48"/>
      <c r="BU81" s="48"/>
      <c r="BV81" s="4"/>
      <c r="BW81" s="4"/>
      <c r="BX81" s="49"/>
      <c r="BY81" s="29"/>
      <c r="BZ81" s="48"/>
      <c r="CA81" s="48"/>
      <c r="CB81" s="4"/>
      <c r="CC81" s="48"/>
      <c r="CD81" s="48"/>
      <c r="CE81" s="29"/>
      <c r="CF81" s="4"/>
      <c r="CG81" s="29"/>
      <c r="CH81" s="47"/>
      <c r="CI81" s="47"/>
      <c r="CK81" s="47"/>
      <c r="CL81" s="47"/>
      <c r="CM81" s="29"/>
      <c r="CN81" s="48"/>
      <c r="CO81" s="48"/>
      <c r="CP81" s="4"/>
      <c r="CQ81" s="4"/>
      <c r="CR81" s="49"/>
      <c r="CS81" s="29"/>
      <c r="CT81" s="48"/>
      <c r="CU81" s="48"/>
      <c r="CV81" s="4"/>
      <c r="CW81" s="48"/>
      <c r="CX81" s="48"/>
      <c r="CY81" s="7"/>
      <c r="CZ81" s="4"/>
      <c r="DA81" s="29"/>
      <c r="DB81" s="47"/>
      <c r="DC81" s="47"/>
      <c r="DE81" s="47"/>
      <c r="DF81" s="47"/>
      <c r="DG81" s="29"/>
      <c r="DH81" s="48"/>
      <c r="DI81" s="48"/>
      <c r="DJ81" s="4"/>
      <c r="DK81" s="4"/>
      <c r="DL81" s="49"/>
      <c r="DM81" s="29"/>
      <c r="DN81" s="48"/>
      <c r="DO81" s="48"/>
      <c r="DP81" s="4"/>
      <c r="DQ81" s="48"/>
      <c r="DR81" s="48"/>
      <c r="DS81" s="7"/>
      <c r="DT81" s="4"/>
      <c r="DU81" s="29"/>
      <c r="DV81" s="47"/>
      <c r="DW81" s="47"/>
      <c r="DY81" s="47"/>
      <c r="DZ81" s="47"/>
      <c r="EA81" s="29"/>
      <c r="EB81" s="4"/>
      <c r="EC81" s="50"/>
      <c r="ED81" s="4"/>
      <c r="EE81" s="4"/>
      <c r="EF81" s="49"/>
      <c r="EG81" s="29"/>
      <c r="EH81" s="48"/>
      <c r="EI81" s="48"/>
      <c r="EJ81" s="4"/>
      <c r="EK81" s="48"/>
      <c r="EL81" s="48"/>
      <c r="EM81" s="7"/>
      <c r="EN81" s="4"/>
      <c r="EO81" s="29"/>
      <c r="EP81" s="47"/>
      <c r="EQ81" s="47"/>
      <c r="ES81" s="47"/>
      <c r="ET81" s="47"/>
      <c r="EU81" s="29"/>
      <c r="EV81" s="48"/>
      <c r="EW81" s="48"/>
      <c r="EX81" s="4"/>
      <c r="EY81" s="4"/>
      <c r="EZ81" s="49"/>
      <c r="FA81" s="29"/>
      <c r="FB81" s="48"/>
      <c r="FC81" s="48"/>
      <c r="FD81" s="4"/>
      <c r="FE81" s="48"/>
      <c r="FF81" s="48"/>
      <c r="FG81" s="7"/>
      <c r="FH81" s="4"/>
      <c r="FI81" s="29"/>
      <c r="FJ81" s="47"/>
      <c r="FK81" s="47"/>
      <c r="FM81" s="47"/>
      <c r="FN81" s="47"/>
      <c r="FO81" s="29"/>
      <c r="FP81" s="48"/>
      <c r="FQ81" s="48"/>
      <c r="FR81" s="4"/>
      <c r="FS81" s="4"/>
      <c r="FT81" s="49"/>
      <c r="FU81" s="29"/>
      <c r="FV81" s="48"/>
      <c r="FW81" s="48"/>
      <c r="FX81" s="4"/>
      <c r="FY81" s="48"/>
      <c r="FZ81" s="48"/>
      <c r="GA81" s="19"/>
      <c r="GI81" s="56"/>
      <c r="GN81" s="57"/>
      <c r="GU81" s="19"/>
      <c r="HC81" s="56"/>
      <c r="HH81" s="57"/>
      <c r="HO81" s="19"/>
      <c r="HW81" s="56"/>
      <c r="IB81" s="57"/>
      <c r="II81" s="19"/>
      <c r="IQ81" s="56"/>
      <c r="IV81" s="57"/>
    </row>
    <row r="82" spans="1:256" ht="13.5" customHeight="1">
      <c r="A82" s="62"/>
      <c r="C82" s="7"/>
      <c r="D82" s="4"/>
      <c r="E82" s="29"/>
      <c r="F82" s="47"/>
      <c r="G82" s="48"/>
      <c r="I82" s="47"/>
      <c r="J82" s="48"/>
      <c r="K82" s="29"/>
      <c r="L82" s="48"/>
      <c r="M82" s="48"/>
      <c r="N82" s="4"/>
      <c r="O82" s="4"/>
      <c r="P82" s="49"/>
      <c r="Q82" s="29"/>
      <c r="R82" s="48"/>
      <c r="S82" s="48"/>
      <c r="T82" s="4"/>
      <c r="U82" s="48"/>
      <c r="V82" s="48"/>
      <c r="W82" s="7"/>
      <c r="X82" s="4"/>
      <c r="Y82" s="29"/>
      <c r="Z82" s="47"/>
      <c r="AA82" s="47"/>
      <c r="AC82" s="47"/>
      <c r="AD82" s="47"/>
      <c r="AE82" s="29"/>
      <c r="AF82" s="48"/>
      <c r="AG82" s="48"/>
      <c r="AH82" s="4"/>
      <c r="AI82" s="4"/>
      <c r="AJ82" s="49"/>
      <c r="AK82" s="29"/>
      <c r="AL82" s="4"/>
      <c r="AM82" s="48"/>
      <c r="AN82" s="4"/>
      <c r="AO82" s="48"/>
      <c r="AP82" s="48"/>
      <c r="AQ82" s="7"/>
      <c r="AR82" s="4"/>
      <c r="AS82" s="29"/>
      <c r="AT82" s="47"/>
      <c r="AU82" s="47"/>
      <c r="AW82" s="47"/>
      <c r="AX82" s="47"/>
      <c r="AY82" s="29"/>
      <c r="AZ82" s="48"/>
      <c r="BA82" s="48"/>
      <c r="BB82" s="4"/>
      <c r="BC82" s="4"/>
      <c r="BD82" s="49"/>
      <c r="BE82" s="29"/>
      <c r="BF82" s="48"/>
      <c r="BG82" s="48"/>
      <c r="BH82" s="4"/>
      <c r="BI82" s="48"/>
      <c r="BJ82" s="48"/>
      <c r="BK82" s="7"/>
      <c r="BL82" s="4"/>
      <c r="BM82" s="29"/>
      <c r="BN82" s="47"/>
      <c r="BO82" s="47"/>
      <c r="BQ82" s="47"/>
      <c r="BR82" s="47"/>
      <c r="BS82" s="25"/>
      <c r="BT82" s="48"/>
      <c r="BU82" s="48"/>
      <c r="BV82" s="4"/>
      <c r="BW82" s="4"/>
      <c r="BX82" s="49"/>
      <c r="BY82" s="29"/>
      <c r="BZ82" s="48"/>
      <c r="CA82" s="48"/>
      <c r="CB82" s="4"/>
      <c r="CC82" s="48"/>
      <c r="CD82" s="48"/>
      <c r="CE82" s="29"/>
      <c r="CF82" s="4"/>
      <c r="CG82" s="29"/>
      <c r="CH82" s="47"/>
      <c r="CI82" s="47"/>
      <c r="CK82" s="47"/>
      <c r="CL82" s="47"/>
      <c r="CM82" s="29"/>
      <c r="CN82" s="48"/>
      <c r="CO82" s="48"/>
      <c r="CP82" s="4"/>
      <c r="CQ82" s="4"/>
      <c r="CR82" s="49"/>
      <c r="CS82" s="29"/>
      <c r="CT82" s="48"/>
      <c r="CU82" s="48"/>
      <c r="CV82" s="4"/>
      <c r="CW82" s="48"/>
      <c r="CX82" s="48"/>
      <c r="CY82" s="7"/>
      <c r="CZ82" s="4"/>
      <c r="DA82" s="29"/>
      <c r="DB82" s="47"/>
      <c r="DC82" s="47"/>
      <c r="DE82" s="47"/>
      <c r="DF82" s="47"/>
      <c r="DG82" s="29"/>
      <c r="DH82" s="48"/>
      <c r="DI82" s="48"/>
      <c r="DJ82" s="4"/>
      <c r="DK82" s="4"/>
      <c r="DL82" s="49"/>
      <c r="DM82" s="29"/>
      <c r="DN82" s="48"/>
      <c r="DO82" s="48"/>
      <c r="DP82" s="4"/>
      <c r="DQ82" s="48"/>
      <c r="DR82" s="48"/>
      <c r="DS82" s="7"/>
      <c r="DT82" s="4"/>
      <c r="DU82" s="29"/>
      <c r="DV82" s="47"/>
      <c r="DW82" s="47"/>
      <c r="DY82" s="47"/>
      <c r="DZ82" s="47"/>
      <c r="EA82" s="29"/>
      <c r="EB82" s="4"/>
      <c r="EC82" s="50"/>
      <c r="ED82" s="4"/>
      <c r="EE82" s="4"/>
      <c r="EF82" s="49"/>
      <c r="EG82" s="29"/>
      <c r="EH82" s="48"/>
      <c r="EI82" s="48"/>
      <c r="EJ82" s="4"/>
      <c r="EK82" s="48"/>
      <c r="EL82" s="48"/>
      <c r="EM82" s="7"/>
      <c r="EN82" s="4"/>
      <c r="EO82" s="29"/>
      <c r="EP82" s="47"/>
      <c r="EQ82" s="47"/>
      <c r="ES82" s="47"/>
      <c r="ET82" s="47"/>
      <c r="EU82" s="29"/>
      <c r="EV82" s="48"/>
      <c r="EW82" s="48"/>
      <c r="EX82" s="4"/>
      <c r="EY82" s="4"/>
      <c r="EZ82" s="49"/>
      <c r="FA82" s="29"/>
      <c r="FB82" s="48"/>
      <c r="FC82" s="48"/>
      <c r="FD82" s="4"/>
      <c r="FE82" s="48"/>
      <c r="FF82" s="48"/>
      <c r="FG82" s="7"/>
      <c r="FH82" s="4"/>
      <c r="FI82" s="29"/>
      <c r="FJ82" s="47"/>
      <c r="FK82" s="47"/>
      <c r="FM82" s="47"/>
      <c r="FN82" s="47"/>
      <c r="FO82" s="29"/>
      <c r="FP82" s="48"/>
      <c r="FQ82" s="48"/>
      <c r="FR82" s="4"/>
      <c r="FS82" s="4"/>
      <c r="FT82" s="49"/>
      <c r="FU82" s="29"/>
      <c r="FV82" s="48"/>
      <c r="FW82" s="48"/>
      <c r="FX82" s="4"/>
      <c r="FY82" s="48"/>
      <c r="FZ82" s="48"/>
      <c r="GA82" s="19"/>
      <c r="GI82" s="56"/>
      <c r="GN82" s="57"/>
      <c r="GU82" s="19"/>
      <c r="HC82" s="56"/>
      <c r="HH82" s="57"/>
      <c r="HO82" s="19"/>
      <c r="HW82" s="56"/>
      <c r="IB82" s="57"/>
      <c r="II82" s="19"/>
      <c r="IQ82" s="56"/>
      <c r="IV82" s="57"/>
    </row>
    <row r="83" spans="1:256" ht="13.5" customHeight="1">
      <c r="A83" s="62"/>
      <c r="C83" s="7"/>
      <c r="D83" s="4"/>
      <c r="E83" s="29"/>
      <c r="F83" s="47"/>
      <c r="G83" s="48"/>
      <c r="I83" s="47"/>
      <c r="J83" s="48"/>
      <c r="K83" s="29"/>
      <c r="L83" s="48"/>
      <c r="M83" s="48"/>
      <c r="N83" s="4"/>
      <c r="O83" s="4"/>
      <c r="P83" s="49"/>
      <c r="Q83" s="29"/>
      <c r="R83" s="48"/>
      <c r="S83" s="48"/>
      <c r="T83" s="4"/>
      <c r="U83" s="48"/>
      <c r="V83" s="48"/>
      <c r="W83" s="7"/>
      <c r="X83" s="4"/>
      <c r="Y83" s="29"/>
      <c r="Z83" s="47"/>
      <c r="AA83" s="47"/>
      <c r="AC83" s="47"/>
      <c r="AD83" s="47"/>
      <c r="AE83" s="29"/>
      <c r="AF83" s="48"/>
      <c r="AG83" s="48"/>
      <c r="AH83" s="4"/>
      <c r="AI83" s="4"/>
      <c r="AJ83" s="49"/>
      <c r="AK83" s="29"/>
      <c r="AL83" s="4"/>
      <c r="AM83" s="48"/>
      <c r="AN83" s="4"/>
      <c r="AO83" s="48"/>
      <c r="AP83" s="48"/>
      <c r="AQ83" s="7"/>
      <c r="AR83" s="4"/>
      <c r="AS83" s="29"/>
      <c r="AT83" s="47"/>
      <c r="AU83" s="47"/>
      <c r="AW83" s="47"/>
      <c r="AX83" s="47"/>
      <c r="AY83" s="29"/>
      <c r="AZ83" s="48"/>
      <c r="BA83" s="48"/>
      <c r="BB83" s="4"/>
      <c r="BC83" s="4"/>
      <c r="BD83" s="49"/>
      <c r="BE83" s="29"/>
      <c r="BF83" s="48"/>
      <c r="BG83" s="48"/>
      <c r="BH83" s="4"/>
      <c r="BI83" s="48"/>
      <c r="BJ83" s="48"/>
      <c r="BK83" s="7"/>
      <c r="BL83" s="4"/>
      <c r="BM83" s="29"/>
      <c r="BN83" s="47"/>
      <c r="BO83" s="47"/>
      <c r="BQ83" s="47"/>
      <c r="BR83" s="47"/>
      <c r="BS83" s="25"/>
      <c r="BT83" s="48"/>
      <c r="BU83" s="48"/>
      <c r="BV83" s="4"/>
      <c r="BW83" s="4"/>
      <c r="BX83" s="49"/>
      <c r="BY83" s="29"/>
      <c r="BZ83" s="48"/>
      <c r="CA83" s="48"/>
      <c r="CB83" s="4"/>
      <c r="CC83" s="48"/>
      <c r="CD83" s="48"/>
      <c r="CE83" s="29"/>
      <c r="CF83" s="4"/>
      <c r="CG83" s="29"/>
      <c r="CH83" s="47"/>
      <c r="CI83" s="47"/>
      <c r="CK83" s="47"/>
      <c r="CL83" s="47"/>
      <c r="CM83" s="29"/>
      <c r="CN83" s="48"/>
      <c r="CO83" s="48"/>
      <c r="CP83" s="4"/>
      <c r="CQ83" s="4"/>
      <c r="CR83" s="49"/>
      <c r="CS83" s="29"/>
      <c r="CT83" s="48"/>
      <c r="CU83" s="48"/>
      <c r="CV83" s="4"/>
      <c r="CW83" s="48"/>
      <c r="CX83" s="48"/>
      <c r="CY83" s="7"/>
      <c r="CZ83" s="4"/>
      <c r="DA83" s="29"/>
      <c r="DB83" s="47"/>
      <c r="DC83" s="47"/>
      <c r="DE83" s="47"/>
      <c r="DF83" s="47"/>
      <c r="DG83" s="29"/>
      <c r="DH83" s="48"/>
      <c r="DI83" s="48"/>
      <c r="DJ83" s="4"/>
      <c r="DK83" s="4"/>
      <c r="DL83" s="49"/>
      <c r="DM83" s="29"/>
      <c r="DN83" s="48"/>
      <c r="DO83" s="48"/>
      <c r="DP83" s="4"/>
      <c r="DQ83" s="48"/>
      <c r="DR83" s="48"/>
      <c r="DS83" s="7"/>
      <c r="DT83" s="4"/>
      <c r="DU83" s="29"/>
      <c r="DV83" s="47"/>
      <c r="DW83" s="47"/>
      <c r="DY83" s="47"/>
      <c r="DZ83" s="47"/>
      <c r="EA83" s="29"/>
      <c r="EB83" s="4"/>
      <c r="EC83" s="50"/>
      <c r="ED83" s="4"/>
      <c r="EE83" s="4"/>
      <c r="EF83" s="49"/>
      <c r="EG83" s="29"/>
      <c r="EH83" s="48"/>
      <c r="EI83" s="48"/>
      <c r="EJ83" s="4"/>
      <c r="EK83" s="48"/>
      <c r="EL83" s="48"/>
      <c r="EM83" s="7"/>
      <c r="EN83" s="4"/>
      <c r="EO83" s="29"/>
      <c r="EP83" s="47"/>
      <c r="EQ83" s="47"/>
      <c r="ES83" s="47"/>
      <c r="ET83" s="47"/>
      <c r="EU83" s="29"/>
      <c r="EV83" s="48"/>
      <c r="EW83" s="48"/>
      <c r="EX83" s="4"/>
      <c r="EY83" s="4"/>
      <c r="EZ83" s="49"/>
      <c r="FA83" s="29"/>
      <c r="FB83" s="48"/>
      <c r="FC83" s="48"/>
      <c r="FD83" s="4"/>
      <c r="FE83" s="48"/>
      <c r="FF83" s="48"/>
      <c r="FG83" s="7"/>
      <c r="FH83" s="4"/>
      <c r="FI83" s="29"/>
      <c r="FJ83" s="47"/>
      <c r="FK83" s="47"/>
      <c r="FM83" s="47"/>
      <c r="FN83" s="47"/>
      <c r="FO83" s="29"/>
      <c r="FP83" s="48"/>
      <c r="FQ83" s="48"/>
      <c r="FR83" s="4"/>
      <c r="FS83" s="4"/>
      <c r="FT83" s="49"/>
      <c r="FU83" s="29"/>
      <c r="FV83" s="48"/>
      <c r="FW83" s="48"/>
      <c r="FX83" s="4"/>
      <c r="FY83" s="48"/>
      <c r="FZ83" s="48"/>
      <c r="GA83" s="19"/>
      <c r="GI83" s="56"/>
      <c r="GN83" s="57"/>
      <c r="GU83" s="19"/>
      <c r="HC83" s="56"/>
      <c r="HH83" s="57"/>
      <c r="HO83" s="19"/>
      <c r="HW83" s="56"/>
      <c r="IB83" s="57"/>
      <c r="II83" s="19"/>
      <c r="IQ83" s="56"/>
      <c r="IV83" s="57"/>
    </row>
    <row r="84" spans="1:256" ht="13.5" customHeight="1">
      <c r="A84" s="62"/>
      <c r="C84" s="7"/>
      <c r="D84" s="4"/>
      <c r="E84" s="29"/>
      <c r="F84" s="47"/>
      <c r="G84" s="48"/>
      <c r="I84" s="47"/>
      <c r="J84" s="48"/>
      <c r="K84" s="29"/>
      <c r="L84" s="48"/>
      <c r="M84" s="48"/>
      <c r="N84" s="4"/>
      <c r="O84" s="4"/>
      <c r="P84" s="49"/>
      <c r="Q84" s="29"/>
      <c r="R84" s="48"/>
      <c r="S84" s="48"/>
      <c r="T84" s="4"/>
      <c r="U84" s="48"/>
      <c r="V84" s="48"/>
      <c r="W84" s="7"/>
      <c r="X84" s="4"/>
      <c r="Y84" s="29"/>
      <c r="Z84" s="47"/>
      <c r="AA84" s="47"/>
      <c r="AC84" s="47"/>
      <c r="AD84" s="47"/>
      <c r="AE84" s="29"/>
      <c r="AF84" s="48"/>
      <c r="AG84" s="48"/>
      <c r="AH84" s="4"/>
      <c r="AI84" s="4"/>
      <c r="AJ84" s="49"/>
      <c r="AK84" s="29"/>
      <c r="AL84" s="4"/>
      <c r="AM84" s="48"/>
      <c r="AN84" s="4"/>
      <c r="AO84" s="48"/>
      <c r="AP84" s="48"/>
      <c r="AQ84" s="7"/>
      <c r="AR84" s="4"/>
      <c r="AS84" s="29"/>
      <c r="AT84" s="47"/>
      <c r="AU84" s="47"/>
      <c r="AW84" s="47"/>
      <c r="AX84" s="47"/>
      <c r="AY84" s="29"/>
      <c r="AZ84" s="48"/>
      <c r="BA84" s="48"/>
      <c r="BB84" s="4"/>
      <c r="BC84" s="4"/>
      <c r="BD84" s="49"/>
      <c r="BE84" s="29"/>
      <c r="BF84" s="48"/>
      <c r="BG84" s="48"/>
      <c r="BH84" s="4"/>
      <c r="BI84" s="48"/>
      <c r="BJ84" s="48"/>
      <c r="BK84" s="7"/>
      <c r="BL84" s="4"/>
      <c r="BM84" s="29"/>
      <c r="BN84" s="47"/>
      <c r="BO84" s="47"/>
      <c r="BQ84" s="47"/>
      <c r="BR84" s="47"/>
      <c r="BS84" s="25"/>
      <c r="BT84" s="48"/>
      <c r="BU84" s="48"/>
      <c r="BV84" s="4"/>
      <c r="BW84" s="4"/>
      <c r="BX84" s="49"/>
      <c r="BY84" s="29"/>
      <c r="BZ84" s="48"/>
      <c r="CA84" s="48"/>
      <c r="CB84" s="4"/>
      <c r="CC84" s="48"/>
      <c r="CD84" s="48"/>
      <c r="CE84" s="29"/>
      <c r="CF84" s="4"/>
      <c r="CG84" s="29"/>
      <c r="CH84" s="47"/>
      <c r="CI84" s="47"/>
      <c r="CK84" s="47"/>
      <c r="CL84" s="47"/>
      <c r="CM84" s="29"/>
      <c r="CN84" s="48"/>
      <c r="CO84" s="48"/>
      <c r="CP84" s="4"/>
      <c r="CQ84" s="4"/>
      <c r="CR84" s="49"/>
      <c r="CS84" s="29"/>
      <c r="CT84" s="48"/>
      <c r="CU84" s="48"/>
      <c r="CV84" s="4"/>
      <c r="CW84" s="48"/>
      <c r="CX84" s="48"/>
      <c r="CY84" s="7"/>
      <c r="CZ84" s="4"/>
      <c r="DA84" s="29"/>
      <c r="DB84" s="47"/>
      <c r="DC84" s="47"/>
      <c r="DE84" s="47"/>
      <c r="DF84" s="47"/>
      <c r="DG84" s="29"/>
      <c r="DH84" s="48"/>
      <c r="DI84" s="48"/>
      <c r="DJ84" s="4"/>
      <c r="DK84" s="4"/>
      <c r="DL84" s="49"/>
      <c r="DM84" s="29"/>
      <c r="DN84" s="48"/>
      <c r="DO84" s="48"/>
      <c r="DP84" s="4"/>
      <c r="DQ84" s="48"/>
      <c r="DR84" s="48"/>
      <c r="DS84" s="7"/>
      <c r="DT84" s="4"/>
      <c r="DU84" s="29"/>
      <c r="DV84" s="47"/>
      <c r="DW84" s="47"/>
      <c r="DY84" s="47"/>
      <c r="DZ84" s="47"/>
      <c r="EA84" s="29"/>
      <c r="EB84" s="4"/>
      <c r="EC84" s="50"/>
      <c r="ED84" s="4"/>
      <c r="EE84" s="4"/>
      <c r="EF84" s="49"/>
      <c r="EG84" s="29"/>
      <c r="EH84" s="48"/>
      <c r="EI84" s="48"/>
      <c r="EJ84" s="4"/>
      <c r="EK84" s="48"/>
      <c r="EL84" s="48"/>
      <c r="EM84" s="7"/>
      <c r="EN84" s="4"/>
      <c r="EO84" s="29"/>
      <c r="EP84" s="47"/>
      <c r="EQ84" s="47"/>
      <c r="ES84" s="47"/>
      <c r="ET84" s="47"/>
      <c r="EU84" s="29"/>
      <c r="EV84" s="48"/>
      <c r="EW84" s="48"/>
      <c r="EX84" s="4"/>
      <c r="EY84" s="4"/>
      <c r="EZ84" s="49"/>
      <c r="FA84" s="29"/>
      <c r="FB84" s="48"/>
      <c r="FC84" s="48"/>
      <c r="FD84" s="4"/>
      <c r="FE84" s="48"/>
      <c r="FF84" s="48"/>
      <c r="FG84" s="7"/>
      <c r="FH84" s="4"/>
      <c r="FI84" s="29"/>
      <c r="FJ84" s="47"/>
      <c r="FK84" s="47"/>
      <c r="FM84" s="47"/>
      <c r="FN84" s="47"/>
      <c r="FO84" s="29"/>
      <c r="FP84" s="48"/>
      <c r="FQ84" s="48"/>
      <c r="FR84" s="4"/>
      <c r="FS84" s="4"/>
      <c r="FT84" s="49"/>
      <c r="FU84" s="29"/>
      <c r="FV84" s="48"/>
      <c r="FW84" s="48"/>
      <c r="FX84" s="4"/>
      <c r="FY84" s="48"/>
      <c r="FZ84" s="48"/>
      <c r="GA84" s="19"/>
      <c r="GI84" s="56"/>
      <c r="GN84" s="57"/>
      <c r="GU84" s="19"/>
      <c r="HC84" s="56"/>
      <c r="HH84" s="57"/>
      <c r="HO84" s="19"/>
      <c r="HW84" s="56"/>
      <c r="IB84" s="57"/>
      <c r="II84" s="19"/>
      <c r="IQ84" s="56"/>
      <c r="IV84" s="57"/>
    </row>
    <row r="85" spans="1:256" ht="13.5" customHeight="1">
      <c r="A85" s="62"/>
      <c r="C85" s="7"/>
      <c r="D85" s="4"/>
      <c r="E85" s="29"/>
      <c r="F85" s="47"/>
      <c r="G85" s="48"/>
      <c r="I85" s="47"/>
      <c r="J85" s="48"/>
      <c r="K85" s="29"/>
      <c r="L85" s="48"/>
      <c r="M85" s="48"/>
      <c r="N85" s="4"/>
      <c r="O85" s="4"/>
      <c r="P85" s="49"/>
      <c r="Q85" s="29"/>
      <c r="R85" s="48"/>
      <c r="S85" s="48"/>
      <c r="T85" s="4"/>
      <c r="U85" s="48"/>
      <c r="V85" s="48"/>
      <c r="W85" s="7"/>
      <c r="X85" s="4"/>
      <c r="Y85" s="29"/>
      <c r="Z85" s="47"/>
      <c r="AA85" s="47"/>
      <c r="AC85" s="47"/>
      <c r="AD85" s="47"/>
      <c r="AE85" s="29"/>
      <c r="AF85" s="48"/>
      <c r="AG85" s="48"/>
      <c r="AH85" s="4"/>
      <c r="AI85" s="4"/>
      <c r="AJ85" s="49"/>
      <c r="AK85" s="29"/>
      <c r="AL85" s="4"/>
      <c r="AM85" s="48"/>
      <c r="AN85" s="4"/>
      <c r="AO85" s="48"/>
      <c r="AP85" s="48"/>
      <c r="AQ85" s="7"/>
      <c r="AR85" s="4"/>
      <c r="AS85" s="29"/>
      <c r="AT85" s="47"/>
      <c r="AU85" s="47"/>
      <c r="AW85" s="47"/>
      <c r="AX85" s="47"/>
      <c r="AY85" s="29"/>
      <c r="AZ85" s="48"/>
      <c r="BA85" s="48"/>
      <c r="BB85" s="4"/>
      <c r="BC85" s="4"/>
      <c r="BD85" s="49"/>
      <c r="BE85" s="29"/>
      <c r="BF85" s="48"/>
      <c r="BG85" s="48"/>
      <c r="BH85" s="4"/>
      <c r="BI85" s="48"/>
      <c r="BJ85" s="48"/>
      <c r="BK85" s="7"/>
      <c r="BL85" s="4"/>
      <c r="BM85" s="29"/>
      <c r="BN85" s="47"/>
      <c r="BO85" s="47"/>
      <c r="BQ85" s="47"/>
      <c r="BR85" s="47"/>
      <c r="BS85" s="25"/>
      <c r="BT85" s="48"/>
      <c r="BU85" s="48"/>
      <c r="BV85" s="4"/>
      <c r="BW85" s="4"/>
      <c r="BX85" s="49"/>
      <c r="BY85" s="29"/>
      <c r="BZ85" s="48"/>
      <c r="CA85" s="48"/>
      <c r="CB85" s="4"/>
      <c r="CC85" s="48"/>
      <c r="CD85" s="48"/>
      <c r="CE85" s="29"/>
      <c r="CF85" s="4"/>
      <c r="CG85" s="29"/>
      <c r="CH85" s="47"/>
      <c r="CI85" s="47"/>
      <c r="CK85" s="47"/>
      <c r="CL85" s="47"/>
      <c r="CM85" s="29"/>
      <c r="CN85" s="48"/>
      <c r="CO85" s="48"/>
      <c r="CP85" s="4"/>
      <c r="CQ85" s="4"/>
      <c r="CR85" s="49"/>
      <c r="CS85" s="29"/>
      <c r="CT85" s="48"/>
      <c r="CU85" s="48"/>
      <c r="CV85" s="4"/>
      <c r="CW85" s="48"/>
      <c r="CX85" s="48"/>
      <c r="CY85" s="7"/>
      <c r="CZ85" s="4"/>
      <c r="DA85" s="29"/>
      <c r="DB85" s="47"/>
      <c r="DC85" s="47"/>
      <c r="DE85" s="47"/>
      <c r="DF85" s="47"/>
      <c r="DG85" s="29"/>
      <c r="DH85" s="48"/>
      <c r="DI85" s="48"/>
      <c r="DJ85" s="4"/>
      <c r="DK85" s="4"/>
      <c r="DL85" s="49"/>
      <c r="DM85" s="29"/>
      <c r="DN85" s="48"/>
      <c r="DO85" s="48"/>
      <c r="DP85" s="4"/>
      <c r="DQ85" s="48"/>
      <c r="DR85" s="48"/>
      <c r="DS85" s="7"/>
      <c r="DT85" s="4"/>
      <c r="DU85" s="29"/>
      <c r="DV85" s="47"/>
      <c r="DW85" s="47"/>
      <c r="DY85" s="47"/>
      <c r="DZ85" s="47"/>
      <c r="EA85" s="29"/>
      <c r="EB85" s="4"/>
      <c r="EC85" s="50"/>
      <c r="ED85" s="4"/>
      <c r="EE85" s="4"/>
      <c r="EF85" s="49"/>
      <c r="EG85" s="29"/>
      <c r="EH85" s="48"/>
      <c r="EI85" s="48"/>
      <c r="EJ85" s="4"/>
      <c r="EK85" s="48"/>
      <c r="EL85" s="48"/>
      <c r="EM85" s="7"/>
      <c r="EN85" s="4"/>
      <c r="EO85" s="29"/>
      <c r="EP85" s="47"/>
      <c r="EQ85" s="47"/>
      <c r="ES85" s="47"/>
      <c r="ET85" s="47"/>
      <c r="EU85" s="29"/>
      <c r="EV85" s="48"/>
      <c r="EW85" s="48"/>
      <c r="EX85" s="4"/>
      <c r="EY85" s="4"/>
      <c r="EZ85" s="49"/>
      <c r="FA85" s="29"/>
      <c r="FB85" s="48"/>
      <c r="FC85" s="48"/>
      <c r="FD85" s="4"/>
      <c r="FE85" s="48"/>
      <c r="FF85" s="48"/>
      <c r="FG85" s="7"/>
      <c r="FH85" s="4"/>
      <c r="FI85" s="29"/>
      <c r="FJ85" s="47"/>
      <c r="FK85" s="47"/>
      <c r="FM85" s="47"/>
      <c r="FN85" s="47"/>
      <c r="FO85" s="29"/>
      <c r="FP85" s="48"/>
      <c r="FQ85" s="48"/>
      <c r="FR85" s="4"/>
      <c r="FS85" s="4"/>
      <c r="FT85" s="49"/>
      <c r="FU85" s="29"/>
      <c r="FV85" s="48"/>
      <c r="FW85" s="48"/>
      <c r="FX85" s="4"/>
      <c r="FY85" s="48"/>
      <c r="FZ85" s="48"/>
      <c r="GA85" s="19"/>
      <c r="GI85" s="56"/>
      <c r="GN85" s="57"/>
      <c r="GU85" s="19"/>
      <c r="HC85" s="56"/>
      <c r="HH85" s="57"/>
      <c r="HO85" s="19"/>
      <c r="HW85" s="56"/>
      <c r="IB85" s="57"/>
      <c r="II85" s="19"/>
      <c r="IQ85" s="56"/>
      <c r="IV85" s="57"/>
    </row>
    <row r="86" spans="1:256" ht="13.5" customHeight="1">
      <c r="A86" s="62"/>
      <c r="C86" s="7"/>
      <c r="D86" s="4"/>
      <c r="E86" s="29"/>
      <c r="F86" s="47"/>
      <c r="G86" s="48"/>
      <c r="I86" s="47"/>
      <c r="J86" s="48"/>
      <c r="K86" s="29"/>
      <c r="L86" s="48"/>
      <c r="M86" s="48"/>
      <c r="N86" s="4"/>
      <c r="O86" s="4"/>
      <c r="P86" s="49"/>
      <c r="Q86" s="29"/>
      <c r="R86" s="48"/>
      <c r="S86" s="48"/>
      <c r="T86" s="4"/>
      <c r="U86" s="48"/>
      <c r="V86" s="48"/>
      <c r="W86" s="7"/>
      <c r="X86" s="4"/>
      <c r="Y86" s="29"/>
      <c r="Z86" s="47"/>
      <c r="AA86" s="47"/>
      <c r="AC86" s="47"/>
      <c r="AD86" s="47"/>
      <c r="AE86" s="29"/>
      <c r="AF86" s="48"/>
      <c r="AG86" s="48"/>
      <c r="AH86" s="4"/>
      <c r="AI86" s="4"/>
      <c r="AJ86" s="49"/>
      <c r="AK86" s="29"/>
      <c r="AL86" s="4"/>
      <c r="AM86" s="48"/>
      <c r="AN86" s="4"/>
      <c r="AO86" s="48"/>
      <c r="AP86" s="48"/>
      <c r="AQ86" s="7"/>
      <c r="AR86" s="4"/>
      <c r="AS86" s="29"/>
      <c r="AT86" s="47"/>
      <c r="AU86" s="47"/>
      <c r="AW86" s="47"/>
      <c r="AX86" s="47"/>
      <c r="AY86" s="29"/>
      <c r="AZ86" s="48"/>
      <c r="BA86" s="48"/>
      <c r="BB86" s="4"/>
      <c r="BC86" s="4"/>
      <c r="BD86" s="49"/>
      <c r="BE86" s="29"/>
      <c r="BF86" s="48"/>
      <c r="BG86" s="48"/>
      <c r="BH86" s="4"/>
      <c r="BI86" s="48"/>
      <c r="BJ86" s="48"/>
      <c r="BK86" s="7"/>
      <c r="BL86" s="4"/>
      <c r="BM86" s="29"/>
      <c r="BN86" s="47"/>
      <c r="BO86" s="47"/>
      <c r="BQ86" s="47"/>
      <c r="BR86" s="47"/>
      <c r="BS86" s="25"/>
      <c r="BT86" s="48"/>
      <c r="BU86" s="48"/>
      <c r="BV86" s="4"/>
      <c r="BW86" s="4"/>
      <c r="BX86" s="49"/>
      <c r="BY86" s="29"/>
      <c r="BZ86" s="48"/>
      <c r="CA86" s="48"/>
      <c r="CB86" s="4"/>
      <c r="CC86" s="48"/>
      <c r="CD86" s="48"/>
      <c r="CE86" s="29"/>
      <c r="CF86" s="4"/>
      <c r="CG86" s="29"/>
      <c r="CH86" s="47"/>
      <c r="CI86" s="47"/>
      <c r="CK86" s="47"/>
      <c r="CL86" s="47"/>
      <c r="CM86" s="29"/>
      <c r="CN86" s="48"/>
      <c r="CO86" s="48"/>
      <c r="CP86" s="4"/>
      <c r="CQ86" s="4"/>
      <c r="CR86" s="49"/>
      <c r="CS86" s="29"/>
      <c r="CT86" s="48"/>
      <c r="CU86" s="48"/>
      <c r="CV86" s="4"/>
      <c r="CW86" s="48"/>
      <c r="CX86" s="48"/>
      <c r="CY86" s="7"/>
      <c r="CZ86" s="4"/>
      <c r="DA86" s="29"/>
      <c r="DB86" s="47"/>
      <c r="DC86" s="47"/>
      <c r="DE86" s="47"/>
      <c r="DF86" s="47"/>
      <c r="DG86" s="29"/>
      <c r="DH86" s="48"/>
      <c r="DI86" s="48"/>
      <c r="DJ86" s="4"/>
      <c r="DK86" s="4"/>
      <c r="DL86" s="49"/>
      <c r="DM86" s="29"/>
      <c r="DN86" s="48"/>
      <c r="DO86" s="48"/>
      <c r="DP86" s="4"/>
      <c r="DQ86" s="48"/>
      <c r="DR86" s="48"/>
      <c r="DS86" s="7"/>
      <c r="DT86" s="4"/>
      <c r="DU86" s="29"/>
      <c r="DV86" s="47"/>
      <c r="DW86" s="47"/>
      <c r="DY86" s="47"/>
      <c r="DZ86" s="47"/>
      <c r="EA86" s="29"/>
      <c r="EB86" s="4"/>
      <c r="EC86" s="50"/>
      <c r="ED86" s="4"/>
      <c r="EE86" s="4"/>
      <c r="EF86" s="49"/>
      <c r="EG86" s="29"/>
      <c r="EH86" s="48"/>
      <c r="EI86" s="48"/>
      <c r="EJ86" s="4"/>
      <c r="EK86" s="48"/>
      <c r="EL86" s="48"/>
      <c r="EM86" s="7"/>
      <c r="EN86" s="4"/>
      <c r="EO86" s="29"/>
      <c r="EP86" s="47"/>
      <c r="EQ86" s="47"/>
      <c r="ES86" s="47"/>
      <c r="ET86" s="47"/>
      <c r="EU86" s="29"/>
      <c r="EV86" s="48"/>
      <c r="EW86" s="48"/>
      <c r="EX86" s="4"/>
      <c r="EY86" s="4"/>
      <c r="EZ86" s="49"/>
      <c r="FA86" s="29"/>
      <c r="FB86" s="48"/>
      <c r="FC86" s="48"/>
      <c r="FD86" s="4"/>
      <c r="FE86" s="48"/>
      <c r="FF86" s="48"/>
      <c r="FG86" s="7"/>
      <c r="FH86" s="4"/>
      <c r="FI86" s="29"/>
      <c r="FJ86" s="47"/>
      <c r="FK86" s="47"/>
      <c r="FM86" s="47"/>
      <c r="FN86" s="47"/>
      <c r="FO86" s="29"/>
      <c r="FP86" s="48"/>
      <c r="FQ86" s="48"/>
      <c r="FR86" s="4"/>
      <c r="FS86" s="4"/>
      <c r="FT86" s="49"/>
      <c r="FU86" s="29"/>
      <c r="FV86" s="48"/>
      <c r="FW86" s="48"/>
      <c r="FX86" s="4"/>
      <c r="FY86" s="48"/>
      <c r="FZ86" s="48"/>
      <c r="GA86" s="19"/>
      <c r="GI86" s="56"/>
      <c r="GN86" s="57"/>
      <c r="GU86" s="19"/>
      <c r="HC86" s="56"/>
      <c r="HH86" s="57"/>
      <c r="HO86" s="19"/>
      <c r="HW86" s="56"/>
      <c r="IB86" s="57"/>
      <c r="II86" s="19"/>
      <c r="IQ86" s="56"/>
      <c r="IV86" s="57"/>
    </row>
    <row r="87" spans="1:256" ht="13.5" customHeight="1">
      <c r="A87" s="62"/>
      <c r="C87" s="7"/>
      <c r="D87" s="4"/>
      <c r="E87" s="29"/>
      <c r="F87" s="47"/>
      <c r="G87" s="48"/>
      <c r="I87" s="47"/>
      <c r="J87" s="48"/>
      <c r="K87" s="29"/>
      <c r="L87" s="48"/>
      <c r="M87" s="48"/>
      <c r="N87" s="4"/>
      <c r="O87" s="4"/>
      <c r="P87" s="49"/>
      <c r="Q87" s="29"/>
      <c r="R87" s="48"/>
      <c r="S87" s="48"/>
      <c r="T87" s="4"/>
      <c r="U87" s="48"/>
      <c r="V87" s="48"/>
      <c r="W87" s="7"/>
      <c r="X87" s="4"/>
      <c r="Y87" s="29"/>
      <c r="Z87" s="47"/>
      <c r="AA87" s="47"/>
      <c r="AC87" s="47"/>
      <c r="AD87" s="47"/>
      <c r="AE87" s="29"/>
      <c r="AF87" s="48"/>
      <c r="AG87" s="48"/>
      <c r="AH87" s="4"/>
      <c r="AI87" s="4"/>
      <c r="AJ87" s="49"/>
      <c r="AK87" s="29"/>
      <c r="AL87" s="4"/>
      <c r="AM87" s="48"/>
      <c r="AN87" s="4"/>
      <c r="AO87" s="48"/>
      <c r="AP87" s="48"/>
      <c r="AQ87" s="7"/>
      <c r="AR87" s="4"/>
      <c r="AS87" s="29"/>
      <c r="AT87" s="47"/>
      <c r="AU87" s="47"/>
      <c r="AW87" s="47"/>
      <c r="AX87" s="47"/>
      <c r="AY87" s="29"/>
      <c r="AZ87" s="48"/>
      <c r="BA87" s="48"/>
      <c r="BB87" s="4"/>
      <c r="BC87" s="4"/>
      <c r="BD87" s="49"/>
      <c r="BE87" s="29"/>
      <c r="BF87" s="48"/>
      <c r="BG87" s="48"/>
      <c r="BH87" s="4"/>
      <c r="BI87" s="48"/>
      <c r="BJ87" s="48"/>
      <c r="BK87" s="7"/>
      <c r="BL87" s="4"/>
      <c r="BM87" s="29"/>
      <c r="BN87" s="47"/>
      <c r="BO87" s="47"/>
      <c r="BQ87" s="47"/>
      <c r="BR87" s="47"/>
      <c r="BS87" s="25"/>
      <c r="BT87" s="48"/>
      <c r="BU87" s="48"/>
      <c r="BV87" s="4"/>
      <c r="BW87" s="4"/>
      <c r="BX87" s="49"/>
      <c r="BY87" s="29"/>
      <c r="BZ87" s="48"/>
      <c r="CA87" s="48"/>
      <c r="CB87" s="4"/>
      <c r="CC87" s="48"/>
      <c r="CD87" s="48"/>
      <c r="CE87" s="29"/>
      <c r="CF87" s="4"/>
      <c r="CG87" s="29"/>
      <c r="CH87" s="47"/>
      <c r="CI87" s="47"/>
      <c r="CK87" s="47"/>
      <c r="CL87" s="47"/>
      <c r="CM87" s="29"/>
      <c r="CN87" s="48"/>
      <c r="CO87" s="48"/>
      <c r="CP87" s="4"/>
      <c r="CQ87" s="4"/>
      <c r="CR87" s="49"/>
      <c r="CS87" s="29"/>
      <c r="CT87" s="48"/>
      <c r="CU87" s="48"/>
      <c r="CV87" s="4"/>
      <c r="CW87" s="48"/>
      <c r="CX87" s="48"/>
      <c r="CY87" s="7"/>
      <c r="CZ87" s="4"/>
      <c r="DA87" s="29"/>
      <c r="DB87" s="47"/>
      <c r="DC87" s="47"/>
      <c r="DE87" s="47"/>
      <c r="DF87" s="47"/>
      <c r="DG87" s="29"/>
      <c r="DH87" s="48"/>
      <c r="DI87" s="48"/>
      <c r="DJ87" s="4"/>
      <c r="DK87" s="4"/>
      <c r="DL87" s="49"/>
      <c r="DM87" s="29"/>
      <c r="DN87" s="48"/>
      <c r="DO87" s="48"/>
      <c r="DP87" s="4"/>
      <c r="DQ87" s="48"/>
      <c r="DR87" s="48"/>
      <c r="DS87" s="7"/>
      <c r="DT87" s="4"/>
      <c r="DU87" s="29"/>
      <c r="DV87" s="47"/>
      <c r="DW87" s="47"/>
      <c r="DY87" s="47"/>
      <c r="DZ87" s="47"/>
      <c r="EA87" s="29"/>
      <c r="EB87" s="4"/>
      <c r="EC87" s="50"/>
      <c r="ED87" s="4"/>
      <c r="EE87" s="4"/>
      <c r="EF87" s="49"/>
      <c r="EG87" s="29"/>
      <c r="EH87" s="48"/>
      <c r="EI87" s="48"/>
      <c r="EJ87" s="4"/>
      <c r="EK87" s="48"/>
      <c r="EL87" s="48"/>
      <c r="EM87" s="7"/>
      <c r="EN87" s="4"/>
      <c r="EO87" s="29"/>
      <c r="EP87" s="47"/>
      <c r="EQ87" s="47"/>
      <c r="ES87" s="47"/>
      <c r="ET87" s="47"/>
      <c r="EU87" s="29"/>
      <c r="EV87" s="48"/>
      <c r="EW87" s="48"/>
      <c r="EX87" s="4"/>
      <c r="EY87" s="4"/>
      <c r="EZ87" s="49"/>
      <c r="FA87" s="29"/>
      <c r="FB87" s="48"/>
      <c r="FC87" s="48"/>
      <c r="FD87" s="4"/>
      <c r="FE87" s="48"/>
      <c r="FF87" s="48"/>
      <c r="FG87" s="7"/>
      <c r="FH87" s="4"/>
      <c r="FI87" s="29"/>
      <c r="FJ87" s="47"/>
      <c r="FK87" s="47"/>
      <c r="FM87" s="47"/>
      <c r="FN87" s="47"/>
      <c r="FO87" s="29"/>
      <c r="FP87" s="48"/>
      <c r="FQ87" s="48"/>
      <c r="FR87" s="4"/>
      <c r="FS87" s="4"/>
      <c r="FT87" s="49"/>
      <c r="FU87" s="29"/>
      <c r="FV87" s="48"/>
      <c r="FW87" s="48"/>
      <c r="FX87" s="4"/>
      <c r="FY87" s="48"/>
      <c r="FZ87" s="48"/>
      <c r="GA87" s="19"/>
      <c r="GI87" s="56"/>
      <c r="GN87" s="57"/>
      <c r="GU87" s="19"/>
      <c r="HC87" s="56"/>
      <c r="HH87" s="57"/>
      <c r="HO87" s="19"/>
      <c r="HW87" s="56"/>
      <c r="IB87" s="57"/>
      <c r="II87" s="19"/>
      <c r="IQ87" s="56"/>
      <c r="IV87" s="57"/>
    </row>
    <row r="88" spans="1:256" ht="13.5" customHeight="1">
      <c r="A88" s="62"/>
      <c r="C88" s="7"/>
      <c r="D88" s="4"/>
      <c r="E88" s="29"/>
      <c r="F88" s="47"/>
      <c r="G88" s="48"/>
      <c r="I88" s="47"/>
      <c r="J88" s="48"/>
      <c r="K88" s="29"/>
      <c r="L88" s="48"/>
      <c r="M88" s="48"/>
      <c r="N88" s="4"/>
      <c r="O88" s="4"/>
      <c r="P88" s="49"/>
      <c r="Q88" s="29"/>
      <c r="R88" s="48"/>
      <c r="S88" s="48"/>
      <c r="T88" s="4"/>
      <c r="U88" s="48"/>
      <c r="V88" s="48"/>
      <c r="W88" s="7"/>
      <c r="X88" s="4"/>
      <c r="Y88" s="29"/>
      <c r="Z88" s="47"/>
      <c r="AA88" s="47"/>
      <c r="AC88" s="47"/>
      <c r="AD88" s="47"/>
      <c r="AE88" s="29"/>
      <c r="AF88" s="48"/>
      <c r="AG88" s="48"/>
      <c r="AH88" s="4"/>
      <c r="AI88" s="4"/>
      <c r="AJ88" s="49"/>
      <c r="AK88" s="29"/>
      <c r="AL88" s="4"/>
      <c r="AM88" s="48"/>
      <c r="AN88" s="4"/>
      <c r="AO88" s="48"/>
      <c r="AP88" s="48"/>
      <c r="AQ88" s="7"/>
      <c r="AR88" s="4"/>
      <c r="AS88" s="29"/>
      <c r="AT88" s="47"/>
      <c r="AU88" s="47"/>
      <c r="AW88" s="47"/>
      <c r="AX88" s="47"/>
      <c r="AY88" s="29"/>
      <c r="AZ88" s="48"/>
      <c r="BA88" s="48"/>
      <c r="BB88" s="4"/>
      <c r="BC88" s="4"/>
      <c r="BD88" s="49"/>
      <c r="BE88" s="29"/>
      <c r="BF88" s="48"/>
      <c r="BG88" s="48"/>
      <c r="BH88" s="4"/>
      <c r="BI88" s="48"/>
      <c r="BJ88" s="48"/>
      <c r="BK88" s="7"/>
      <c r="BL88" s="4"/>
      <c r="BM88" s="29"/>
      <c r="BN88" s="47"/>
      <c r="BO88" s="47"/>
      <c r="BQ88" s="47"/>
      <c r="BR88" s="47"/>
      <c r="BS88" s="25"/>
      <c r="BT88" s="48"/>
      <c r="BU88" s="48"/>
      <c r="BV88" s="4"/>
      <c r="BW88" s="4"/>
      <c r="BX88" s="49"/>
      <c r="BY88" s="29"/>
      <c r="BZ88" s="48"/>
      <c r="CA88" s="48"/>
      <c r="CB88" s="4"/>
      <c r="CC88" s="48"/>
      <c r="CD88" s="48"/>
      <c r="CE88" s="29"/>
      <c r="CF88" s="4"/>
      <c r="CG88" s="29"/>
      <c r="CH88" s="47"/>
      <c r="CI88" s="47"/>
      <c r="CK88" s="47"/>
      <c r="CL88" s="47"/>
      <c r="CM88" s="29"/>
      <c r="CN88" s="48"/>
      <c r="CO88" s="48"/>
      <c r="CP88" s="4"/>
      <c r="CQ88" s="4"/>
      <c r="CR88" s="49"/>
      <c r="CS88" s="29"/>
      <c r="CT88" s="48"/>
      <c r="CU88" s="48"/>
      <c r="CV88" s="4"/>
      <c r="CW88" s="48"/>
      <c r="CX88" s="48"/>
      <c r="CY88" s="7"/>
      <c r="CZ88" s="4"/>
      <c r="DA88" s="29"/>
      <c r="DB88" s="47"/>
      <c r="DC88" s="47"/>
      <c r="DE88" s="47"/>
      <c r="DF88" s="47"/>
      <c r="DG88" s="29"/>
      <c r="DH88" s="48"/>
      <c r="DI88" s="48"/>
      <c r="DJ88" s="4"/>
      <c r="DK88" s="4"/>
      <c r="DL88" s="49"/>
      <c r="DM88" s="29"/>
      <c r="DN88" s="48"/>
      <c r="DO88" s="48"/>
      <c r="DP88" s="4"/>
      <c r="DQ88" s="48"/>
      <c r="DR88" s="48"/>
      <c r="DS88" s="7"/>
      <c r="DT88" s="4"/>
      <c r="DU88" s="29"/>
      <c r="DV88" s="47"/>
      <c r="DW88" s="47"/>
      <c r="DY88" s="47"/>
      <c r="DZ88" s="47"/>
      <c r="EA88" s="29"/>
      <c r="EB88" s="4"/>
      <c r="EC88" s="50"/>
      <c r="ED88" s="4"/>
      <c r="EE88" s="4"/>
      <c r="EF88" s="49"/>
      <c r="EG88" s="29"/>
      <c r="EH88" s="48"/>
      <c r="EI88" s="48"/>
      <c r="EJ88" s="4"/>
      <c r="EK88" s="48"/>
      <c r="EL88" s="48"/>
      <c r="EM88" s="7"/>
      <c r="EN88" s="4"/>
      <c r="EO88" s="29"/>
      <c r="EP88" s="47"/>
      <c r="EQ88" s="47"/>
      <c r="ES88" s="47"/>
      <c r="ET88" s="47"/>
      <c r="EU88" s="29"/>
      <c r="EV88" s="48"/>
      <c r="EW88" s="48"/>
      <c r="EX88" s="4"/>
      <c r="EY88" s="4"/>
      <c r="EZ88" s="49"/>
      <c r="FA88" s="29"/>
      <c r="FB88" s="48"/>
      <c r="FC88" s="48"/>
      <c r="FD88" s="4"/>
      <c r="FE88" s="48"/>
      <c r="FF88" s="48"/>
      <c r="FG88" s="7"/>
      <c r="FH88" s="4"/>
      <c r="FI88" s="29"/>
      <c r="FJ88" s="47"/>
      <c r="FK88" s="47"/>
      <c r="FM88" s="47"/>
      <c r="FN88" s="47"/>
      <c r="FO88" s="29"/>
      <c r="FP88" s="48"/>
      <c r="FQ88" s="48"/>
      <c r="FR88" s="4"/>
      <c r="FS88" s="4"/>
      <c r="FT88" s="49"/>
      <c r="FU88" s="29"/>
      <c r="FV88" s="48"/>
      <c r="FW88" s="48"/>
      <c r="FX88" s="4"/>
      <c r="FY88" s="48"/>
      <c r="FZ88" s="48"/>
      <c r="GA88" s="19"/>
      <c r="GI88" s="56"/>
      <c r="GN88" s="57"/>
      <c r="GU88" s="19"/>
      <c r="HC88" s="56"/>
      <c r="HH88" s="57"/>
      <c r="HO88" s="19"/>
      <c r="HW88" s="56"/>
      <c r="IB88" s="57"/>
      <c r="II88" s="19"/>
      <c r="IQ88" s="56"/>
      <c r="IV88" s="57"/>
    </row>
    <row r="89" spans="1:256" ht="13.5" customHeight="1">
      <c r="A89" s="62"/>
      <c r="C89" s="7"/>
      <c r="D89" s="4"/>
      <c r="E89" s="29"/>
      <c r="F89" s="47"/>
      <c r="G89" s="48"/>
      <c r="I89" s="47"/>
      <c r="J89" s="48"/>
      <c r="K89" s="29"/>
      <c r="L89" s="48"/>
      <c r="M89" s="48"/>
      <c r="N89" s="4"/>
      <c r="O89" s="4"/>
      <c r="P89" s="49"/>
      <c r="Q89" s="29"/>
      <c r="R89" s="48"/>
      <c r="S89" s="48"/>
      <c r="T89" s="4"/>
      <c r="U89" s="48"/>
      <c r="V89" s="48"/>
      <c r="W89" s="7"/>
      <c r="X89" s="4"/>
      <c r="Y89" s="29"/>
      <c r="Z89" s="47"/>
      <c r="AA89" s="47"/>
      <c r="AC89" s="47"/>
      <c r="AD89" s="47"/>
      <c r="AE89" s="29"/>
      <c r="AF89" s="48"/>
      <c r="AG89" s="48"/>
      <c r="AH89" s="4"/>
      <c r="AI89" s="4"/>
      <c r="AJ89" s="49"/>
      <c r="AK89" s="29"/>
      <c r="AL89" s="4"/>
      <c r="AM89" s="48"/>
      <c r="AN89" s="4"/>
      <c r="AO89" s="48"/>
      <c r="AP89" s="48"/>
      <c r="AQ89" s="7"/>
      <c r="AR89" s="4"/>
      <c r="AS89" s="29"/>
      <c r="AT89" s="47"/>
      <c r="AU89" s="47"/>
      <c r="AW89" s="47"/>
      <c r="AX89" s="47"/>
      <c r="AY89" s="29"/>
      <c r="AZ89" s="48"/>
      <c r="BA89" s="48"/>
      <c r="BB89" s="4"/>
      <c r="BC89" s="4"/>
      <c r="BD89" s="49"/>
      <c r="BE89" s="29"/>
      <c r="BF89" s="48"/>
      <c r="BG89" s="48"/>
      <c r="BH89" s="4"/>
      <c r="BI89" s="48"/>
      <c r="BJ89" s="48"/>
      <c r="BK89" s="7"/>
      <c r="BL89" s="4"/>
      <c r="BM89" s="29"/>
      <c r="BN89" s="47"/>
      <c r="BO89" s="47"/>
      <c r="BQ89" s="47"/>
      <c r="BR89" s="47"/>
      <c r="BS89" s="25"/>
      <c r="BT89" s="48"/>
      <c r="BU89" s="48"/>
      <c r="BV89" s="4"/>
      <c r="BW89" s="4"/>
      <c r="BX89" s="49"/>
      <c r="BY89" s="29"/>
      <c r="BZ89" s="48"/>
      <c r="CA89" s="48"/>
      <c r="CB89" s="4"/>
      <c r="CC89" s="48"/>
      <c r="CD89" s="48"/>
      <c r="CE89" s="29"/>
      <c r="CF89" s="4"/>
      <c r="CG89" s="29"/>
      <c r="CH89" s="47"/>
      <c r="CI89" s="47"/>
      <c r="CK89" s="47"/>
      <c r="CL89" s="47"/>
      <c r="CM89" s="29"/>
      <c r="CN89" s="48"/>
      <c r="CO89" s="48"/>
      <c r="CP89" s="4"/>
      <c r="CQ89" s="4"/>
      <c r="CR89" s="49"/>
      <c r="CS89" s="29"/>
      <c r="CT89" s="48"/>
      <c r="CU89" s="48"/>
      <c r="CV89" s="4"/>
      <c r="CW89" s="48"/>
      <c r="CX89" s="48"/>
      <c r="CY89" s="7"/>
      <c r="CZ89" s="4"/>
      <c r="DA89" s="29"/>
      <c r="DB89" s="47"/>
      <c r="DC89" s="47"/>
      <c r="DE89" s="47"/>
      <c r="DF89" s="47"/>
      <c r="DG89" s="29"/>
      <c r="DH89" s="48"/>
      <c r="DI89" s="48"/>
      <c r="DJ89" s="4"/>
      <c r="DK89" s="4"/>
      <c r="DL89" s="49"/>
      <c r="DM89" s="29"/>
      <c r="DN89" s="48"/>
      <c r="DO89" s="48"/>
      <c r="DP89" s="4"/>
      <c r="DQ89" s="48"/>
      <c r="DR89" s="48"/>
      <c r="DS89" s="7"/>
      <c r="DT89" s="4"/>
      <c r="DU89" s="29"/>
      <c r="DV89" s="47"/>
      <c r="DW89" s="47"/>
      <c r="DY89" s="47"/>
      <c r="DZ89" s="47"/>
      <c r="EA89" s="29"/>
      <c r="EB89" s="4"/>
      <c r="EC89" s="50"/>
      <c r="ED89" s="4"/>
      <c r="EE89" s="4"/>
      <c r="EF89" s="49"/>
      <c r="EG89" s="29"/>
      <c r="EH89" s="48"/>
      <c r="EI89" s="48"/>
      <c r="EJ89" s="4"/>
      <c r="EK89" s="48"/>
      <c r="EL89" s="48"/>
      <c r="EM89" s="7"/>
      <c r="EN89" s="4"/>
      <c r="EO89" s="29"/>
      <c r="EP89" s="47"/>
      <c r="EQ89" s="47"/>
      <c r="ES89" s="47"/>
      <c r="ET89" s="47"/>
      <c r="EU89" s="29"/>
      <c r="EV89" s="48"/>
      <c r="EW89" s="48"/>
      <c r="EX89" s="4"/>
      <c r="EY89" s="4"/>
      <c r="EZ89" s="49"/>
      <c r="FA89" s="29"/>
      <c r="FB89" s="48"/>
      <c r="FC89" s="48"/>
      <c r="FD89" s="4"/>
      <c r="FE89" s="48"/>
      <c r="FF89" s="48"/>
      <c r="FG89" s="7"/>
      <c r="FH89" s="4"/>
      <c r="FI89" s="29"/>
      <c r="FJ89" s="47"/>
      <c r="FK89" s="47"/>
      <c r="FM89" s="47"/>
      <c r="FN89" s="47"/>
      <c r="FO89" s="29"/>
      <c r="FP89" s="48"/>
      <c r="FQ89" s="48"/>
      <c r="FR89" s="4"/>
      <c r="FS89" s="4"/>
      <c r="FT89" s="49"/>
      <c r="FU89" s="29"/>
      <c r="FV89" s="48"/>
      <c r="FW89" s="48"/>
      <c r="FX89" s="4"/>
      <c r="FY89" s="48"/>
      <c r="FZ89" s="48"/>
      <c r="GA89" s="19"/>
      <c r="GI89" s="56"/>
      <c r="GN89" s="57"/>
      <c r="GU89" s="19"/>
      <c r="HC89" s="56"/>
      <c r="HH89" s="57"/>
      <c r="HO89" s="19"/>
      <c r="HW89" s="56"/>
      <c r="IB89" s="57"/>
      <c r="II89" s="19"/>
      <c r="IQ89" s="56"/>
      <c r="IV89" s="57"/>
    </row>
    <row r="90" spans="1:256" ht="13.5" customHeight="1">
      <c r="A90" s="62"/>
      <c r="C90" s="7"/>
      <c r="D90" s="4"/>
      <c r="E90" s="29"/>
      <c r="F90" s="47"/>
      <c r="G90" s="48"/>
      <c r="I90" s="47"/>
      <c r="J90" s="48"/>
      <c r="K90" s="29"/>
      <c r="L90" s="48"/>
      <c r="M90" s="48"/>
      <c r="N90" s="4"/>
      <c r="O90" s="4"/>
      <c r="P90" s="49"/>
      <c r="Q90" s="29"/>
      <c r="R90" s="48"/>
      <c r="S90" s="48"/>
      <c r="T90" s="4"/>
      <c r="U90" s="48"/>
      <c r="V90" s="48"/>
      <c r="W90" s="7"/>
      <c r="X90" s="4"/>
      <c r="Y90" s="29"/>
      <c r="Z90" s="47"/>
      <c r="AA90" s="47"/>
      <c r="AC90" s="47"/>
      <c r="AD90" s="47"/>
      <c r="AE90" s="29"/>
      <c r="AF90" s="48"/>
      <c r="AG90" s="48"/>
      <c r="AH90" s="4"/>
      <c r="AI90" s="4"/>
      <c r="AJ90" s="49"/>
      <c r="AK90" s="29"/>
      <c r="AL90" s="4"/>
      <c r="AM90" s="48"/>
      <c r="AN90" s="4"/>
      <c r="AO90" s="48"/>
      <c r="AP90" s="48"/>
      <c r="AQ90" s="7"/>
      <c r="AR90" s="4"/>
      <c r="AS90" s="29"/>
      <c r="AT90" s="47"/>
      <c r="AU90" s="47"/>
      <c r="AW90" s="47"/>
      <c r="AX90" s="47"/>
      <c r="AY90" s="29"/>
      <c r="AZ90" s="48"/>
      <c r="BA90" s="48"/>
      <c r="BB90" s="4"/>
      <c r="BC90" s="4"/>
      <c r="BD90" s="49"/>
      <c r="BE90" s="29"/>
      <c r="BF90" s="48"/>
      <c r="BG90" s="48"/>
      <c r="BH90" s="4"/>
      <c r="BI90" s="48"/>
      <c r="BJ90" s="48"/>
      <c r="BK90" s="7"/>
      <c r="BL90" s="4"/>
      <c r="BM90" s="29"/>
      <c r="BN90" s="47"/>
      <c r="BO90" s="47"/>
      <c r="BQ90" s="47"/>
      <c r="BR90" s="47"/>
      <c r="BS90" s="25"/>
      <c r="BT90" s="48"/>
      <c r="BU90" s="48"/>
      <c r="BV90" s="4"/>
      <c r="BW90" s="4"/>
      <c r="BX90" s="49"/>
      <c r="BY90" s="29"/>
      <c r="BZ90" s="48"/>
      <c r="CA90" s="48"/>
      <c r="CB90" s="4"/>
      <c r="CC90" s="48"/>
      <c r="CD90" s="48"/>
      <c r="CE90" s="29"/>
      <c r="CF90" s="4"/>
      <c r="CG90" s="29"/>
      <c r="CH90" s="47"/>
      <c r="CI90" s="47"/>
      <c r="CK90" s="47"/>
      <c r="CL90" s="47"/>
      <c r="CM90" s="29"/>
      <c r="CN90" s="48"/>
      <c r="CO90" s="48"/>
      <c r="CP90" s="4"/>
      <c r="CQ90" s="4"/>
      <c r="CR90" s="49"/>
      <c r="CS90" s="29"/>
      <c r="CT90" s="48"/>
      <c r="CU90" s="48"/>
      <c r="CV90" s="4"/>
      <c r="CW90" s="48"/>
      <c r="CX90" s="48"/>
      <c r="CY90" s="7"/>
      <c r="CZ90" s="4"/>
      <c r="DA90" s="29"/>
      <c r="DB90" s="47"/>
      <c r="DC90" s="47"/>
      <c r="DE90" s="47"/>
      <c r="DF90" s="47"/>
      <c r="DG90" s="29"/>
      <c r="DH90" s="48"/>
      <c r="DI90" s="48"/>
      <c r="DJ90" s="4"/>
      <c r="DK90" s="4"/>
      <c r="DL90" s="49"/>
      <c r="DM90" s="29"/>
      <c r="DN90" s="48"/>
      <c r="DO90" s="48"/>
      <c r="DP90" s="4"/>
      <c r="DQ90" s="48"/>
      <c r="DR90" s="48"/>
      <c r="DS90" s="7"/>
      <c r="DT90" s="4"/>
      <c r="DU90" s="29"/>
      <c r="DV90" s="47"/>
      <c r="DW90" s="47"/>
      <c r="DY90" s="47"/>
      <c r="DZ90" s="47"/>
      <c r="EA90" s="29"/>
      <c r="EB90" s="4"/>
      <c r="EC90" s="50"/>
      <c r="ED90" s="4"/>
      <c r="EE90" s="4"/>
      <c r="EF90" s="49"/>
      <c r="EG90" s="29"/>
      <c r="EH90" s="48"/>
      <c r="EI90" s="48"/>
      <c r="EJ90" s="4"/>
      <c r="EK90" s="48"/>
      <c r="EL90" s="48"/>
      <c r="EM90" s="7"/>
      <c r="EN90" s="4"/>
      <c r="EO90" s="29"/>
      <c r="EP90" s="47"/>
      <c r="EQ90" s="47"/>
      <c r="ES90" s="47"/>
      <c r="ET90" s="47"/>
      <c r="EU90" s="29"/>
      <c r="EV90" s="48"/>
      <c r="EW90" s="48"/>
      <c r="EX90" s="4"/>
      <c r="EY90" s="4"/>
      <c r="EZ90" s="49"/>
      <c r="FA90" s="29"/>
      <c r="FB90" s="48"/>
      <c r="FC90" s="48"/>
      <c r="FD90" s="4"/>
      <c r="FE90" s="48"/>
      <c r="FF90" s="48"/>
      <c r="FG90" s="7"/>
      <c r="FH90" s="4"/>
      <c r="FI90" s="29"/>
      <c r="FJ90" s="47"/>
      <c r="FK90" s="47"/>
      <c r="FM90" s="47"/>
      <c r="FN90" s="47"/>
      <c r="FO90" s="29"/>
      <c r="FP90" s="48"/>
      <c r="FQ90" s="48"/>
      <c r="FR90" s="4"/>
      <c r="FS90" s="4"/>
      <c r="FT90" s="49"/>
      <c r="FU90" s="29"/>
      <c r="FV90" s="48"/>
      <c r="FW90" s="48"/>
      <c r="FX90" s="4"/>
      <c r="FY90" s="48"/>
      <c r="FZ90" s="48"/>
      <c r="GA90" s="19"/>
      <c r="GI90" s="56"/>
      <c r="GN90" s="57"/>
      <c r="GU90" s="19"/>
      <c r="HC90" s="56"/>
      <c r="HH90" s="57"/>
      <c r="HO90" s="19"/>
      <c r="HW90" s="56"/>
      <c r="IB90" s="57"/>
      <c r="II90" s="19"/>
      <c r="IQ90" s="56"/>
      <c r="IV90" s="57"/>
    </row>
    <row r="91" spans="1:256" ht="13.5" customHeight="1">
      <c r="A91" s="62"/>
      <c r="C91" s="7"/>
      <c r="D91" s="4"/>
      <c r="E91" s="29"/>
      <c r="F91" s="47"/>
      <c r="G91" s="48"/>
      <c r="I91" s="47"/>
      <c r="J91" s="48"/>
      <c r="K91" s="29"/>
      <c r="L91" s="48"/>
      <c r="M91" s="48"/>
      <c r="N91" s="4"/>
      <c r="O91" s="4"/>
      <c r="P91" s="49"/>
      <c r="Q91" s="29"/>
      <c r="R91" s="48"/>
      <c r="S91" s="48"/>
      <c r="T91" s="4"/>
      <c r="U91" s="48"/>
      <c r="V91" s="48"/>
      <c r="W91" s="7"/>
      <c r="X91" s="4"/>
      <c r="Y91" s="29"/>
      <c r="Z91" s="47"/>
      <c r="AA91" s="47"/>
      <c r="AC91" s="47"/>
      <c r="AD91" s="47"/>
      <c r="AE91" s="29"/>
      <c r="AF91" s="48"/>
      <c r="AG91" s="48"/>
      <c r="AH91" s="4"/>
      <c r="AI91" s="4"/>
      <c r="AJ91" s="49"/>
      <c r="AK91" s="29"/>
      <c r="AL91" s="4"/>
      <c r="AM91" s="48"/>
      <c r="AN91" s="4"/>
      <c r="AO91" s="48"/>
      <c r="AP91" s="48"/>
      <c r="AQ91" s="7"/>
      <c r="AR91" s="4"/>
      <c r="AS91" s="29"/>
      <c r="AT91" s="47"/>
      <c r="AU91" s="47"/>
      <c r="AW91" s="47"/>
      <c r="AX91" s="47"/>
      <c r="AY91" s="29"/>
      <c r="AZ91" s="48"/>
      <c r="BA91" s="48"/>
      <c r="BB91" s="4"/>
      <c r="BC91" s="4"/>
      <c r="BD91" s="49"/>
      <c r="BE91" s="29"/>
      <c r="BF91" s="48"/>
      <c r="BG91" s="48"/>
      <c r="BH91" s="4"/>
      <c r="BI91" s="48"/>
      <c r="BJ91" s="48"/>
      <c r="BK91" s="7"/>
      <c r="BL91" s="4"/>
      <c r="BM91" s="29"/>
      <c r="BN91" s="47"/>
      <c r="BO91" s="47"/>
      <c r="BQ91" s="47"/>
      <c r="BR91" s="47"/>
      <c r="BS91" s="25"/>
      <c r="BT91" s="48"/>
      <c r="BU91" s="48"/>
      <c r="BV91" s="4"/>
      <c r="BW91" s="4"/>
      <c r="BX91" s="49"/>
      <c r="BY91" s="29"/>
      <c r="BZ91" s="48"/>
      <c r="CA91" s="48"/>
      <c r="CB91" s="4"/>
      <c r="CC91" s="48"/>
      <c r="CD91" s="48"/>
      <c r="CE91" s="29"/>
      <c r="CF91" s="4"/>
      <c r="CG91" s="29"/>
      <c r="CH91" s="47"/>
      <c r="CI91" s="47"/>
      <c r="CK91" s="47"/>
      <c r="CL91" s="47"/>
      <c r="CM91" s="29"/>
      <c r="CN91" s="48"/>
      <c r="CO91" s="48"/>
      <c r="CP91" s="4"/>
      <c r="CQ91" s="4"/>
      <c r="CR91" s="49"/>
      <c r="CS91" s="29"/>
      <c r="CT91" s="48"/>
      <c r="CU91" s="48"/>
      <c r="CV91" s="4"/>
      <c r="CW91" s="48"/>
      <c r="CX91" s="48"/>
      <c r="CY91" s="7"/>
      <c r="CZ91" s="4"/>
      <c r="DA91" s="29"/>
      <c r="DB91" s="47"/>
      <c r="DC91" s="47"/>
      <c r="DE91" s="47"/>
      <c r="DF91" s="47"/>
      <c r="DG91" s="29"/>
      <c r="DH91" s="48"/>
      <c r="DI91" s="48"/>
      <c r="DJ91" s="4"/>
      <c r="DK91" s="4"/>
      <c r="DL91" s="49"/>
      <c r="DM91" s="29"/>
      <c r="DN91" s="48"/>
      <c r="DO91" s="48"/>
      <c r="DP91" s="4"/>
      <c r="DQ91" s="48"/>
      <c r="DR91" s="48"/>
      <c r="DS91" s="7"/>
      <c r="DT91" s="4"/>
      <c r="DU91" s="29"/>
      <c r="DV91" s="47"/>
      <c r="DW91" s="47"/>
      <c r="DY91" s="47"/>
      <c r="DZ91" s="47"/>
      <c r="EA91" s="29"/>
      <c r="EB91" s="4"/>
      <c r="EC91" s="50"/>
      <c r="ED91" s="4"/>
      <c r="EE91" s="4"/>
      <c r="EF91" s="49"/>
      <c r="EG91" s="29"/>
      <c r="EH91" s="48"/>
      <c r="EI91" s="48"/>
      <c r="EJ91" s="4"/>
      <c r="EK91" s="48"/>
      <c r="EL91" s="48"/>
      <c r="EM91" s="7"/>
      <c r="EN91" s="4"/>
      <c r="EO91" s="29"/>
      <c r="EP91" s="47"/>
      <c r="EQ91" s="47"/>
      <c r="ES91" s="47"/>
      <c r="ET91" s="47"/>
      <c r="EU91" s="29"/>
      <c r="EV91" s="48"/>
      <c r="EW91" s="48"/>
      <c r="EX91" s="4"/>
      <c r="EY91" s="4"/>
      <c r="EZ91" s="49"/>
      <c r="FA91" s="29"/>
      <c r="FB91" s="48"/>
      <c r="FC91" s="48"/>
      <c r="FD91" s="4"/>
      <c r="FE91" s="48"/>
      <c r="FF91" s="48"/>
      <c r="FG91" s="7"/>
      <c r="FH91" s="4"/>
      <c r="FI91" s="29"/>
      <c r="FJ91" s="47"/>
      <c r="FK91" s="47"/>
      <c r="FM91" s="47"/>
      <c r="FN91" s="47"/>
      <c r="FO91" s="29"/>
      <c r="FP91" s="48"/>
      <c r="FQ91" s="48"/>
      <c r="FR91" s="4"/>
      <c r="FS91" s="4"/>
      <c r="FT91" s="49"/>
      <c r="FU91" s="29"/>
      <c r="FV91" s="48"/>
      <c r="FW91" s="48"/>
      <c r="FX91" s="4"/>
      <c r="FY91" s="48"/>
      <c r="FZ91" s="48"/>
      <c r="GA91" s="19"/>
      <c r="GI91" s="56"/>
      <c r="GN91" s="57"/>
      <c r="GU91" s="19"/>
      <c r="HC91" s="56"/>
      <c r="HH91" s="57"/>
      <c r="HO91" s="19"/>
      <c r="HW91" s="56"/>
      <c r="IB91" s="57"/>
      <c r="II91" s="19"/>
      <c r="IQ91" s="56"/>
      <c r="IV91" s="57"/>
    </row>
    <row r="92" spans="1:256" ht="13.5" customHeight="1">
      <c r="A92" s="62"/>
      <c r="C92" s="7"/>
      <c r="D92" s="4"/>
      <c r="E92" s="29"/>
      <c r="F92" s="47"/>
      <c r="G92" s="48"/>
      <c r="I92" s="47"/>
      <c r="J92" s="48"/>
      <c r="K92" s="29"/>
      <c r="L92" s="48"/>
      <c r="M92" s="48"/>
      <c r="N92" s="4"/>
      <c r="O92" s="4"/>
      <c r="P92" s="49"/>
      <c r="Q92" s="29"/>
      <c r="R92" s="48"/>
      <c r="S92" s="48"/>
      <c r="T92" s="4"/>
      <c r="U92" s="48"/>
      <c r="V92" s="48"/>
      <c r="W92" s="7"/>
      <c r="X92" s="4"/>
      <c r="Y92" s="29"/>
      <c r="Z92" s="47"/>
      <c r="AA92" s="47"/>
      <c r="AC92" s="47"/>
      <c r="AD92" s="47"/>
      <c r="AE92" s="29"/>
      <c r="AF92" s="48"/>
      <c r="AG92" s="48"/>
      <c r="AH92" s="4"/>
      <c r="AI92" s="4"/>
      <c r="AJ92" s="49"/>
      <c r="AK92" s="29"/>
      <c r="AL92" s="4"/>
      <c r="AM92" s="48"/>
      <c r="AN92" s="4"/>
      <c r="AO92" s="48"/>
      <c r="AP92" s="48"/>
      <c r="AQ92" s="7"/>
      <c r="AR92" s="4"/>
      <c r="AS92" s="29"/>
      <c r="AT92" s="47"/>
      <c r="AU92" s="47"/>
      <c r="AW92" s="47"/>
      <c r="AX92" s="47"/>
      <c r="AY92" s="29"/>
      <c r="AZ92" s="48"/>
      <c r="BA92" s="48"/>
      <c r="BB92" s="4"/>
      <c r="BC92" s="4"/>
      <c r="BD92" s="49"/>
      <c r="BE92" s="29"/>
      <c r="BF92" s="48"/>
      <c r="BG92" s="48"/>
      <c r="BH92" s="4"/>
      <c r="BI92" s="48"/>
      <c r="BJ92" s="48"/>
      <c r="BK92" s="7"/>
      <c r="BL92" s="4"/>
      <c r="BM92" s="29"/>
      <c r="BN92" s="47"/>
      <c r="BO92" s="47"/>
      <c r="BQ92" s="47"/>
      <c r="BR92" s="47"/>
      <c r="BS92" s="25"/>
      <c r="BT92" s="48"/>
      <c r="BU92" s="48"/>
      <c r="BV92" s="4"/>
      <c r="BW92" s="4"/>
      <c r="BX92" s="49"/>
      <c r="BY92" s="29"/>
      <c r="BZ92" s="48"/>
      <c r="CA92" s="48"/>
      <c r="CB92" s="4"/>
      <c r="CC92" s="48"/>
      <c r="CD92" s="48"/>
      <c r="CE92" s="29"/>
      <c r="CF92" s="4"/>
      <c r="CG92" s="29"/>
      <c r="CH92" s="47"/>
      <c r="CI92" s="47"/>
      <c r="CK92" s="47"/>
      <c r="CL92" s="47"/>
      <c r="CM92" s="29"/>
      <c r="CN92" s="48"/>
      <c r="CO92" s="48"/>
      <c r="CP92" s="4"/>
      <c r="CQ92" s="4"/>
      <c r="CR92" s="49"/>
      <c r="CS92" s="29"/>
      <c r="CT92" s="48"/>
      <c r="CU92" s="48"/>
      <c r="CV92" s="4"/>
      <c r="CW92" s="48"/>
      <c r="CX92" s="48"/>
      <c r="CY92" s="7"/>
      <c r="CZ92" s="4"/>
      <c r="DA92" s="29"/>
      <c r="DB92" s="47"/>
      <c r="DC92" s="47"/>
      <c r="DE92" s="47"/>
      <c r="DF92" s="47"/>
      <c r="DG92" s="29"/>
      <c r="DH92" s="48"/>
      <c r="DI92" s="48"/>
      <c r="DJ92" s="4"/>
      <c r="DK92" s="4"/>
      <c r="DL92" s="49"/>
      <c r="DM92" s="29"/>
      <c r="DN92" s="48"/>
      <c r="DO92" s="48"/>
      <c r="DP92" s="4"/>
      <c r="DQ92" s="48"/>
      <c r="DR92" s="48"/>
      <c r="DS92" s="7"/>
      <c r="DT92" s="4"/>
      <c r="DU92" s="29"/>
      <c r="DV92" s="47"/>
      <c r="DW92" s="47"/>
      <c r="DY92" s="47"/>
      <c r="DZ92" s="47"/>
      <c r="EA92" s="29"/>
      <c r="EB92" s="4"/>
      <c r="EC92" s="50"/>
      <c r="ED92" s="4"/>
      <c r="EE92" s="4"/>
      <c r="EF92" s="49"/>
      <c r="EG92" s="29"/>
      <c r="EH92" s="48"/>
      <c r="EI92" s="48"/>
      <c r="EJ92" s="4"/>
      <c r="EK92" s="48"/>
      <c r="EL92" s="48"/>
      <c r="EM92" s="7"/>
      <c r="EN92" s="4"/>
      <c r="EO92" s="29"/>
      <c r="EP92" s="47"/>
      <c r="EQ92" s="47"/>
      <c r="ES92" s="47"/>
      <c r="ET92" s="47"/>
      <c r="EU92" s="29"/>
      <c r="EV92" s="48"/>
      <c r="EW92" s="48"/>
      <c r="EX92" s="4"/>
      <c r="EY92" s="4"/>
      <c r="EZ92" s="49"/>
      <c r="FA92" s="29"/>
      <c r="FB92" s="48"/>
      <c r="FC92" s="48"/>
      <c r="FD92" s="4"/>
      <c r="FE92" s="48"/>
      <c r="FF92" s="48"/>
      <c r="FG92" s="7"/>
      <c r="FH92" s="4"/>
      <c r="FI92" s="29"/>
      <c r="FJ92" s="47"/>
      <c r="FK92" s="47"/>
      <c r="FM92" s="47"/>
      <c r="FN92" s="47"/>
      <c r="FO92" s="29"/>
      <c r="FP92" s="48"/>
      <c r="FQ92" s="48"/>
      <c r="FR92" s="4"/>
      <c r="FS92" s="4"/>
      <c r="FT92" s="49"/>
      <c r="FU92" s="29"/>
      <c r="FV92" s="48"/>
      <c r="FW92" s="48"/>
      <c r="FX92" s="4"/>
      <c r="FY92" s="48"/>
      <c r="FZ92" s="48"/>
      <c r="GA92" s="19"/>
      <c r="GI92" s="56"/>
      <c r="GN92" s="57"/>
      <c r="GU92" s="19"/>
      <c r="HC92" s="56"/>
      <c r="HH92" s="57"/>
      <c r="HO92" s="19"/>
      <c r="HW92" s="56"/>
      <c r="IB92" s="57"/>
      <c r="II92" s="19"/>
      <c r="IQ92" s="56"/>
      <c r="IV92" s="57"/>
    </row>
    <row r="93" spans="1:256" ht="13.5" customHeight="1">
      <c r="A93" s="62"/>
      <c r="C93" s="7"/>
      <c r="D93" s="4"/>
      <c r="E93" s="29"/>
      <c r="F93" s="47"/>
      <c r="G93" s="48"/>
      <c r="I93" s="47"/>
      <c r="J93" s="48"/>
      <c r="K93" s="29"/>
      <c r="L93" s="48"/>
      <c r="M93" s="48"/>
      <c r="N93" s="4"/>
      <c r="O93" s="4"/>
      <c r="P93" s="49"/>
      <c r="Q93" s="29"/>
      <c r="R93" s="48"/>
      <c r="S93" s="48"/>
      <c r="T93" s="4"/>
      <c r="U93" s="48"/>
      <c r="V93" s="48"/>
      <c r="W93" s="7"/>
      <c r="X93" s="4"/>
      <c r="Y93" s="29"/>
      <c r="Z93" s="47"/>
      <c r="AA93" s="47"/>
      <c r="AC93" s="47"/>
      <c r="AD93" s="47"/>
      <c r="AE93" s="29"/>
      <c r="AF93" s="48"/>
      <c r="AG93" s="48"/>
      <c r="AH93" s="4"/>
      <c r="AI93" s="4"/>
      <c r="AJ93" s="49"/>
      <c r="AK93" s="29"/>
      <c r="AL93" s="4"/>
      <c r="AM93" s="48"/>
      <c r="AN93" s="4"/>
      <c r="AO93" s="48"/>
      <c r="AP93" s="48"/>
      <c r="AQ93" s="7"/>
      <c r="AR93" s="4"/>
      <c r="AS93" s="29"/>
      <c r="AT93" s="47"/>
      <c r="AU93" s="47"/>
      <c r="AW93" s="47"/>
      <c r="AX93" s="47"/>
      <c r="AY93" s="29"/>
      <c r="AZ93" s="48"/>
      <c r="BA93" s="48"/>
      <c r="BB93" s="4"/>
      <c r="BC93" s="4"/>
      <c r="BD93" s="49"/>
      <c r="BE93" s="29"/>
      <c r="BF93" s="48"/>
      <c r="BG93" s="48"/>
      <c r="BH93" s="4"/>
      <c r="BI93" s="48"/>
      <c r="BJ93" s="48"/>
      <c r="BK93" s="7"/>
      <c r="BL93" s="4"/>
      <c r="BM93" s="29"/>
      <c r="BN93" s="47"/>
      <c r="BO93" s="47"/>
      <c r="BQ93" s="47"/>
      <c r="BR93" s="47"/>
      <c r="BS93" s="25"/>
      <c r="BT93" s="48"/>
      <c r="BU93" s="48"/>
      <c r="BV93" s="4"/>
      <c r="BW93" s="4"/>
      <c r="BX93" s="49"/>
      <c r="BY93" s="29"/>
      <c r="BZ93" s="48"/>
      <c r="CA93" s="48"/>
      <c r="CB93" s="4"/>
      <c r="CC93" s="48"/>
      <c r="CD93" s="48"/>
      <c r="CE93" s="29"/>
      <c r="CF93" s="4"/>
      <c r="CG93" s="29"/>
      <c r="CH93" s="47"/>
      <c r="CI93" s="47"/>
      <c r="CK93" s="47"/>
      <c r="CL93" s="47"/>
      <c r="CM93" s="29"/>
      <c r="CN93" s="48"/>
      <c r="CO93" s="48"/>
      <c r="CP93" s="4"/>
      <c r="CQ93" s="4"/>
      <c r="CR93" s="49"/>
      <c r="CS93" s="29"/>
      <c r="CT93" s="48"/>
      <c r="CU93" s="48"/>
      <c r="CV93" s="4"/>
      <c r="CW93" s="48"/>
      <c r="CX93" s="48"/>
      <c r="CY93" s="7"/>
      <c r="CZ93" s="4"/>
      <c r="DA93" s="29"/>
      <c r="DB93" s="47"/>
      <c r="DC93" s="47"/>
      <c r="DE93" s="47"/>
      <c r="DF93" s="47"/>
      <c r="DG93" s="29"/>
      <c r="DH93" s="48"/>
      <c r="DI93" s="48"/>
      <c r="DJ93" s="4"/>
      <c r="DK93" s="4"/>
      <c r="DL93" s="49"/>
      <c r="DM93" s="29"/>
      <c r="DN93" s="48"/>
      <c r="DO93" s="48"/>
      <c r="DP93" s="4"/>
      <c r="DQ93" s="48"/>
      <c r="DR93" s="48"/>
      <c r="DS93" s="7"/>
      <c r="DT93" s="4"/>
      <c r="DU93" s="29"/>
      <c r="DV93" s="47"/>
      <c r="DW93" s="47"/>
      <c r="DY93" s="47"/>
      <c r="DZ93" s="47"/>
      <c r="EA93" s="29"/>
      <c r="EB93" s="4"/>
      <c r="EC93" s="50"/>
      <c r="ED93" s="4"/>
      <c r="EE93" s="4"/>
      <c r="EF93" s="49"/>
      <c r="EG93" s="29"/>
      <c r="EH93" s="48"/>
      <c r="EI93" s="48"/>
      <c r="EJ93" s="4"/>
      <c r="EK93" s="48"/>
      <c r="EL93" s="48"/>
      <c r="EM93" s="7"/>
      <c r="EN93" s="4"/>
      <c r="EO93" s="29"/>
      <c r="EP93" s="47"/>
      <c r="EQ93" s="47"/>
      <c r="ES93" s="47"/>
      <c r="ET93" s="47"/>
      <c r="EU93" s="29"/>
      <c r="EV93" s="48"/>
      <c r="EW93" s="48"/>
      <c r="EX93" s="4"/>
      <c r="EY93" s="4"/>
      <c r="EZ93" s="49"/>
      <c r="FA93" s="29"/>
      <c r="FB93" s="48"/>
      <c r="FC93" s="48"/>
      <c r="FD93" s="4"/>
      <c r="FE93" s="48"/>
      <c r="FF93" s="48"/>
      <c r="FG93" s="7"/>
      <c r="FH93" s="4"/>
      <c r="FI93" s="29"/>
      <c r="FJ93" s="47"/>
      <c r="FK93" s="47"/>
      <c r="FM93" s="47"/>
      <c r="FN93" s="47"/>
      <c r="FO93" s="29"/>
      <c r="FP93" s="48"/>
      <c r="FQ93" s="48"/>
      <c r="FR93" s="4"/>
      <c r="FS93" s="4"/>
      <c r="FT93" s="49"/>
      <c r="FU93" s="29"/>
      <c r="FV93" s="48"/>
      <c r="FW93" s="48"/>
      <c r="FX93" s="4"/>
      <c r="FY93" s="48"/>
      <c r="FZ93" s="48"/>
      <c r="GA93" s="19"/>
      <c r="GI93" s="56"/>
      <c r="GN93" s="57"/>
      <c r="GU93" s="19"/>
      <c r="HC93" s="56"/>
      <c r="HH93" s="57"/>
      <c r="HO93" s="19"/>
      <c r="HW93" s="56"/>
      <c r="IB93" s="57"/>
      <c r="II93" s="19"/>
      <c r="IQ93" s="56"/>
      <c r="IV93" s="57"/>
    </row>
    <row r="94" spans="1:256" ht="13.5" customHeight="1">
      <c r="S94" s="47"/>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info_parties!$A$1:$A$95</xm:f>
          </x14:formula1>
          <xm:sqref>A11:A92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BED2BE"/>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L1" sqref="A1:XFD1048576"/>
    </sheetView>
  </sheetViews>
  <sheetFormatPr defaultColWidth="9.08984375" defaultRowHeight="13.5" customHeight="1"/>
  <cols>
    <col min="1" max="1" width="9.08984375" style="2"/>
    <col min="2" max="2" width="27.6328125" style="2" customWidth="1"/>
    <col min="3" max="4" width="10.36328125" style="2" customWidth="1"/>
    <col min="5" max="5" width="9.08984375" style="2"/>
    <col min="6" max="6" width="9.08984375" style="75" customWidth="1"/>
    <col min="7" max="8" width="9.08984375" style="2" customWidth="1"/>
    <col min="9" max="9" width="9.08984375" style="2"/>
    <col min="10" max="11" width="12" style="2" customWidth="1"/>
    <col min="12" max="16384" width="9.08984375" style="2"/>
  </cols>
  <sheetData>
    <row r="1" spans="1:77" ht="13.5" customHeight="1">
      <c r="A1" s="18" t="s">
        <v>5</v>
      </c>
      <c r="B1" s="20"/>
      <c r="C1" s="64">
        <v>34457</v>
      </c>
      <c r="D1" s="65"/>
      <c r="E1" s="65"/>
      <c r="F1" s="66">
        <v>35921</v>
      </c>
      <c r="G1" s="65"/>
      <c r="H1" s="67"/>
      <c r="I1" s="64">
        <v>37391</v>
      </c>
      <c r="J1" s="65"/>
      <c r="K1" s="65"/>
      <c r="L1" s="66">
        <v>37643</v>
      </c>
      <c r="M1" s="65"/>
      <c r="N1" s="67"/>
      <c r="O1" s="66"/>
      <c r="P1" s="65"/>
      <c r="Q1" s="67"/>
      <c r="R1" s="13"/>
      <c r="S1" s="65"/>
      <c r="T1" s="67"/>
      <c r="U1" s="66"/>
      <c r="V1" s="65"/>
      <c r="W1" s="67"/>
      <c r="X1" s="66"/>
      <c r="Y1" s="65"/>
      <c r="Z1" s="67"/>
      <c r="AA1" s="66"/>
      <c r="AB1" s="65"/>
      <c r="AC1" s="67"/>
      <c r="AD1" s="66"/>
      <c r="AE1" s="65"/>
      <c r="AF1" s="67"/>
      <c r="AG1" s="66"/>
      <c r="AH1" s="65"/>
      <c r="AI1" s="67"/>
      <c r="AJ1" s="66"/>
      <c r="AK1" s="65"/>
      <c r="AL1" s="67"/>
      <c r="AM1" s="66"/>
      <c r="AN1" s="65"/>
      <c r="AO1" s="67"/>
      <c r="AP1" s="66"/>
      <c r="AQ1" s="65"/>
      <c r="AR1" s="67"/>
      <c r="AS1" s="66"/>
      <c r="AT1" s="65"/>
      <c r="AU1" s="67"/>
      <c r="AV1" s="66"/>
      <c r="AW1" s="65"/>
      <c r="AX1" s="67"/>
      <c r="AY1" s="66"/>
      <c r="AZ1" s="65"/>
      <c r="BA1" s="67"/>
      <c r="BB1" s="66"/>
      <c r="BC1" s="65"/>
      <c r="BD1" s="67"/>
      <c r="BE1" s="66"/>
      <c r="BF1" s="65"/>
      <c r="BG1" s="67"/>
      <c r="BH1" s="66"/>
      <c r="BI1" s="65"/>
      <c r="BJ1" s="67"/>
      <c r="BK1" s="66"/>
      <c r="BL1" s="65"/>
      <c r="BM1" s="67"/>
      <c r="BN1" s="66"/>
      <c r="BO1" s="65"/>
      <c r="BP1" s="67"/>
      <c r="BQ1" s="66"/>
      <c r="BR1" s="65"/>
      <c r="BS1" s="67"/>
      <c r="BT1" s="66"/>
      <c r="BU1" s="65"/>
      <c r="BV1" s="67"/>
      <c r="BW1" s="66"/>
      <c r="BX1" s="65"/>
      <c r="BY1" s="67"/>
    </row>
    <row r="2" spans="1:77" ht="3.75" customHeight="1">
      <c r="A2" s="18"/>
      <c r="B2" s="20"/>
      <c r="C2" s="68"/>
      <c r="D2" s="65"/>
      <c r="E2" s="65"/>
      <c r="F2" s="68"/>
      <c r="G2" s="65"/>
      <c r="H2" s="67"/>
      <c r="I2" s="69"/>
      <c r="J2" s="65"/>
      <c r="K2" s="65"/>
      <c r="L2" s="68"/>
      <c r="M2" s="65"/>
      <c r="N2" s="67"/>
      <c r="O2" s="68"/>
      <c r="P2" s="65"/>
      <c r="Q2" s="67"/>
      <c r="R2" s="68"/>
      <c r="S2" s="65"/>
      <c r="T2" s="67"/>
      <c r="U2" s="68"/>
      <c r="V2" s="65"/>
      <c r="W2" s="67"/>
      <c r="X2" s="68"/>
      <c r="Y2" s="65"/>
      <c r="Z2" s="67"/>
      <c r="AA2" s="68"/>
      <c r="AB2" s="65"/>
      <c r="AC2" s="67"/>
      <c r="AD2" s="68"/>
      <c r="AE2" s="65"/>
      <c r="AF2" s="67"/>
      <c r="AG2" s="68"/>
      <c r="AH2" s="65"/>
      <c r="AI2" s="67"/>
      <c r="AJ2" s="68"/>
      <c r="AK2" s="65"/>
      <c r="AL2" s="67"/>
      <c r="AM2" s="68"/>
      <c r="AN2" s="65"/>
      <c r="AO2" s="67"/>
      <c r="AP2" s="68"/>
      <c r="AQ2" s="65"/>
      <c r="AR2" s="67"/>
      <c r="AS2" s="68"/>
      <c r="AT2" s="65"/>
      <c r="AU2" s="67"/>
      <c r="AV2" s="68"/>
      <c r="AW2" s="65"/>
      <c r="AX2" s="67"/>
      <c r="AY2" s="68"/>
      <c r="AZ2" s="65"/>
      <c r="BA2" s="67"/>
      <c r="BB2" s="68"/>
      <c r="BC2" s="65"/>
      <c r="BD2" s="67"/>
      <c r="BE2" s="68"/>
      <c r="BF2" s="65"/>
      <c r="BG2" s="67"/>
      <c r="BH2" s="68"/>
      <c r="BI2" s="65"/>
      <c r="BJ2" s="67"/>
      <c r="BK2" s="68"/>
      <c r="BL2" s="65"/>
      <c r="BM2" s="67"/>
      <c r="BN2" s="68"/>
      <c r="BO2" s="65"/>
      <c r="BP2" s="67"/>
      <c r="BQ2" s="68"/>
      <c r="BR2" s="65"/>
      <c r="BS2" s="67"/>
      <c r="BT2" s="68"/>
      <c r="BU2" s="65"/>
      <c r="BV2" s="67"/>
      <c r="BW2" s="68"/>
      <c r="BX2" s="65"/>
      <c r="BY2" s="67"/>
    </row>
    <row r="3" spans="1:77" ht="3.75" customHeight="1">
      <c r="A3" s="18"/>
      <c r="B3" s="20"/>
      <c r="C3" s="68"/>
      <c r="D3" s="65"/>
      <c r="E3" s="65"/>
      <c r="F3" s="68"/>
      <c r="G3" s="65"/>
      <c r="H3" s="67"/>
      <c r="I3" s="69"/>
      <c r="J3" s="65"/>
      <c r="K3" s="65"/>
      <c r="L3" s="68"/>
      <c r="M3" s="65"/>
      <c r="N3" s="67"/>
      <c r="O3" s="68"/>
      <c r="P3" s="65"/>
      <c r="Q3" s="67"/>
      <c r="R3" s="68"/>
      <c r="S3" s="65"/>
      <c r="T3" s="67"/>
      <c r="U3" s="68"/>
      <c r="V3" s="65"/>
      <c r="W3" s="67"/>
      <c r="X3" s="68"/>
      <c r="Y3" s="65"/>
      <c r="Z3" s="67"/>
      <c r="AA3" s="68"/>
      <c r="AB3" s="65"/>
      <c r="AC3" s="67"/>
      <c r="AD3" s="68"/>
      <c r="AE3" s="65"/>
      <c r="AF3" s="67"/>
      <c r="AG3" s="68"/>
      <c r="AH3" s="65"/>
      <c r="AI3" s="67"/>
      <c r="AJ3" s="68"/>
      <c r="AK3" s="65"/>
      <c r="AL3" s="67"/>
      <c r="AM3" s="68"/>
      <c r="AN3" s="65"/>
      <c r="AO3" s="67"/>
      <c r="AP3" s="68"/>
      <c r="AQ3" s="65"/>
      <c r="AR3" s="67"/>
      <c r="AS3" s="68"/>
      <c r="AT3" s="65"/>
      <c r="AU3" s="67"/>
      <c r="AV3" s="68"/>
      <c r="AW3" s="65"/>
      <c r="AX3" s="67"/>
      <c r="AY3" s="68"/>
      <c r="AZ3" s="65"/>
      <c r="BA3" s="67"/>
      <c r="BB3" s="68"/>
      <c r="BC3" s="65"/>
      <c r="BD3" s="67"/>
      <c r="BE3" s="68"/>
      <c r="BF3" s="65"/>
      <c r="BG3" s="67"/>
      <c r="BH3" s="68"/>
      <c r="BI3" s="65"/>
      <c r="BJ3" s="67"/>
      <c r="BK3" s="68"/>
      <c r="BL3" s="65"/>
      <c r="BM3" s="67"/>
      <c r="BN3" s="68"/>
      <c r="BO3" s="65"/>
      <c r="BP3" s="67"/>
      <c r="BQ3" s="68"/>
      <c r="BR3" s="65"/>
      <c r="BS3" s="67"/>
      <c r="BT3" s="68"/>
      <c r="BU3" s="65"/>
      <c r="BV3" s="67"/>
      <c r="BW3" s="68"/>
      <c r="BX3" s="65"/>
      <c r="BY3" s="67"/>
    </row>
    <row r="4" spans="1:77" ht="3.75" customHeight="1">
      <c r="A4" s="18"/>
      <c r="B4" s="20"/>
      <c r="C4" s="68"/>
      <c r="D4" s="65"/>
      <c r="E4" s="65"/>
      <c r="F4" s="68"/>
      <c r="G4" s="65"/>
      <c r="H4" s="67"/>
      <c r="I4" s="69"/>
      <c r="J4" s="65"/>
      <c r="K4" s="65"/>
      <c r="L4" s="68"/>
      <c r="M4" s="65"/>
      <c r="N4" s="67"/>
      <c r="O4" s="68"/>
      <c r="P4" s="65"/>
      <c r="Q4" s="67"/>
      <c r="R4" s="68"/>
      <c r="S4" s="65"/>
      <c r="T4" s="67"/>
      <c r="U4" s="68"/>
      <c r="V4" s="65"/>
      <c r="W4" s="67"/>
      <c r="X4" s="68"/>
      <c r="Y4" s="65"/>
      <c r="Z4" s="67"/>
      <c r="AA4" s="68"/>
      <c r="AB4" s="65"/>
      <c r="AC4" s="67"/>
      <c r="AD4" s="68"/>
      <c r="AE4" s="65"/>
      <c r="AF4" s="67"/>
      <c r="AG4" s="68"/>
      <c r="AH4" s="65"/>
      <c r="AI4" s="67"/>
      <c r="AJ4" s="68"/>
      <c r="AK4" s="65"/>
      <c r="AL4" s="67"/>
      <c r="AM4" s="68"/>
      <c r="AN4" s="65"/>
      <c r="AO4" s="67"/>
      <c r="AP4" s="68"/>
      <c r="AQ4" s="65"/>
      <c r="AR4" s="67"/>
      <c r="AS4" s="68"/>
      <c r="AT4" s="65"/>
      <c r="AU4" s="67"/>
      <c r="AV4" s="68"/>
      <c r="AW4" s="65"/>
      <c r="AX4" s="67"/>
      <c r="AY4" s="68"/>
      <c r="AZ4" s="65"/>
      <c r="BA4" s="67"/>
      <c r="BB4" s="68"/>
      <c r="BC4" s="65"/>
      <c r="BD4" s="67"/>
      <c r="BE4" s="68"/>
      <c r="BF4" s="65"/>
      <c r="BG4" s="67"/>
      <c r="BH4" s="68"/>
      <c r="BI4" s="65"/>
      <c r="BJ4" s="67"/>
      <c r="BK4" s="68"/>
      <c r="BL4" s="65"/>
      <c r="BM4" s="67"/>
      <c r="BN4" s="68"/>
      <c r="BO4" s="65"/>
      <c r="BP4" s="67"/>
      <c r="BQ4" s="68"/>
      <c r="BR4" s="65"/>
      <c r="BS4" s="67"/>
      <c r="BT4" s="68"/>
      <c r="BU4" s="65"/>
      <c r="BV4" s="67"/>
      <c r="BW4" s="68"/>
      <c r="BX4" s="65"/>
      <c r="BY4" s="67"/>
    </row>
    <row r="5" spans="1:77" ht="3.75" customHeight="1">
      <c r="A5" s="18"/>
      <c r="B5" s="20"/>
      <c r="C5" s="68"/>
      <c r="D5" s="65"/>
      <c r="E5" s="65"/>
      <c r="F5" s="68"/>
      <c r="G5" s="65"/>
      <c r="H5" s="67"/>
      <c r="I5" s="69"/>
      <c r="J5" s="65"/>
      <c r="K5" s="65"/>
      <c r="L5" s="68"/>
      <c r="M5" s="65"/>
      <c r="N5" s="67"/>
      <c r="O5" s="68"/>
      <c r="P5" s="65"/>
      <c r="Q5" s="67"/>
      <c r="R5" s="68"/>
      <c r="S5" s="65"/>
      <c r="T5" s="67"/>
      <c r="U5" s="68"/>
      <c r="V5" s="65"/>
      <c r="W5" s="67"/>
      <c r="X5" s="68"/>
      <c r="Y5" s="65"/>
      <c r="Z5" s="67"/>
      <c r="AA5" s="68"/>
      <c r="AB5" s="65"/>
      <c r="AC5" s="67"/>
      <c r="AD5" s="68"/>
      <c r="AE5" s="65"/>
      <c r="AF5" s="67"/>
      <c r="AG5" s="68"/>
      <c r="AH5" s="65"/>
      <c r="AI5" s="67"/>
      <c r="AJ5" s="68"/>
      <c r="AK5" s="65"/>
      <c r="AL5" s="67"/>
      <c r="AM5" s="68"/>
      <c r="AN5" s="65"/>
      <c r="AO5" s="67"/>
      <c r="AP5" s="68"/>
      <c r="AQ5" s="65"/>
      <c r="AR5" s="67"/>
      <c r="AS5" s="68"/>
      <c r="AT5" s="65"/>
      <c r="AU5" s="67"/>
      <c r="AV5" s="68"/>
      <c r="AW5" s="65"/>
      <c r="AX5" s="67"/>
      <c r="AY5" s="68"/>
      <c r="AZ5" s="65"/>
      <c r="BA5" s="67"/>
      <c r="BB5" s="68"/>
      <c r="BC5" s="65"/>
      <c r="BD5" s="67"/>
      <c r="BE5" s="68"/>
      <c r="BF5" s="65"/>
      <c r="BG5" s="67"/>
      <c r="BH5" s="68"/>
      <c r="BI5" s="65"/>
      <c r="BJ5" s="67"/>
      <c r="BK5" s="68"/>
      <c r="BL5" s="65"/>
      <c r="BM5" s="67"/>
      <c r="BN5" s="68"/>
      <c r="BO5" s="65"/>
      <c r="BP5" s="67"/>
      <c r="BQ5" s="68"/>
      <c r="BR5" s="65"/>
      <c r="BS5" s="67"/>
      <c r="BT5" s="68"/>
      <c r="BU5" s="65"/>
      <c r="BV5" s="67"/>
      <c r="BW5" s="68"/>
      <c r="BX5" s="65"/>
      <c r="BY5" s="67"/>
    </row>
    <row r="6" spans="1:77" ht="3.75" customHeight="1">
      <c r="A6" s="18"/>
      <c r="B6" s="20"/>
      <c r="C6" s="68"/>
      <c r="D6" s="65"/>
      <c r="E6" s="65"/>
      <c r="F6" s="68"/>
      <c r="G6" s="65"/>
      <c r="H6" s="67"/>
      <c r="I6" s="69"/>
      <c r="J6" s="65"/>
      <c r="K6" s="65"/>
      <c r="L6" s="68"/>
      <c r="M6" s="65"/>
      <c r="N6" s="67"/>
      <c r="O6" s="68"/>
      <c r="P6" s="65"/>
      <c r="Q6" s="67"/>
      <c r="R6" s="68"/>
      <c r="S6" s="65"/>
      <c r="T6" s="67"/>
      <c r="U6" s="68"/>
      <c r="V6" s="65"/>
      <c r="W6" s="67"/>
      <c r="X6" s="68"/>
      <c r="Y6" s="65"/>
      <c r="Z6" s="67"/>
      <c r="AA6" s="68"/>
      <c r="AB6" s="65"/>
      <c r="AC6" s="67"/>
      <c r="AD6" s="68"/>
      <c r="AE6" s="65"/>
      <c r="AF6" s="67"/>
      <c r="AG6" s="68"/>
      <c r="AH6" s="65"/>
      <c r="AI6" s="67"/>
      <c r="AJ6" s="68"/>
      <c r="AK6" s="65"/>
      <c r="AL6" s="67"/>
      <c r="AM6" s="68"/>
      <c r="AN6" s="65"/>
      <c r="AO6" s="67"/>
      <c r="AP6" s="68"/>
      <c r="AQ6" s="65"/>
      <c r="AR6" s="67"/>
      <c r="AS6" s="68"/>
      <c r="AT6" s="65"/>
      <c r="AU6" s="67"/>
      <c r="AV6" s="68"/>
      <c r="AW6" s="65"/>
      <c r="AX6" s="67"/>
      <c r="AY6" s="68"/>
      <c r="AZ6" s="65"/>
      <c r="BA6" s="67"/>
      <c r="BB6" s="68"/>
      <c r="BC6" s="65"/>
      <c r="BD6" s="67"/>
      <c r="BE6" s="68"/>
      <c r="BF6" s="65"/>
      <c r="BG6" s="67"/>
      <c r="BH6" s="68"/>
      <c r="BI6" s="65"/>
      <c r="BJ6" s="67"/>
      <c r="BK6" s="68"/>
      <c r="BL6" s="65"/>
      <c r="BM6" s="67"/>
      <c r="BN6" s="68"/>
      <c r="BO6" s="65"/>
      <c r="BP6" s="67"/>
      <c r="BQ6" s="68"/>
      <c r="BR6" s="65"/>
      <c r="BS6" s="67"/>
      <c r="BT6" s="68"/>
      <c r="BU6" s="65"/>
      <c r="BV6" s="67"/>
      <c r="BW6" s="68"/>
      <c r="BX6" s="65"/>
      <c r="BY6" s="67"/>
    </row>
    <row r="7" spans="1:77" ht="3.75" customHeight="1">
      <c r="A7" s="18"/>
      <c r="B7" s="20"/>
      <c r="C7" s="68"/>
      <c r="D7" s="65"/>
      <c r="E7" s="65"/>
      <c r="F7" s="68"/>
      <c r="G7" s="65"/>
      <c r="H7" s="67"/>
      <c r="I7" s="69"/>
      <c r="J7" s="65"/>
      <c r="K7" s="65"/>
      <c r="L7" s="68"/>
      <c r="M7" s="65"/>
      <c r="N7" s="67"/>
      <c r="O7" s="68"/>
      <c r="P7" s="65"/>
      <c r="Q7" s="67"/>
      <c r="R7" s="68"/>
      <c r="S7" s="65"/>
      <c r="T7" s="67"/>
      <c r="U7" s="68"/>
      <c r="V7" s="65"/>
      <c r="W7" s="67"/>
      <c r="X7" s="68"/>
      <c r="Y7" s="65"/>
      <c r="Z7" s="67"/>
      <c r="AA7" s="68"/>
      <c r="AB7" s="65"/>
      <c r="AC7" s="67"/>
      <c r="AD7" s="68"/>
      <c r="AE7" s="65"/>
      <c r="AF7" s="67"/>
      <c r="AG7" s="68"/>
      <c r="AH7" s="65"/>
      <c r="AI7" s="67"/>
      <c r="AJ7" s="68"/>
      <c r="AK7" s="65"/>
      <c r="AL7" s="67"/>
      <c r="AM7" s="68"/>
      <c r="AN7" s="65"/>
      <c r="AO7" s="67"/>
      <c r="AP7" s="68"/>
      <c r="AQ7" s="65"/>
      <c r="AR7" s="67"/>
      <c r="AS7" s="68"/>
      <c r="AT7" s="65"/>
      <c r="AU7" s="67"/>
      <c r="AV7" s="68"/>
      <c r="AW7" s="65"/>
      <c r="AX7" s="67"/>
      <c r="AY7" s="68"/>
      <c r="AZ7" s="65"/>
      <c r="BA7" s="67"/>
      <c r="BB7" s="68"/>
      <c r="BC7" s="65"/>
      <c r="BD7" s="67"/>
      <c r="BE7" s="68"/>
      <c r="BF7" s="65"/>
      <c r="BG7" s="67"/>
      <c r="BH7" s="68"/>
      <c r="BI7" s="65"/>
      <c r="BJ7" s="67"/>
      <c r="BK7" s="68"/>
      <c r="BL7" s="65"/>
      <c r="BM7" s="67"/>
      <c r="BN7" s="68"/>
      <c r="BO7" s="65"/>
      <c r="BP7" s="67"/>
      <c r="BQ7" s="68"/>
      <c r="BR7" s="65"/>
      <c r="BS7" s="67"/>
      <c r="BT7" s="68"/>
      <c r="BU7" s="65"/>
      <c r="BV7" s="67"/>
      <c r="BW7" s="68"/>
      <c r="BX7" s="65"/>
      <c r="BY7" s="67"/>
    </row>
    <row r="8" spans="1:77" ht="3.75" customHeight="1">
      <c r="A8" s="18"/>
      <c r="B8" s="20"/>
      <c r="C8" s="68"/>
      <c r="D8" s="65"/>
      <c r="E8" s="65"/>
      <c r="F8" s="68"/>
      <c r="G8" s="65"/>
      <c r="H8" s="67"/>
      <c r="I8" s="69"/>
      <c r="J8" s="65"/>
      <c r="K8" s="65"/>
      <c r="L8" s="68"/>
      <c r="M8" s="65"/>
      <c r="N8" s="67"/>
      <c r="O8" s="68"/>
      <c r="P8" s="65"/>
      <c r="Q8" s="67"/>
      <c r="R8" s="68"/>
      <c r="S8" s="65"/>
      <c r="T8" s="67"/>
      <c r="U8" s="68"/>
      <c r="V8" s="65"/>
      <c r="W8" s="67"/>
      <c r="X8" s="68"/>
      <c r="Y8" s="65"/>
      <c r="Z8" s="67"/>
      <c r="AA8" s="68"/>
      <c r="AB8" s="65"/>
      <c r="AC8" s="67"/>
      <c r="AD8" s="68"/>
      <c r="AE8" s="65"/>
      <c r="AF8" s="67"/>
      <c r="AG8" s="68"/>
      <c r="AH8" s="65"/>
      <c r="AI8" s="67"/>
      <c r="AJ8" s="68"/>
      <c r="AK8" s="65"/>
      <c r="AL8" s="67"/>
      <c r="AM8" s="68"/>
      <c r="AN8" s="65"/>
      <c r="AO8" s="67"/>
      <c r="AP8" s="68"/>
      <c r="AQ8" s="65"/>
      <c r="AR8" s="67"/>
      <c r="AS8" s="68"/>
      <c r="AT8" s="65"/>
      <c r="AU8" s="67"/>
      <c r="AV8" s="68"/>
      <c r="AW8" s="65"/>
      <c r="AX8" s="67"/>
      <c r="AY8" s="68"/>
      <c r="AZ8" s="65"/>
      <c r="BA8" s="67"/>
      <c r="BB8" s="68"/>
      <c r="BC8" s="65"/>
      <c r="BD8" s="67"/>
      <c r="BE8" s="68"/>
      <c r="BF8" s="65"/>
      <c r="BG8" s="67"/>
      <c r="BH8" s="68"/>
      <c r="BI8" s="65"/>
      <c r="BJ8" s="67"/>
      <c r="BK8" s="68"/>
      <c r="BL8" s="65"/>
      <c r="BM8" s="67"/>
      <c r="BN8" s="68"/>
      <c r="BO8" s="65"/>
      <c r="BP8" s="67"/>
      <c r="BQ8" s="68"/>
      <c r="BR8" s="65"/>
      <c r="BS8" s="67"/>
      <c r="BT8" s="68"/>
      <c r="BU8" s="65"/>
      <c r="BV8" s="67"/>
      <c r="BW8" s="68"/>
      <c r="BX8" s="65"/>
      <c r="BY8" s="67"/>
    </row>
    <row r="9" spans="1:77" ht="13.5" customHeight="1">
      <c r="A9" s="18" t="s">
        <v>6</v>
      </c>
      <c r="B9" s="20"/>
      <c r="C9" s="64"/>
      <c r="D9" s="65"/>
      <c r="E9" s="65"/>
      <c r="F9" s="66"/>
      <c r="G9" s="65"/>
      <c r="H9" s="67"/>
      <c r="I9" s="64"/>
      <c r="J9" s="65"/>
      <c r="K9" s="65"/>
      <c r="L9" s="66"/>
      <c r="M9" s="65"/>
      <c r="N9" s="67"/>
      <c r="O9" s="66"/>
      <c r="P9" s="65"/>
      <c r="Q9" s="67"/>
      <c r="R9" s="66"/>
      <c r="S9" s="65"/>
      <c r="T9" s="67"/>
      <c r="U9" s="66"/>
      <c r="V9" s="65"/>
      <c r="W9" s="67"/>
      <c r="X9" s="66"/>
      <c r="Y9" s="65"/>
      <c r="Z9" s="67"/>
      <c r="AA9" s="66"/>
      <c r="AB9" s="65"/>
      <c r="AC9" s="67"/>
      <c r="AD9" s="66"/>
      <c r="AE9" s="65"/>
      <c r="AF9" s="67"/>
      <c r="AG9" s="66"/>
      <c r="AH9" s="65"/>
      <c r="AI9" s="67"/>
      <c r="AJ9" s="66"/>
      <c r="AK9" s="65"/>
      <c r="AL9" s="67"/>
      <c r="AM9" s="66"/>
      <c r="AN9" s="65"/>
      <c r="AO9" s="67"/>
      <c r="AP9" s="66"/>
      <c r="AQ9" s="65"/>
      <c r="AR9" s="67"/>
      <c r="AS9" s="66"/>
      <c r="AT9" s="65"/>
      <c r="AU9" s="67"/>
      <c r="AV9" s="66"/>
      <c r="AW9" s="65"/>
      <c r="AX9" s="67"/>
      <c r="AY9" s="66"/>
      <c r="AZ9" s="65"/>
      <c r="BA9" s="67"/>
      <c r="BB9" s="66"/>
      <c r="BC9" s="65"/>
      <c r="BD9" s="67"/>
      <c r="BE9" s="66"/>
      <c r="BF9" s="65"/>
      <c r="BG9" s="67"/>
      <c r="BH9" s="66"/>
      <c r="BI9" s="65"/>
      <c r="BJ9" s="67"/>
      <c r="BK9" s="66"/>
      <c r="BL9" s="65"/>
      <c r="BM9" s="67"/>
      <c r="BN9" s="66"/>
      <c r="BO9" s="65"/>
      <c r="BP9" s="67"/>
      <c r="BQ9" s="66"/>
      <c r="BR9" s="65"/>
      <c r="BS9" s="67"/>
      <c r="BT9" s="66"/>
      <c r="BU9" s="65"/>
      <c r="BV9" s="67"/>
      <c r="BW9" s="66"/>
      <c r="BX9" s="65"/>
      <c r="BY9" s="67"/>
    </row>
    <row r="10" spans="1:77" ht="31.5" customHeight="1">
      <c r="A10" s="40" t="s">
        <v>131</v>
      </c>
      <c r="B10" s="40" t="s">
        <v>33</v>
      </c>
      <c r="C10" s="41" t="s">
        <v>125</v>
      </c>
      <c r="D10" s="40" t="s">
        <v>34</v>
      </c>
      <c r="E10" s="40" t="s">
        <v>35</v>
      </c>
      <c r="F10" s="41" t="s">
        <v>125</v>
      </c>
      <c r="G10" s="40" t="s">
        <v>34</v>
      </c>
      <c r="H10" s="70" t="s">
        <v>35</v>
      </c>
      <c r="I10" s="40" t="s">
        <v>125</v>
      </c>
      <c r="J10" s="40" t="s">
        <v>34</v>
      </c>
      <c r="K10" s="40" t="s">
        <v>35</v>
      </c>
      <c r="L10" s="41" t="s">
        <v>125</v>
      </c>
      <c r="M10" s="40" t="s">
        <v>34</v>
      </c>
      <c r="N10" s="70" t="s">
        <v>35</v>
      </c>
      <c r="O10" s="41" t="s">
        <v>125</v>
      </c>
      <c r="P10" s="40" t="s">
        <v>34</v>
      </c>
      <c r="Q10" s="70" t="s">
        <v>35</v>
      </c>
      <c r="R10" s="41" t="s">
        <v>125</v>
      </c>
      <c r="S10" s="40" t="s">
        <v>34</v>
      </c>
      <c r="T10" s="70" t="s">
        <v>35</v>
      </c>
      <c r="U10" s="41" t="s">
        <v>125</v>
      </c>
      <c r="V10" s="40" t="s">
        <v>34</v>
      </c>
      <c r="W10" s="70" t="s">
        <v>35</v>
      </c>
      <c r="X10" s="41" t="s">
        <v>125</v>
      </c>
      <c r="Y10" s="40" t="s">
        <v>34</v>
      </c>
      <c r="Z10" s="70" t="s">
        <v>35</v>
      </c>
      <c r="AA10" s="41" t="s">
        <v>125</v>
      </c>
      <c r="AB10" s="40" t="s">
        <v>34</v>
      </c>
      <c r="AC10" s="70" t="s">
        <v>35</v>
      </c>
      <c r="AD10" s="41" t="s">
        <v>125</v>
      </c>
      <c r="AE10" s="40" t="s">
        <v>34</v>
      </c>
      <c r="AF10" s="70" t="s">
        <v>35</v>
      </c>
      <c r="AG10" s="41" t="s">
        <v>125</v>
      </c>
      <c r="AH10" s="40" t="s">
        <v>34</v>
      </c>
      <c r="AI10" s="70" t="s">
        <v>35</v>
      </c>
      <c r="AJ10" s="41" t="s">
        <v>125</v>
      </c>
      <c r="AK10" s="40" t="s">
        <v>34</v>
      </c>
      <c r="AL10" s="70" t="s">
        <v>35</v>
      </c>
      <c r="AM10" s="41" t="s">
        <v>125</v>
      </c>
      <c r="AN10" s="40" t="s">
        <v>34</v>
      </c>
      <c r="AO10" s="70" t="s">
        <v>35</v>
      </c>
      <c r="AP10" s="41" t="s">
        <v>125</v>
      </c>
      <c r="AQ10" s="40" t="s">
        <v>34</v>
      </c>
      <c r="AR10" s="70" t="s">
        <v>35</v>
      </c>
      <c r="AS10" s="41" t="s">
        <v>125</v>
      </c>
      <c r="AT10" s="40" t="s">
        <v>34</v>
      </c>
      <c r="AU10" s="70" t="s">
        <v>35</v>
      </c>
      <c r="AV10" s="41" t="s">
        <v>125</v>
      </c>
      <c r="AW10" s="40" t="s">
        <v>34</v>
      </c>
      <c r="AX10" s="70" t="s">
        <v>35</v>
      </c>
      <c r="AY10" s="41" t="s">
        <v>125</v>
      </c>
      <c r="AZ10" s="40" t="s">
        <v>34</v>
      </c>
      <c r="BA10" s="70" t="s">
        <v>35</v>
      </c>
      <c r="BB10" s="41" t="s">
        <v>125</v>
      </c>
      <c r="BC10" s="40" t="s">
        <v>34</v>
      </c>
      <c r="BD10" s="70" t="s">
        <v>35</v>
      </c>
      <c r="BE10" s="41" t="s">
        <v>125</v>
      </c>
      <c r="BF10" s="40" t="s">
        <v>34</v>
      </c>
      <c r="BG10" s="70" t="s">
        <v>35</v>
      </c>
      <c r="BH10" s="41" t="s">
        <v>125</v>
      </c>
      <c r="BI10" s="40" t="s">
        <v>34</v>
      </c>
      <c r="BJ10" s="70" t="s">
        <v>35</v>
      </c>
      <c r="BK10" s="41" t="s">
        <v>125</v>
      </c>
      <c r="BL10" s="40" t="s">
        <v>34</v>
      </c>
      <c r="BM10" s="70" t="s">
        <v>35</v>
      </c>
      <c r="BN10" s="41"/>
      <c r="BO10" s="40"/>
      <c r="BP10" s="70"/>
      <c r="BQ10" s="41"/>
      <c r="BR10" s="40"/>
      <c r="BS10" s="70"/>
      <c r="BT10" s="41"/>
      <c r="BU10" s="40"/>
      <c r="BV10" s="70"/>
      <c r="BW10" s="41"/>
      <c r="BX10" s="40"/>
      <c r="BY10" s="70"/>
    </row>
    <row r="11" spans="1:77" ht="13.5" customHeight="1">
      <c r="A11" s="71" t="s">
        <v>297</v>
      </c>
      <c r="B11" s="2" t="s">
        <v>429</v>
      </c>
      <c r="C11" s="2" t="s">
        <v>429</v>
      </c>
      <c r="D11" s="2">
        <v>34</v>
      </c>
      <c r="F11" s="19" t="s">
        <v>429</v>
      </c>
      <c r="G11" s="2">
        <v>29</v>
      </c>
      <c r="H11" s="72"/>
      <c r="I11" s="2" t="s">
        <v>429</v>
      </c>
      <c r="J11" s="2">
        <v>43</v>
      </c>
      <c r="L11" s="19" t="s">
        <v>429</v>
      </c>
      <c r="M11" s="2">
        <v>44</v>
      </c>
      <c r="N11" s="72"/>
      <c r="O11" s="19" t="s">
        <v>429</v>
      </c>
      <c r="P11" s="2">
        <v>41</v>
      </c>
      <c r="Q11" s="72"/>
      <c r="R11" s="19"/>
      <c r="T11" s="72"/>
      <c r="U11" s="19"/>
      <c r="W11" s="72"/>
      <c r="X11" s="19"/>
      <c r="Z11" s="72"/>
      <c r="AA11" s="19"/>
      <c r="AC11" s="72"/>
      <c r="AD11" s="19"/>
      <c r="AF11" s="72"/>
      <c r="AG11" s="19"/>
      <c r="AI11" s="72"/>
      <c r="AJ11" s="19"/>
      <c r="AL11" s="72"/>
      <c r="AM11" s="19"/>
      <c r="AO11" s="72"/>
      <c r="AP11" s="19"/>
      <c r="AR11" s="72"/>
      <c r="AS11" s="19"/>
      <c r="AU11" s="72"/>
      <c r="AV11" s="19"/>
      <c r="AX11" s="72"/>
      <c r="AY11" s="19"/>
      <c r="BA11" s="72"/>
      <c r="BB11" s="19"/>
      <c r="BD11" s="72"/>
      <c r="BE11" s="19"/>
      <c r="BG11" s="72"/>
      <c r="BH11" s="19"/>
      <c r="BJ11" s="72"/>
      <c r="BK11" s="19"/>
      <c r="BM11" s="72"/>
      <c r="BN11" s="19"/>
      <c r="BP11" s="72"/>
      <c r="BQ11" s="19"/>
      <c r="BS11" s="72"/>
      <c r="BT11" s="19"/>
      <c r="BV11" s="72"/>
      <c r="BW11" s="19"/>
      <c r="BY11" s="72"/>
    </row>
    <row r="12" spans="1:77" ht="13.5" customHeight="1">
      <c r="A12" s="71" t="s">
        <v>299</v>
      </c>
      <c r="B12" s="2" t="s">
        <v>430</v>
      </c>
      <c r="C12" s="2" t="s">
        <v>430</v>
      </c>
      <c r="D12" s="2">
        <v>37</v>
      </c>
      <c r="F12" s="19" t="s">
        <v>430</v>
      </c>
      <c r="G12" s="2">
        <v>45</v>
      </c>
      <c r="H12" s="72"/>
      <c r="I12" s="2" t="s">
        <v>430</v>
      </c>
      <c r="J12" s="2">
        <v>23</v>
      </c>
      <c r="L12" s="19" t="s">
        <v>430</v>
      </c>
      <c r="M12" s="2">
        <v>42</v>
      </c>
      <c r="N12" s="72"/>
      <c r="O12" s="19" t="s">
        <v>430</v>
      </c>
      <c r="P12" s="2">
        <v>33</v>
      </c>
      <c r="Q12" s="72"/>
      <c r="R12" s="19"/>
      <c r="T12" s="72"/>
      <c r="U12" s="19"/>
      <c r="W12" s="72"/>
      <c r="X12" s="19"/>
      <c r="Z12" s="72"/>
      <c r="AA12" s="19"/>
      <c r="AC12" s="72"/>
      <c r="AD12" s="19"/>
      <c r="AF12" s="72"/>
      <c r="AG12" s="19"/>
      <c r="AI12" s="72"/>
      <c r="AJ12" s="19"/>
      <c r="AL12" s="72"/>
      <c r="AM12" s="19"/>
      <c r="AO12" s="72"/>
      <c r="AP12" s="19"/>
      <c r="AR12" s="72"/>
      <c r="AS12" s="19"/>
      <c r="AU12" s="72"/>
      <c r="AV12" s="19"/>
      <c r="AX12" s="72"/>
      <c r="AY12" s="19"/>
      <c r="BA12" s="72"/>
      <c r="BB12" s="19"/>
      <c r="BD12" s="72"/>
      <c r="BE12" s="19"/>
      <c r="BG12" s="72"/>
      <c r="BH12" s="19"/>
      <c r="BJ12" s="72"/>
      <c r="BK12" s="19"/>
      <c r="BM12" s="72"/>
      <c r="BN12" s="19"/>
      <c r="BP12" s="72"/>
      <c r="BQ12" s="19"/>
      <c r="BS12" s="72"/>
      <c r="BT12" s="19"/>
      <c r="BV12" s="72"/>
      <c r="BW12" s="19"/>
      <c r="BY12" s="72"/>
    </row>
    <row r="13" spans="1:77" ht="13.5" customHeight="1">
      <c r="A13" s="73" t="s">
        <v>301</v>
      </c>
      <c r="B13" s="2" t="s">
        <v>732</v>
      </c>
      <c r="C13" s="2" t="s">
        <v>732</v>
      </c>
      <c r="D13" s="2">
        <v>31</v>
      </c>
      <c r="F13" s="19" t="s">
        <v>732</v>
      </c>
      <c r="G13" s="2">
        <v>38</v>
      </c>
      <c r="H13" s="72"/>
      <c r="I13" s="2" t="s">
        <v>732</v>
      </c>
      <c r="J13" s="2">
        <v>24</v>
      </c>
      <c r="L13" s="19" t="s">
        <v>732</v>
      </c>
      <c r="M13" s="2">
        <v>28</v>
      </c>
      <c r="N13" s="72"/>
      <c r="O13" s="19" t="s">
        <v>733</v>
      </c>
      <c r="P13" s="2">
        <v>22</v>
      </c>
      <c r="Q13" s="72"/>
      <c r="R13" s="19"/>
      <c r="T13" s="72"/>
      <c r="U13" s="19"/>
      <c r="W13" s="72"/>
      <c r="X13" s="19"/>
      <c r="Z13" s="72"/>
      <c r="AA13" s="19"/>
      <c r="AC13" s="72"/>
      <c r="AD13" s="19"/>
      <c r="AF13" s="72"/>
      <c r="AG13" s="19"/>
      <c r="AI13" s="72"/>
      <c r="AJ13" s="19"/>
      <c r="AL13" s="72"/>
      <c r="AM13" s="19"/>
      <c r="AO13" s="72"/>
      <c r="AP13" s="19"/>
      <c r="AR13" s="72"/>
      <c r="AS13" s="19"/>
      <c r="AU13" s="72"/>
      <c r="AV13" s="19"/>
      <c r="AX13" s="72"/>
      <c r="AY13" s="19"/>
      <c r="BA13" s="72"/>
      <c r="BB13" s="19"/>
      <c r="BD13" s="72"/>
      <c r="BE13" s="19"/>
      <c r="BG13" s="72"/>
      <c r="BH13" s="19"/>
      <c r="BJ13" s="72"/>
      <c r="BK13" s="19"/>
      <c r="BM13" s="72"/>
      <c r="BN13" s="19"/>
      <c r="BP13" s="72"/>
      <c r="BQ13" s="19"/>
      <c r="BS13" s="72"/>
      <c r="BT13" s="19"/>
      <c r="BV13" s="72"/>
      <c r="BW13" s="19"/>
      <c r="BY13" s="72"/>
    </row>
    <row r="14" spans="1:77" ht="13.5" customHeight="1">
      <c r="A14" s="71" t="s">
        <v>304</v>
      </c>
      <c r="B14" s="2" t="s">
        <v>432</v>
      </c>
      <c r="C14" s="2" t="s">
        <v>432</v>
      </c>
      <c r="D14" s="2">
        <v>24</v>
      </c>
      <c r="F14" s="19" t="s">
        <v>432</v>
      </c>
      <c r="G14" s="2">
        <v>14</v>
      </c>
      <c r="H14" s="72"/>
      <c r="I14" s="2" t="s">
        <v>432</v>
      </c>
      <c r="J14" s="2">
        <v>7</v>
      </c>
      <c r="L14" s="19" t="s">
        <v>432</v>
      </c>
      <c r="M14" s="2">
        <v>6</v>
      </c>
      <c r="N14" s="72"/>
      <c r="O14" s="19" t="s">
        <v>432</v>
      </c>
      <c r="P14" s="2">
        <v>3</v>
      </c>
      <c r="Q14" s="72"/>
      <c r="R14" s="19"/>
      <c r="T14" s="72"/>
      <c r="U14" s="19"/>
      <c r="W14" s="72"/>
      <c r="X14" s="19"/>
      <c r="Z14" s="72"/>
      <c r="AA14" s="19"/>
      <c r="AC14" s="72"/>
      <c r="AD14" s="19"/>
      <c r="AF14" s="72"/>
      <c r="AG14" s="19"/>
      <c r="AI14" s="72"/>
      <c r="AJ14" s="19"/>
      <c r="AL14" s="72"/>
      <c r="AM14" s="19"/>
      <c r="AO14" s="72"/>
      <c r="AP14" s="19"/>
      <c r="AR14" s="72"/>
      <c r="AS14" s="19"/>
      <c r="AU14" s="72"/>
      <c r="AV14" s="19"/>
      <c r="AX14" s="72"/>
      <c r="AY14" s="19"/>
      <c r="BA14" s="72"/>
      <c r="BB14" s="19"/>
      <c r="BD14" s="72"/>
      <c r="BE14" s="19"/>
      <c r="BG14" s="72"/>
      <c r="BH14" s="19"/>
      <c r="BJ14" s="72"/>
      <c r="BK14" s="19"/>
      <c r="BM14" s="72"/>
      <c r="BN14" s="19"/>
      <c r="BP14" s="72"/>
      <c r="BQ14" s="19"/>
      <c r="BS14" s="72"/>
      <c r="BT14" s="19"/>
      <c r="BV14" s="72"/>
      <c r="BW14" s="19"/>
      <c r="BY14" s="72"/>
    </row>
    <row r="15" spans="1:77" ht="13.5" customHeight="1">
      <c r="A15" s="71" t="s">
        <v>311</v>
      </c>
      <c r="B15" s="2" t="s">
        <v>740</v>
      </c>
      <c r="C15" s="2" t="s">
        <v>740</v>
      </c>
      <c r="D15" s="2">
        <v>5</v>
      </c>
      <c r="F15" s="19" t="s">
        <v>740</v>
      </c>
      <c r="G15" s="2">
        <v>11</v>
      </c>
      <c r="H15" s="72"/>
      <c r="I15" s="2" t="s">
        <v>740</v>
      </c>
      <c r="J15" s="2">
        <v>10</v>
      </c>
      <c r="L15" s="19" t="s">
        <v>740</v>
      </c>
      <c r="M15" s="2">
        <v>8</v>
      </c>
      <c r="N15" s="72"/>
      <c r="O15" s="19" t="s">
        <v>740</v>
      </c>
      <c r="P15" s="2">
        <v>7</v>
      </c>
      <c r="Q15" s="72"/>
      <c r="R15" s="19"/>
      <c r="T15" s="72"/>
      <c r="U15" s="19"/>
      <c r="W15" s="72"/>
      <c r="X15" s="19"/>
      <c r="Z15" s="72"/>
      <c r="AA15" s="19"/>
      <c r="AC15" s="72"/>
      <c r="AD15" s="19"/>
      <c r="AF15" s="72"/>
      <c r="AG15" s="19"/>
      <c r="AI15" s="72"/>
      <c r="AJ15" s="19"/>
      <c r="AL15" s="72"/>
      <c r="AM15" s="19"/>
      <c r="AO15" s="72"/>
      <c r="AP15" s="19"/>
      <c r="AR15" s="72"/>
      <c r="AS15" s="19"/>
      <c r="AU15" s="72"/>
      <c r="AV15" s="19"/>
      <c r="AX15" s="72"/>
      <c r="AY15" s="19"/>
      <c r="BA15" s="72"/>
      <c r="BB15" s="19"/>
      <c r="BD15" s="72"/>
      <c r="BE15" s="19"/>
      <c r="BG15" s="72"/>
      <c r="BH15" s="19"/>
      <c r="BJ15" s="72"/>
      <c r="BK15" s="19"/>
      <c r="BM15" s="72"/>
      <c r="BN15" s="19"/>
      <c r="BP15" s="72"/>
      <c r="BQ15" s="19"/>
      <c r="BS15" s="72"/>
      <c r="BT15" s="19"/>
      <c r="BV15" s="72"/>
      <c r="BW15" s="19"/>
      <c r="BY15" s="72"/>
    </row>
    <row r="16" spans="1:77" ht="13.5" customHeight="1">
      <c r="A16" s="71" t="s">
        <v>313</v>
      </c>
      <c r="B16" s="2" t="s">
        <v>744</v>
      </c>
      <c r="C16" s="2" t="s">
        <v>744</v>
      </c>
      <c r="D16" s="2">
        <v>2</v>
      </c>
      <c r="F16" s="19" t="s">
        <v>744</v>
      </c>
      <c r="G16" s="2">
        <v>3</v>
      </c>
      <c r="H16" s="72"/>
      <c r="I16" s="2" t="s">
        <v>744</v>
      </c>
      <c r="J16" s="2">
        <v>2</v>
      </c>
      <c r="L16" s="19" t="s">
        <v>744</v>
      </c>
      <c r="M16" s="2">
        <v>2</v>
      </c>
      <c r="N16" s="72"/>
      <c r="O16" s="19" t="s">
        <v>744</v>
      </c>
      <c r="P16" s="2">
        <v>2</v>
      </c>
      <c r="Q16" s="72"/>
      <c r="R16" s="19"/>
      <c r="T16" s="72"/>
      <c r="U16" s="19"/>
      <c r="W16" s="72"/>
      <c r="X16" s="19"/>
      <c r="Z16" s="72"/>
      <c r="AA16" s="19"/>
      <c r="AC16" s="72"/>
      <c r="AD16" s="19"/>
      <c r="AF16" s="72"/>
      <c r="AG16" s="19"/>
      <c r="AI16" s="72"/>
      <c r="AJ16" s="19"/>
      <c r="AL16" s="72"/>
      <c r="AM16" s="19"/>
      <c r="AO16" s="72"/>
      <c r="AP16" s="19"/>
      <c r="AR16" s="72"/>
      <c r="AS16" s="19"/>
      <c r="AU16" s="72"/>
      <c r="AV16" s="19"/>
      <c r="AX16" s="72"/>
      <c r="AY16" s="19"/>
      <c r="BA16" s="72"/>
      <c r="BB16" s="19"/>
      <c r="BD16" s="72"/>
      <c r="BE16" s="19"/>
      <c r="BG16" s="72"/>
      <c r="BH16" s="19"/>
      <c r="BJ16" s="72"/>
      <c r="BK16" s="19"/>
      <c r="BM16" s="72"/>
      <c r="BN16" s="19"/>
      <c r="BP16" s="72"/>
      <c r="BQ16" s="19"/>
      <c r="BS16" s="72"/>
      <c r="BT16" s="19"/>
      <c r="BV16" s="72"/>
      <c r="BW16" s="19"/>
      <c r="BY16" s="72"/>
    </row>
    <row r="17" spans="1:77" ht="13.5" customHeight="1">
      <c r="A17" s="71" t="s">
        <v>327</v>
      </c>
      <c r="B17" s="2" t="s">
        <v>748</v>
      </c>
      <c r="C17" s="2" t="s">
        <v>748</v>
      </c>
      <c r="D17" s="2">
        <v>2</v>
      </c>
      <c r="F17" s="19" t="s">
        <v>748</v>
      </c>
      <c r="G17" s="2">
        <v>2</v>
      </c>
      <c r="H17" s="72"/>
      <c r="L17" s="19"/>
      <c r="N17" s="72"/>
      <c r="O17" s="19"/>
      <c r="Q17" s="72"/>
      <c r="R17" s="19"/>
      <c r="T17" s="72"/>
      <c r="U17" s="19"/>
      <c r="W17" s="72"/>
      <c r="X17" s="19"/>
      <c r="Z17" s="72"/>
      <c r="AA17" s="19"/>
      <c r="AC17" s="72"/>
      <c r="AD17" s="19"/>
      <c r="AF17" s="72"/>
      <c r="AG17" s="19"/>
      <c r="AI17" s="72"/>
      <c r="AJ17" s="19"/>
      <c r="AL17" s="72"/>
      <c r="AM17" s="19"/>
      <c r="AO17" s="72"/>
      <c r="AP17" s="19"/>
      <c r="AR17" s="72"/>
      <c r="AS17" s="19"/>
      <c r="AU17" s="72"/>
      <c r="AV17" s="19"/>
      <c r="AX17" s="72"/>
      <c r="AY17" s="19"/>
      <c r="BA17" s="72"/>
      <c r="BB17" s="19"/>
      <c r="BD17" s="72"/>
      <c r="BE17" s="19"/>
      <c r="BG17" s="72"/>
      <c r="BH17" s="19"/>
      <c r="BJ17" s="72"/>
      <c r="BK17" s="19"/>
      <c r="BM17" s="72"/>
      <c r="BN17" s="19"/>
      <c r="BP17" s="72"/>
      <c r="BQ17" s="19"/>
      <c r="BS17" s="72"/>
      <c r="BT17" s="19"/>
      <c r="BV17" s="72"/>
      <c r="BW17" s="19"/>
      <c r="BY17" s="72"/>
    </row>
    <row r="18" spans="1:77" ht="13.5" customHeight="1">
      <c r="A18" s="71" t="s">
        <v>315</v>
      </c>
      <c r="B18" s="2" t="s">
        <v>749</v>
      </c>
      <c r="C18" s="2" t="s">
        <v>749</v>
      </c>
      <c r="D18" s="2">
        <v>3</v>
      </c>
      <c r="F18" s="19" t="s">
        <v>749</v>
      </c>
      <c r="G18" s="2">
        <v>3</v>
      </c>
      <c r="H18" s="72"/>
      <c r="L18" s="19"/>
      <c r="N18" s="72"/>
      <c r="O18" s="19"/>
      <c r="Q18" s="72"/>
      <c r="R18" s="19"/>
      <c r="T18" s="72"/>
      <c r="U18" s="19"/>
      <c r="W18" s="72"/>
      <c r="X18" s="19"/>
      <c r="Z18" s="72"/>
      <c r="AA18" s="19"/>
      <c r="AC18" s="72"/>
      <c r="AD18" s="19"/>
      <c r="AF18" s="72"/>
      <c r="AG18" s="19"/>
      <c r="AI18" s="72"/>
      <c r="AJ18" s="19"/>
      <c r="AL18" s="72"/>
      <c r="AM18" s="19"/>
      <c r="AO18" s="72"/>
      <c r="AP18" s="19"/>
      <c r="AR18" s="72"/>
      <c r="AS18" s="19"/>
      <c r="AU18" s="72"/>
      <c r="AV18" s="19"/>
      <c r="AX18" s="72"/>
      <c r="AY18" s="19"/>
      <c r="BA18" s="72"/>
      <c r="BB18" s="19"/>
      <c r="BD18" s="72"/>
      <c r="BE18" s="19"/>
      <c r="BG18" s="72"/>
      <c r="BH18" s="19"/>
      <c r="BJ18" s="72"/>
      <c r="BK18" s="19"/>
      <c r="BM18" s="72"/>
      <c r="BN18" s="19"/>
      <c r="BP18" s="72"/>
      <c r="BQ18" s="19"/>
      <c r="BS18" s="72"/>
      <c r="BT18" s="19"/>
      <c r="BV18" s="72"/>
      <c r="BW18" s="19"/>
      <c r="BY18" s="72"/>
    </row>
    <row r="19" spans="1:77" ht="13.5" customHeight="1">
      <c r="A19" s="71" t="s">
        <v>328</v>
      </c>
      <c r="B19" s="2" t="s">
        <v>750</v>
      </c>
      <c r="C19" s="2" t="s">
        <v>750</v>
      </c>
      <c r="D19" s="2">
        <v>3</v>
      </c>
      <c r="F19" s="19" t="s">
        <v>750</v>
      </c>
      <c r="G19" s="2">
        <v>0</v>
      </c>
      <c r="H19" s="72"/>
      <c r="L19" s="19"/>
      <c r="N19" s="72"/>
      <c r="O19" s="19"/>
      <c r="Q19" s="72"/>
      <c r="R19" s="19"/>
      <c r="T19" s="72"/>
      <c r="U19" s="19"/>
      <c r="W19" s="72"/>
      <c r="X19" s="19"/>
      <c r="Z19" s="72"/>
      <c r="AA19" s="19"/>
      <c r="AC19" s="72"/>
      <c r="AD19" s="19"/>
      <c r="AF19" s="72"/>
      <c r="AG19" s="19"/>
      <c r="AI19" s="72"/>
      <c r="AJ19" s="19"/>
      <c r="AL19" s="72"/>
      <c r="AM19" s="19"/>
      <c r="AO19" s="72"/>
      <c r="AP19" s="19"/>
      <c r="AR19" s="72"/>
      <c r="AS19" s="19"/>
      <c r="AU19" s="72"/>
      <c r="AV19" s="19"/>
      <c r="AX19" s="72"/>
      <c r="AY19" s="19"/>
      <c r="BA19" s="72"/>
      <c r="BB19" s="19"/>
      <c r="BD19" s="72"/>
      <c r="BE19" s="19"/>
      <c r="BG19" s="72"/>
      <c r="BH19" s="19"/>
      <c r="BJ19" s="72"/>
      <c r="BK19" s="19"/>
      <c r="BM19" s="72"/>
      <c r="BN19" s="19"/>
      <c r="BP19" s="72"/>
      <c r="BQ19" s="19"/>
      <c r="BS19" s="72"/>
      <c r="BT19" s="19"/>
      <c r="BV19" s="72"/>
      <c r="BW19" s="19"/>
      <c r="BY19" s="72"/>
    </row>
    <row r="20" spans="1:77" ht="13.5" customHeight="1">
      <c r="A20" s="71" t="s">
        <v>316</v>
      </c>
      <c r="B20" s="2" t="s">
        <v>751</v>
      </c>
      <c r="C20" s="2" t="s">
        <v>751</v>
      </c>
      <c r="D20" s="2">
        <v>6</v>
      </c>
      <c r="F20" s="19"/>
      <c r="H20" s="72"/>
      <c r="L20" s="19"/>
      <c r="N20" s="72"/>
      <c r="O20" s="19"/>
      <c r="Q20" s="72"/>
      <c r="R20" s="19"/>
      <c r="T20" s="72"/>
      <c r="U20" s="19"/>
      <c r="W20" s="72"/>
      <c r="X20" s="19"/>
      <c r="Z20" s="72"/>
      <c r="AA20" s="19"/>
      <c r="AC20" s="72"/>
      <c r="AD20" s="19"/>
      <c r="AF20" s="72"/>
      <c r="AG20" s="19"/>
      <c r="AI20" s="72"/>
      <c r="AJ20" s="19"/>
      <c r="AL20" s="72"/>
      <c r="AM20" s="19"/>
      <c r="AO20" s="72"/>
      <c r="AP20" s="19"/>
      <c r="AR20" s="72"/>
      <c r="AS20" s="19"/>
      <c r="AU20" s="72"/>
      <c r="AV20" s="19"/>
      <c r="AX20" s="72"/>
      <c r="AY20" s="19"/>
      <c r="BA20" s="72"/>
      <c r="BB20" s="19"/>
      <c r="BD20" s="72"/>
      <c r="BE20" s="19"/>
      <c r="BG20" s="72"/>
      <c r="BH20" s="19"/>
      <c r="BJ20" s="72"/>
      <c r="BK20" s="19"/>
      <c r="BM20" s="72"/>
      <c r="BN20" s="19"/>
      <c r="BP20" s="72"/>
      <c r="BQ20" s="19"/>
      <c r="BS20" s="72"/>
      <c r="BT20" s="19"/>
      <c r="BV20" s="72"/>
      <c r="BW20" s="19"/>
      <c r="BY20" s="72"/>
    </row>
    <row r="21" spans="1:77" ht="13.5" customHeight="1">
      <c r="A21" s="71" t="s">
        <v>317</v>
      </c>
      <c r="B21" s="2" t="s">
        <v>753</v>
      </c>
      <c r="C21" s="2" t="s">
        <v>753</v>
      </c>
      <c r="D21" s="2">
        <v>2</v>
      </c>
      <c r="F21" s="19" t="s">
        <v>753</v>
      </c>
      <c r="G21" s="2">
        <v>5</v>
      </c>
      <c r="H21" s="72"/>
      <c r="I21" s="2" t="s">
        <v>753</v>
      </c>
      <c r="J21" s="2">
        <v>9</v>
      </c>
      <c r="L21" s="19" t="s">
        <v>753</v>
      </c>
      <c r="M21" s="2">
        <v>9</v>
      </c>
      <c r="N21" s="72"/>
      <c r="O21" s="19" t="s">
        <v>753</v>
      </c>
      <c r="P21" s="2">
        <v>25</v>
      </c>
      <c r="Q21" s="72"/>
      <c r="R21" s="19"/>
      <c r="T21" s="72"/>
      <c r="U21" s="19"/>
      <c r="W21" s="72"/>
      <c r="X21" s="19"/>
      <c r="Z21" s="72"/>
      <c r="AA21" s="19"/>
      <c r="AC21" s="72"/>
      <c r="AD21" s="19"/>
      <c r="AF21" s="72"/>
      <c r="AG21" s="19"/>
      <c r="AI21" s="72"/>
      <c r="AJ21" s="19"/>
      <c r="AL21" s="72"/>
      <c r="AM21" s="19"/>
      <c r="AO21" s="72"/>
      <c r="AP21" s="19"/>
      <c r="AR21" s="72"/>
      <c r="AS21" s="19"/>
      <c r="AU21" s="72"/>
      <c r="AV21" s="19"/>
      <c r="AX21" s="72"/>
      <c r="AY21" s="19"/>
      <c r="BA21" s="72"/>
      <c r="BB21" s="19"/>
      <c r="BD21" s="72"/>
      <c r="BE21" s="19"/>
      <c r="BG21" s="72"/>
      <c r="BH21" s="19"/>
      <c r="BJ21" s="72"/>
      <c r="BK21" s="19"/>
      <c r="BM21" s="72"/>
      <c r="BN21" s="19"/>
      <c r="BP21" s="72"/>
      <c r="BQ21" s="19"/>
      <c r="BS21" s="72"/>
      <c r="BT21" s="19"/>
      <c r="BV21" s="72"/>
      <c r="BW21" s="19"/>
      <c r="BY21" s="72"/>
    </row>
    <row r="22" spans="1:77" ht="13.5" customHeight="1">
      <c r="A22" s="71" t="s">
        <v>319</v>
      </c>
      <c r="B22" s="2" t="s">
        <v>757</v>
      </c>
      <c r="C22" s="2" t="s">
        <v>757</v>
      </c>
      <c r="D22" s="2">
        <v>1</v>
      </c>
      <c r="F22" s="19"/>
      <c r="H22" s="72"/>
      <c r="L22" s="19"/>
      <c r="N22" s="72"/>
      <c r="O22" s="19"/>
      <c r="Q22" s="72"/>
      <c r="R22" s="19"/>
      <c r="T22" s="72"/>
      <c r="U22" s="19"/>
      <c r="W22" s="72"/>
      <c r="X22" s="19"/>
      <c r="Z22" s="72"/>
      <c r="AA22" s="19"/>
      <c r="AC22" s="72"/>
      <c r="AD22" s="19"/>
      <c r="AF22" s="72"/>
      <c r="AG22" s="19"/>
      <c r="AI22" s="72"/>
      <c r="AJ22" s="19"/>
      <c r="AL22" s="72"/>
      <c r="AM22" s="19"/>
      <c r="AO22" s="72"/>
      <c r="AP22" s="19"/>
      <c r="AR22" s="72"/>
      <c r="AS22" s="19"/>
      <c r="AU22" s="72"/>
      <c r="AV22" s="19"/>
      <c r="AX22" s="72"/>
      <c r="AY22" s="19"/>
      <c r="BA22" s="72"/>
      <c r="BB22" s="19"/>
      <c r="BD22" s="72"/>
      <c r="BE22" s="19"/>
      <c r="BG22" s="72"/>
      <c r="BH22" s="19"/>
      <c r="BJ22" s="72"/>
      <c r="BK22" s="19"/>
      <c r="BM22" s="72"/>
      <c r="BN22" s="19"/>
      <c r="BP22" s="72"/>
      <c r="BQ22" s="19"/>
      <c r="BS22" s="72"/>
      <c r="BT22" s="19"/>
      <c r="BV22" s="72"/>
      <c r="BW22" s="19"/>
      <c r="BY22" s="72"/>
    </row>
    <row r="23" spans="1:77" ht="13.5" customHeight="1">
      <c r="A23" s="71" t="s">
        <v>322</v>
      </c>
      <c r="B23" s="2" t="s">
        <v>762</v>
      </c>
      <c r="F23" s="19" t="s">
        <v>762</v>
      </c>
      <c r="G23" s="2">
        <v>0</v>
      </c>
      <c r="H23" s="72"/>
      <c r="L23" s="19"/>
      <c r="N23" s="72"/>
      <c r="O23" s="19"/>
      <c r="Q23" s="72"/>
      <c r="R23" s="19"/>
      <c r="T23" s="72"/>
      <c r="U23" s="19"/>
      <c r="W23" s="72"/>
      <c r="X23" s="19"/>
      <c r="Z23" s="72"/>
      <c r="AA23" s="19"/>
      <c r="AC23" s="72"/>
      <c r="AD23" s="19"/>
      <c r="AF23" s="72"/>
      <c r="AG23" s="19"/>
      <c r="AI23" s="72"/>
      <c r="AJ23" s="19"/>
      <c r="AL23" s="72"/>
      <c r="AM23" s="19"/>
      <c r="AO23" s="72"/>
      <c r="AP23" s="19"/>
      <c r="AR23" s="72"/>
      <c r="AS23" s="19"/>
      <c r="AU23" s="72"/>
      <c r="AV23" s="19"/>
      <c r="AX23" s="72"/>
      <c r="AY23" s="19"/>
      <c r="BA23" s="72"/>
      <c r="BB23" s="19"/>
      <c r="BD23" s="72"/>
      <c r="BE23" s="19"/>
      <c r="BG23" s="72"/>
      <c r="BH23" s="19"/>
      <c r="BJ23" s="72"/>
      <c r="BK23" s="19"/>
      <c r="BM23" s="72"/>
      <c r="BN23" s="19"/>
      <c r="BP23" s="72"/>
      <c r="BQ23" s="19"/>
      <c r="BS23" s="72"/>
      <c r="BT23" s="19"/>
      <c r="BV23" s="72"/>
      <c r="BW23" s="19"/>
      <c r="BY23" s="72"/>
    </row>
    <row r="24" spans="1:77" ht="13.5" customHeight="1">
      <c r="A24" s="46" t="s">
        <v>306</v>
      </c>
      <c r="B24" s="2" t="s">
        <v>433</v>
      </c>
      <c r="F24" s="19"/>
      <c r="H24" s="72"/>
      <c r="I24" s="2" t="s">
        <v>433</v>
      </c>
      <c r="J24" s="2">
        <v>26</v>
      </c>
      <c r="L24" s="19" t="s">
        <v>433</v>
      </c>
      <c r="M24" s="2">
        <v>8</v>
      </c>
      <c r="N24" s="72"/>
      <c r="O24" s="19"/>
      <c r="P24" s="2">
        <v>0</v>
      </c>
      <c r="Q24" s="72"/>
      <c r="R24" s="19"/>
      <c r="T24" s="72"/>
      <c r="U24" s="19"/>
      <c r="W24" s="72"/>
      <c r="X24" s="19"/>
      <c r="Z24" s="72"/>
      <c r="AA24" s="19"/>
      <c r="AC24" s="72"/>
      <c r="AD24" s="19"/>
      <c r="AF24" s="72"/>
      <c r="AG24" s="19"/>
      <c r="AI24" s="72"/>
      <c r="AJ24" s="19"/>
      <c r="AL24" s="72"/>
      <c r="AM24" s="19"/>
      <c r="AO24" s="72"/>
      <c r="AP24" s="19"/>
      <c r="AR24" s="72"/>
      <c r="AS24" s="19"/>
      <c r="AU24" s="72"/>
      <c r="AV24" s="19"/>
      <c r="AX24" s="72"/>
      <c r="AY24" s="19"/>
      <c r="BA24" s="72"/>
      <c r="BB24" s="19"/>
      <c r="BD24" s="72"/>
      <c r="BE24" s="19"/>
      <c r="BG24" s="72"/>
      <c r="BH24" s="19"/>
      <c r="BJ24" s="72"/>
      <c r="BK24" s="19"/>
      <c r="BM24" s="72"/>
      <c r="BN24" s="19"/>
      <c r="BP24" s="72"/>
      <c r="BQ24" s="19"/>
      <c r="BS24" s="72"/>
      <c r="BT24" s="19"/>
      <c r="BV24" s="72"/>
      <c r="BW24" s="19"/>
      <c r="BY24" s="72"/>
    </row>
    <row r="25" spans="1:77" ht="13.5" customHeight="1">
      <c r="A25" s="71" t="s">
        <v>309</v>
      </c>
      <c r="B25" s="2" t="s">
        <v>776</v>
      </c>
      <c r="F25" s="19"/>
      <c r="H25" s="72"/>
      <c r="I25" s="2" t="s">
        <v>776</v>
      </c>
      <c r="J25" s="2">
        <v>4</v>
      </c>
      <c r="L25" s="19" t="s">
        <v>776</v>
      </c>
      <c r="M25" s="2">
        <v>3</v>
      </c>
      <c r="N25" s="72"/>
      <c r="O25" s="19" t="s">
        <v>776</v>
      </c>
      <c r="P25" s="2">
        <v>6</v>
      </c>
      <c r="Q25" s="72"/>
      <c r="R25" s="19"/>
      <c r="T25" s="72"/>
      <c r="U25" s="19"/>
      <c r="W25" s="72"/>
      <c r="X25" s="19"/>
      <c r="Z25" s="72"/>
      <c r="AA25" s="19"/>
      <c r="AC25" s="72"/>
      <c r="AD25" s="19"/>
      <c r="AF25" s="72"/>
      <c r="AG25" s="19"/>
      <c r="AI25" s="72"/>
      <c r="AJ25" s="19"/>
      <c r="AL25" s="72"/>
      <c r="AM25" s="19"/>
      <c r="AO25" s="72"/>
      <c r="AP25" s="19"/>
      <c r="AR25" s="72"/>
      <c r="AS25" s="19"/>
      <c r="AU25" s="72"/>
      <c r="AV25" s="19"/>
      <c r="AX25" s="72"/>
      <c r="AY25" s="19"/>
      <c r="BA25" s="72"/>
      <c r="BB25" s="19"/>
      <c r="BD25" s="72"/>
      <c r="BE25" s="19"/>
      <c r="BG25" s="72"/>
      <c r="BH25" s="19"/>
      <c r="BJ25" s="72"/>
      <c r="BK25" s="19"/>
      <c r="BM25" s="72"/>
      <c r="BN25" s="19"/>
      <c r="BP25" s="72"/>
      <c r="BQ25" s="19"/>
      <c r="BS25" s="72"/>
      <c r="BT25" s="19"/>
      <c r="BV25" s="72"/>
      <c r="BW25" s="19"/>
      <c r="BY25" s="72"/>
    </row>
    <row r="26" spans="1:77" ht="13.5" customHeight="1">
      <c r="A26" s="71" t="s">
        <v>323</v>
      </c>
      <c r="B26" s="2" t="s">
        <v>768</v>
      </c>
      <c r="F26" s="19"/>
      <c r="H26" s="72"/>
      <c r="I26" s="2" t="s">
        <v>768</v>
      </c>
      <c r="J26" s="2">
        <v>2</v>
      </c>
      <c r="L26" s="19"/>
      <c r="N26" s="72"/>
      <c r="O26" s="19"/>
      <c r="Q26" s="72"/>
      <c r="R26" s="19"/>
      <c r="T26" s="72"/>
      <c r="U26" s="19"/>
      <c r="W26" s="72"/>
      <c r="X26" s="19"/>
      <c r="Z26" s="72"/>
      <c r="AA26" s="19"/>
      <c r="AC26" s="72"/>
      <c r="AD26" s="19"/>
      <c r="AF26" s="72"/>
      <c r="AG26" s="19"/>
      <c r="AI26" s="72"/>
      <c r="AJ26" s="19"/>
      <c r="AL26" s="72"/>
      <c r="AM26" s="19"/>
      <c r="AO26" s="72"/>
      <c r="AP26" s="19"/>
      <c r="AR26" s="72"/>
      <c r="AS26" s="19"/>
      <c r="AU26" s="72"/>
      <c r="AV26" s="19"/>
      <c r="AX26" s="72"/>
      <c r="AY26" s="19"/>
      <c r="BA26" s="72"/>
      <c r="BB26" s="19"/>
      <c r="BD26" s="72"/>
      <c r="BE26" s="19"/>
      <c r="BG26" s="72"/>
      <c r="BH26" s="19"/>
      <c r="BJ26" s="72"/>
      <c r="BK26" s="19"/>
      <c r="BM26" s="72"/>
      <c r="BN26" s="19"/>
      <c r="BP26" s="72"/>
      <c r="BQ26" s="19"/>
      <c r="BS26" s="72"/>
      <c r="BT26" s="19"/>
      <c r="BV26" s="72"/>
      <c r="BW26" s="19"/>
      <c r="BY26" s="72"/>
    </row>
    <row r="27" spans="1:77" ht="13.5" customHeight="1">
      <c r="A27" s="71" t="s">
        <v>324</v>
      </c>
      <c r="B27" s="2" t="s">
        <v>769</v>
      </c>
      <c r="F27" s="19"/>
      <c r="H27" s="72"/>
      <c r="J27" s="58"/>
      <c r="L27" s="19"/>
      <c r="N27" s="72"/>
      <c r="O27" s="19" t="s">
        <v>769</v>
      </c>
      <c r="P27" s="2">
        <v>9</v>
      </c>
      <c r="Q27" s="72"/>
      <c r="R27" s="19"/>
      <c r="T27" s="72"/>
      <c r="U27" s="19"/>
      <c r="W27" s="72"/>
      <c r="X27" s="19"/>
      <c r="Z27" s="72"/>
      <c r="AA27" s="19"/>
      <c r="AC27" s="72"/>
      <c r="AD27" s="19"/>
      <c r="AF27" s="72"/>
      <c r="AG27" s="19"/>
      <c r="AI27" s="72"/>
      <c r="AJ27" s="19"/>
      <c r="AL27" s="72"/>
      <c r="AM27" s="19"/>
      <c r="AO27" s="72"/>
      <c r="AP27" s="19"/>
      <c r="AR27" s="72"/>
      <c r="AS27" s="19"/>
      <c r="AU27" s="72"/>
      <c r="AV27" s="19"/>
      <c r="AX27" s="72"/>
      <c r="AY27" s="19"/>
      <c r="BA27" s="72"/>
      <c r="BB27" s="19"/>
      <c r="BD27" s="72"/>
      <c r="BE27" s="19"/>
      <c r="BG27" s="72"/>
      <c r="BH27" s="19"/>
      <c r="BJ27" s="72"/>
      <c r="BK27" s="19"/>
      <c r="BM27" s="72"/>
      <c r="BN27" s="19"/>
      <c r="BP27" s="72"/>
      <c r="BQ27" s="19"/>
      <c r="BS27" s="72"/>
      <c r="BT27" s="19"/>
      <c r="BV27" s="72"/>
      <c r="BW27" s="19"/>
      <c r="BY27" s="72"/>
    </row>
    <row r="28" spans="1:77" ht="13.5" customHeight="1">
      <c r="A28" s="71" t="s">
        <v>325</v>
      </c>
      <c r="B28" s="2" t="s">
        <v>772</v>
      </c>
      <c r="F28" s="19"/>
      <c r="H28" s="72"/>
      <c r="L28" s="19"/>
      <c r="N28" s="72"/>
      <c r="O28" s="19" t="s">
        <v>772</v>
      </c>
      <c r="P28" s="2">
        <v>2</v>
      </c>
      <c r="Q28" s="72"/>
      <c r="R28" s="19"/>
      <c r="T28" s="72"/>
      <c r="U28" s="19"/>
      <c r="W28" s="72"/>
      <c r="X28" s="19"/>
      <c r="Z28" s="72"/>
      <c r="AA28" s="19"/>
      <c r="AC28" s="72"/>
      <c r="AD28" s="19"/>
      <c r="AF28" s="72"/>
      <c r="AG28" s="19"/>
      <c r="AI28" s="72"/>
      <c r="AJ28" s="19"/>
      <c r="AL28" s="72"/>
      <c r="AM28" s="19"/>
      <c r="AO28" s="72"/>
      <c r="AP28" s="19"/>
      <c r="AR28" s="72"/>
      <c r="AS28" s="19"/>
      <c r="AU28" s="72"/>
      <c r="AV28" s="19"/>
      <c r="AX28" s="72"/>
      <c r="AY28" s="19"/>
      <c r="BA28" s="72"/>
      <c r="BB28" s="19"/>
      <c r="BD28" s="72"/>
      <c r="BE28" s="19"/>
      <c r="BG28" s="72"/>
      <c r="BH28" s="19"/>
      <c r="BJ28" s="72"/>
      <c r="BK28" s="19"/>
      <c r="BM28" s="72"/>
      <c r="BN28" s="19"/>
      <c r="BP28" s="72"/>
      <c r="BQ28" s="19"/>
      <c r="BS28" s="72"/>
      <c r="BT28" s="19"/>
      <c r="BV28" s="72"/>
      <c r="BW28" s="19"/>
      <c r="BY28" s="72"/>
    </row>
    <row r="29" spans="1:77" ht="13.5" customHeight="1">
      <c r="A29" s="71"/>
      <c r="F29" s="19"/>
      <c r="H29" s="72"/>
      <c r="L29" s="19"/>
      <c r="N29" s="72"/>
      <c r="O29" s="19"/>
      <c r="Q29" s="72"/>
      <c r="R29" s="19"/>
      <c r="T29" s="72"/>
      <c r="U29" s="19"/>
      <c r="W29" s="72"/>
      <c r="X29" s="19"/>
      <c r="Z29" s="72"/>
      <c r="AA29" s="19"/>
      <c r="AC29" s="72"/>
      <c r="AD29" s="19"/>
      <c r="AF29" s="72"/>
      <c r="AG29" s="19"/>
      <c r="AI29" s="72"/>
      <c r="AJ29" s="19"/>
      <c r="AL29" s="72"/>
      <c r="AM29" s="19"/>
      <c r="AO29" s="72"/>
      <c r="AP29" s="19"/>
      <c r="AR29" s="72"/>
      <c r="AS29" s="19"/>
      <c r="AU29" s="72"/>
      <c r="AV29" s="19"/>
      <c r="AX29" s="72"/>
      <c r="AY29" s="19"/>
      <c r="BA29" s="72"/>
      <c r="BB29" s="19"/>
      <c r="BD29" s="72"/>
      <c r="BE29" s="19"/>
      <c r="BG29" s="72"/>
      <c r="BH29" s="19"/>
      <c r="BJ29" s="72"/>
      <c r="BK29" s="19"/>
      <c r="BM29" s="72"/>
      <c r="BN29" s="19"/>
      <c r="BP29" s="72"/>
      <c r="BQ29" s="19"/>
      <c r="BS29" s="72"/>
      <c r="BT29" s="19"/>
      <c r="BV29" s="72"/>
      <c r="BW29" s="19"/>
      <c r="BY29" s="72"/>
    </row>
    <row r="30" spans="1:77" ht="13.5" customHeight="1">
      <c r="A30" s="71"/>
      <c r="F30" s="19"/>
      <c r="H30" s="72"/>
      <c r="L30" s="19"/>
      <c r="N30" s="72"/>
      <c r="O30" s="19"/>
      <c r="Q30" s="72"/>
      <c r="R30" s="19"/>
      <c r="T30" s="72"/>
      <c r="U30" s="19"/>
      <c r="W30" s="72"/>
      <c r="X30" s="19"/>
      <c r="Z30" s="72"/>
      <c r="AA30" s="19"/>
      <c r="AC30" s="72"/>
      <c r="AD30" s="19"/>
      <c r="AF30" s="72"/>
      <c r="AG30" s="19"/>
      <c r="AI30" s="72"/>
      <c r="AJ30" s="19"/>
      <c r="AL30" s="72"/>
      <c r="AM30" s="19"/>
      <c r="AO30" s="72"/>
      <c r="AP30" s="19"/>
      <c r="AR30" s="72"/>
      <c r="AS30" s="19"/>
      <c r="AU30" s="72"/>
      <c r="AV30" s="19"/>
      <c r="AX30" s="72"/>
      <c r="AY30" s="19"/>
      <c r="BA30" s="72"/>
      <c r="BB30" s="19"/>
      <c r="BD30" s="72"/>
      <c r="BE30" s="19"/>
      <c r="BG30" s="72"/>
      <c r="BH30" s="19"/>
      <c r="BJ30" s="72"/>
      <c r="BK30" s="19"/>
      <c r="BM30" s="72"/>
      <c r="BN30" s="19"/>
      <c r="BP30" s="72"/>
      <c r="BQ30" s="19"/>
      <c r="BS30" s="72"/>
      <c r="BT30" s="19"/>
      <c r="BV30" s="72"/>
      <c r="BW30" s="19"/>
      <c r="BY30" s="72"/>
    </row>
    <row r="31" spans="1:77" ht="13.5" customHeight="1">
      <c r="A31" s="71"/>
      <c r="F31" s="19"/>
      <c r="H31" s="72"/>
      <c r="L31" s="19"/>
      <c r="N31" s="72"/>
      <c r="O31" s="19"/>
      <c r="Q31" s="72"/>
      <c r="R31" s="19"/>
      <c r="T31" s="72"/>
      <c r="U31" s="19"/>
      <c r="W31" s="72"/>
      <c r="X31" s="19"/>
      <c r="Z31" s="72"/>
      <c r="AA31" s="19"/>
      <c r="AC31" s="72"/>
      <c r="AD31" s="19"/>
      <c r="AF31" s="72"/>
      <c r="AG31" s="19"/>
      <c r="AI31" s="72"/>
      <c r="AJ31" s="19"/>
      <c r="AL31" s="72"/>
      <c r="AM31" s="19"/>
      <c r="AO31" s="72"/>
      <c r="AP31" s="19"/>
      <c r="AR31" s="72"/>
      <c r="AS31" s="19"/>
      <c r="AU31" s="72"/>
      <c r="AV31" s="19"/>
      <c r="AX31" s="72"/>
      <c r="AY31" s="19"/>
      <c r="BA31" s="72"/>
      <c r="BB31" s="19"/>
      <c r="BD31" s="72"/>
      <c r="BE31" s="19"/>
      <c r="BG31" s="72"/>
      <c r="BH31" s="19"/>
      <c r="BJ31" s="72"/>
      <c r="BK31" s="19"/>
      <c r="BM31" s="72"/>
      <c r="BN31" s="19"/>
      <c r="BP31" s="72"/>
      <c r="BQ31" s="19"/>
      <c r="BS31" s="72"/>
      <c r="BT31" s="19"/>
      <c r="BV31" s="72"/>
      <c r="BW31" s="19"/>
      <c r="BY31" s="72"/>
    </row>
    <row r="32" spans="1:77" ht="13.5" customHeight="1">
      <c r="A32" s="71"/>
      <c r="F32" s="19"/>
      <c r="H32" s="72"/>
      <c r="L32" s="19"/>
      <c r="N32" s="72"/>
      <c r="O32" s="19"/>
      <c r="Q32" s="72"/>
      <c r="R32" s="19"/>
      <c r="T32" s="72"/>
      <c r="U32" s="19"/>
      <c r="W32" s="72"/>
      <c r="X32" s="19"/>
      <c r="Z32" s="72"/>
      <c r="AA32" s="19"/>
      <c r="AC32" s="72"/>
      <c r="AD32" s="19"/>
      <c r="AF32" s="72"/>
      <c r="AG32" s="19"/>
      <c r="AI32" s="72"/>
      <c r="AJ32" s="19"/>
      <c r="AL32" s="72"/>
      <c r="AM32" s="19"/>
      <c r="AO32" s="72"/>
      <c r="AP32" s="19"/>
      <c r="AR32" s="72"/>
      <c r="AS32" s="19"/>
      <c r="AU32" s="72"/>
      <c r="AV32" s="19"/>
      <c r="AX32" s="72"/>
      <c r="AY32" s="19"/>
      <c r="BA32" s="72"/>
      <c r="BB32" s="19"/>
      <c r="BD32" s="72"/>
      <c r="BE32" s="19"/>
      <c r="BG32" s="72"/>
      <c r="BH32" s="19"/>
      <c r="BJ32" s="72"/>
      <c r="BK32" s="19"/>
      <c r="BM32" s="72"/>
      <c r="BN32" s="19"/>
      <c r="BP32" s="72"/>
      <c r="BQ32" s="19"/>
      <c r="BS32" s="72"/>
      <c r="BT32" s="19"/>
      <c r="BV32" s="72"/>
      <c r="BW32" s="19"/>
      <c r="BY32" s="72"/>
    </row>
    <row r="33" spans="1:77" ht="13.5" customHeight="1">
      <c r="A33" s="71"/>
      <c r="F33" s="19"/>
      <c r="H33" s="72"/>
      <c r="L33" s="19"/>
      <c r="N33" s="72"/>
      <c r="O33" s="19"/>
      <c r="Q33" s="72"/>
      <c r="R33" s="19"/>
      <c r="T33" s="72"/>
      <c r="U33" s="19"/>
      <c r="W33" s="72"/>
      <c r="X33" s="19"/>
      <c r="Z33" s="72"/>
      <c r="AA33" s="19"/>
      <c r="AC33" s="72"/>
      <c r="AD33" s="19"/>
      <c r="AF33" s="72"/>
      <c r="AG33" s="19"/>
      <c r="AI33" s="72"/>
      <c r="AJ33" s="19"/>
      <c r="AL33" s="72"/>
      <c r="AM33" s="19"/>
      <c r="AO33" s="72"/>
      <c r="AP33" s="19"/>
      <c r="AR33" s="72"/>
      <c r="AS33" s="19"/>
      <c r="AU33" s="72"/>
      <c r="AV33" s="19"/>
      <c r="AX33" s="72"/>
      <c r="AY33" s="19"/>
      <c r="BA33" s="72"/>
      <c r="BB33" s="19"/>
      <c r="BD33" s="72"/>
      <c r="BE33" s="19"/>
      <c r="BG33" s="72"/>
      <c r="BH33" s="19"/>
      <c r="BJ33" s="72"/>
      <c r="BK33" s="19"/>
      <c r="BM33" s="72"/>
      <c r="BN33" s="19"/>
      <c r="BP33" s="72"/>
      <c r="BQ33" s="19"/>
      <c r="BS33" s="72"/>
      <c r="BT33" s="19"/>
      <c r="BV33" s="72"/>
      <c r="BW33" s="19"/>
      <c r="BY33" s="72"/>
    </row>
    <row r="34" spans="1:77" ht="13.5" customHeight="1">
      <c r="A34" s="46"/>
      <c r="F34" s="19"/>
      <c r="H34" s="72"/>
      <c r="L34" s="19"/>
      <c r="N34" s="72"/>
      <c r="O34" s="19"/>
      <c r="Q34" s="72"/>
      <c r="R34" s="19"/>
      <c r="T34" s="72"/>
      <c r="U34" s="19"/>
      <c r="W34" s="72"/>
      <c r="X34" s="19"/>
      <c r="Z34" s="72"/>
      <c r="AA34" s="19"/>
      <c r="AC34" s="72"/>
      <c r="AD34" s="19"/>
      <c r="AF34" s="72"/>
      <c r="AG34" s="19"/>
      <c r="AI34" s="72"/>
      <c r="AJ34" s="19"/>
      <c r="AL34" s="72"/>
      <c r="AM34" s="19"/>
      <c r="AO34" s="72"/>
      <c r="AP34" s="19"/>
      <c r="AR34" s="72"/>
      <c r="AS34" s="19"/>
      <c r="AU34" s="72"/>
      <c r="AV34" s="19"/>
      <c r="AX34" s="72"/>
      <c r="AY34" s="19"/>
      <c r="BA34" s="72"/>
      <c r="BB34" s="19"/>
      <c r="BD34" s="72"/>
      <c r="BE34" s="19"/>
      <c r="BG34" s="72"/>
      <c r="BH34" s="19"/>
      <c r="BJ34" s="72"/>
      <c r="BK34" s="19"/>
      <c r="BM34" s="72"/>
      <c r="BN34" s="19"/>
      <c r="BP34" s="72"/>
      <c r="BQ34" s="19"/>
      <c r="BS34" s="72"/>
      <c r="BT34" s="19"/>
      <c r="BV34" s="72"/>
      <c r="BW34" s="19"/>
      <c r="BY34" s="72"/>
    </row>
    <row r="35" spans="1:77" ht="13.5" customHeight="1">
      <c r="A35" s="46"/>
      <c r="F35" s="19"/>
      <c r="H35" s="72"/>
      <c r="L35" s="19"/>
      <c r="N35" s="72"/>
      <c r="O35" s="19"/>
      <c r="Q35" s="72"/>
      <c r="R35" s="19"/>
      <c r="T35" s="72"/>
      <c r="U35" s="19"/>
      <c r="W35" s="72"/>
      <c r="X35" s="19"/>
      <c r="Z35" s="72"/>
      <c r="AA35" s="19"/>
      <c r="AC35" s="72"/>
      <c r="AD35" s="19"/>
      <c r="AF35" s="72"/>
      <c r="AG35" s="19"/>
      <c r="AI35" s="72"/>
      <c r="AJ35" s="19"/>
      <c r="AL35" s="72"/>
      <c r="AM35" s="19"/>
      <c r="AO35" s="72"/>
      <c r="AP35" s="19"/>
      <c r="AR35" s="72"/>
      <c r="AS35" s="19"/>
      <c r="AU35" s="72"/>
      <c r="AV35" s="19"/>
      <c r="AX35" s="72"/>
      <c r="AY35" s="19"/>
      <c r="BA35" s="72"/>
      <c r="BB35" s="19"/>
      <c r="BD35" s="72"/>
      <c r="BE35" s="19"/>
      <c r="BG35" s="72"/>
      <c r="BH35" s="19"/>
      <c r="BJ35" s="72"/>
      <c r="BK35" s="19"/>
      <c r="BM35" s="72"/>
      <c r="BN35" s="19"/>
      <c r="BP35" s="72"/>
      <c r="BQ35" s="19"/>
      <c r="BS35" s="72"/>
      <c r="BT35" s="19"/>
      <c r="BV35" s="72"/>
      <c r="BW35" s="19"/>
      <c r="BY35" s="72"/>
    </row>
    <row r="36" spans="1:77" ht="13.5" customHeight="1">
      <c r="A36" s="46"/>
      <c r="F36" s="19"/>
      <c r="H36" s="72"/>
      <c r="L36" s="19"/>
      <c r="N36" s="72"/>
      <c r="O36" s="19"/>
      <c r="Q36" s="72"/>
      <c r="R36" s="19"/>
      <c r="T36" s="72"/>
      <c r="U36" s="19"/>
      <c r="W36" s="72"/>
      <c r="X36" s="19"/>
      <c r="Z36" s="72"/>
      <c r="AA36" s="19"/>
      <c r="AC36" s="72"/>
      <c r="AD36" s="19"/>
      <c r="AF36" s="72"/>
      <c r="AG36" s="19"/>
      <c r="AI36" s="72"/>
      <c r="AJ36" s="19"/>
      <c r="AL36" s="72"/>
      <c r="AM36" s="19"/>
      <c r="AO36" s="72"/>
      <c r="AP36" s="19"/>
      <c r="AR36" s="72"/>
      <c r="AS36" s="19"/>
      <c r="AU36" s="72"/>
      <c r="AV36" s="19"/>
      <c r="AX36" s="72"/>
      <c r="AY36" s="19"/>
      <c r="BA36" s="72"/>
      <c r="BB36" s="19"/>
      <c r="BD36" s="72"/>
      <c r="BE36" s="19"/>
      <c r="BG36" s="72"/>
      <c r="BH36" s="19"/>
      <c r="BJ36" s="72"/>
      <c r="BK36" s="19"/>
      <c r="BM36" s="72"/>
      <c r="BN36" s="19"/>
      <c r="BP36" s="72"/>
      <c r="BQ36" s="19"/>
      <c r="BS36" s="72"/>
      <c r="BT36" s="19"/>
      <c r="BV36" s="72"/>
      <c r="BW36" s="19"/>
      <c r="BY36" s="72"/>
    </row>
    <row r="37" spans="1:77" ht="13.5" customHeight="1">
      <c r="A37" s="71"/>
      <c r="F37" s="19"/>
      <c r="H37" s="72"/>
      <c r="L37" s="19"/>
      <c r="N37" s="72"/>
      <c r="O37" s="19"/>
      <c r="Q37" s="72"/>
      <c r="R37" s="19"/>
      <c r="T37" s="72"/>
      <c r="U37" s="19"/>
      <c r="W37" s="72"/>
      <c r="X37" s="19"/>
      <c r="Z37" s="72"/>
      <c r="AA37" s="19"/>
      <c r="AC37" s="72"/>
      <c r="AD37" s="19"/>
      <c r="AF37" s="72"/>
      <c r="AG37" s="19"/>
      <c r="AI37" s="72"/>
      <c r="AJ37" s="19"/>
      <c r="AL37" s="72"/>
      <c r="AM37" s="19"/>
      <c r="AO37" s="72"/>
      <c r="AP37" s="19"/>
      <c r="AR37" s="72"/>
      <c r="AS37" s="19"/>
      <c r="AU37" s="72"/>
      <c r="AV37" s="19"/>
      <c r="AX37" s="72"/>
      <c r="AY37" s="19"/>
      <c r="BA37" s="72"/>
      <c r="BB37" s="19"/>
      <c r="BD37" s="72"/>
      <c r="BE37" s="19"/>
      <c r="BG37" s="72"/>
      <c r="BH37" s="19"/>
      <c r="BJ37" s="72"/>
      <c r="BK37" s="19"/>
      <c r="BM37" s="72"/>
      <c r="BN37" s="19"/>
      <c r="BP37" s="72"/>
      <c r="BQ37" s="19"/>
      <c r="BS37" s="72"/>
      <c r="BT37" s="19"/>
      <c r="BV37" s="72"/>
      <c r="BW37" s="19"/>
      <c r="BY37" s="72"/>
    </row>
    <row r="38" spans="1:77" ht="13.5" customHeight="1">
      <c r="A38" s="71"/>
      <c r="F38" s="19"/>
      <c r="H38" s="72"/>
      <c r="L38" s="19"/>
      <c r="N38" s="72"/>
      <c r="O38" s="19"/>
      <c r="Q38" s="72"/>
      <c r="R38" s="19"/>
      <c r="T38" s="72"/>
      <c r="U38" s="19"/>
      <c r="W38" s="72"/>
      <c r="X38" s="19"/>
      <c r="Z38" s="72"/>
      <c r="AA38" s="19"/>
      <c r="AC38" s="72"/>
      <c r="AD38" s="19"/>
      <c r="AF38" s="72"/>
      <c r="AG38" s="19"/>
      <c r="AI38" s="72"/>
      <c r="AJ38" s="19"/>
      <c r="AL38" s="72"/>
      <c r="AM38" s="19"/>
      <c r="AO38" s="72"/>
      <c r="AP38" s="19"/>
      <c r="AR38" s="72"/>
      <c r="AS38" s="19"/>
      <c r="AU38" s="72"/>
      <c r="AV38" s="19"/>
      <c r="AX38" s="72"/>
      <c r="AY38" s="19"/>
      <c r="BA38" s="72"/>
      <c r="BB38" s="19"/>
      <c r="BD38" s="72"/>
      <c r="BE38" s="19"/>
      <c r="BG38" s="72"/>
      <c r="BH38" s="19"/>
      <c r="BJ38" s="72"/>
      <c r="BK38" s="19"/>
      <c r="BM38" s="72"/>
      <c r="BN38" s="19"/>
      <c r="BP38" s="72"/>
      <c r="BQ38" s="19"/>
      <c r="BS38" s="72"/>
      <c r="BT38" s="19"/>
      <c r="BV38" s="72"/>
      <c r="BW38" s="19"/>
      <c r="BY38" s="72"/>
    </row>
    <row r="39" spans="1:77" ht="13.5" customHeight="1">
      <c r="A39" s="71"/>
      <c r="F39" s="19"/>
      <c r="H39" s="72"/>
      <c r="L39" s="19"/>
      <c r="N39" s="72"/>
      <c r="O39" s="19"/>
      <c r="Q39" s="72"/>
      <c r="R39" s="19"/>
      <c r="T39" s="72"/>
      <c r="U39" s="19"/>
      <c r="W39" s="72"/>
      <c r="X39" s="19"/>
      <c r="Z39" s="72"/>
      <c r="AA39" s="19"/>
      <c r="AC39" s="72"/>
      <c r="AD39" s="19"/>
      <c r="AF39" s="72"/>
      <c r="AG39" s="19"/>
      <c r="AI39" s="72"/>
      <c r="AJ39" s="19"/>
      <c r="AL39" s="72"/>
      <c r="AM39" s="19"/>
      <c r="AO39" s="72"/>
      <c r="AP39" s="19"/>
      <c r="AR39" s="72"/>
      <c r="AS39" s="19"/>
      <c r="AU39" s="72"/>
      <c r="AV39" s="19"/>
      <c r="AX39" s="72"/>
      <c r="AY39" s="19"/>
      <c r="BA39" s="72"/>
      <c r="BB39" s="19"/>
      <c r="BD39" s="72"/>
      <c r="BE39" s="19"/>
      <c r="BG39" s="72"/>
      <c r="BH39" s="19"/>
      <c r="BJ39" s="72"/>
      <c r="BK39" s="19"/>
      <c r="BM39" s="72"/>
      <c r="BN39" s="19"/>
      <c r="BP39" s="72"/>
      <c r="BQ39" s="19"/>
      <c r="BS39" s="72"/>
      <c r="BT39" s="19"/>
      <c r="BV39" s="72"/>
      <c r="BW39" s="19"/>
      <c r="BY39" s="72"/>
    </row>
    <row r="40" spans="1:77" ht="13.5" customHeight="1">
      <c r="A40" s="71"/>
      <c r="F40" s="19"/>
      <c r="H40" s="72"/>
      <c r="L40" s="19"/>
      <c r="N40" s="72"/>
      <c r="O40" s="19"/>
      <c r="Q40" s="72"/>
      <c r="R40" s="19"/>
      <c r="T40" s="72"/>
      <c r="U40" s="19"/>
      <c r="W40" s="72"/>
      <c r="X40" s="19"/>
      <c r="Z40" s="72"/>
      <c r="AA40" s="19"/>
      <c r="AC40" s="72"/>
      <c r="AD40" s="19"/>
      <c r="AF40" s="72"/>
      <c r="AG40" s="19"/>
      <c r="AI40" s="72"/>
      <c r="AJ40" s="19"/>
      <c r="AL40" s="72"/>
      <c r="AM40" s="19"/>
      <c r="AO40" s="72"/>
      <c r="AP40" s="19"/>
      <c r="AR40" s="72"/>
      <c r="AS40" s="19"/>
      <c r="AU40" s="72"/>
      <c r="AV40" s="19"/>
      <c r="AX40" s="72"/>
      <c r="AY40" s="19"/>
      <c r="BA40" s="72"/>
      <c r="BB40" s="19"/>
      <c r="BD40" s="72"/>
      <c r="BE40" s="19"/>
      <c r="BG40" s="72"/>
      <c r="BH40" s="19"/>
      <c r="BJ40" s="72"/>
      <c r="BK40" s="19"/>
      <c r="BM40" s="72"/>
      <c r="BN40" s="19"/>
      <c r="BP40" s="72"/>
      <c r="BQ40" s="19"/>
      <c r="BS40" s="72"/>
      <c r="BT40" s="19"/>
      <c r="BV40" s="72"/>
      <c r="BW40" s="19"/>
      <c r="BY40" s="72"/>
    </row>
    <row r="41" spans="1:77" ht="13.5" customHeight="1">
      <c r="A41" s="71"/>
      <c r="F41" s="19"/>
      <c r="H41" s="72"/>
      <c r="L41" s="19"/>
      <c r="N41" s="72"/>
      <c r="O41" s="19"/>
      <c r="Q41" s="72"/>
      <c r="R41" s="19"/>
      <c r="S41" s="4"/>
      <c r="T41" s="72"/>
      <c r="U41" s="19"/>
      <c r="W41" s="72"/>
      <c r="X41" s="19"/>
      <c r="Z41" s="72"/>
      <c r="AA41" s="19"/>
      <c r="AC41" s="72"/>
      <c r="AD41" s="19"/>
      <c r="AF41" s="72"/>
      <c r="AG41" s="19"/>
      <c r="AI41" s="72"/>
      <c r="AJ41" s="19"/>
      <c r="AL41" s="72"/>
      <c r="AM41" s="19"/>
      <c r="AO41" s="72"/>
      <c r="AP41" s="19"/>
      <c r="AR41" s="72"/>
      <c r="AS41" s="19"/>
      <c r="AU41" s="72"/>
      <c r="AV41" s="19"/>
      <c r="AX41" s="72"/>
      <c r="AY41" s="19"/>
      <c r="BA41" s="72"/>
      <c r="BB41" s="19"/>
      <c r="BD41" s="72"/>
      <c r="BE41" s="19"/>
      <c r="BG41" s="72"/>
      <c r="BH41" s="19"/>
      <c r="BJ41" s="72"/>
      <c r="BK41" s="19"/>
      <c r="BM41" s="72"/>
      <c r="BN41" s="19"/>
      <c r="BP41" s="72"/>
      <c r="BQ41" s="19"/>
      <c r="BS41" s="72"/>
      <c r="BT41" s="19"/>
      <c r="BV41" s="72"/>
      <c r="BW41" s="19"/>
      <c r="BY41" s="72"/>
    </row>
    <row r="42" spans="1:77" ht="13.5" customHeight="1">
      <c r="A42" s="71"/>
      <c r="C42" s="7"/>
      <c r="D42" s="4"/>
      <c r="E42" s="4"/>
      <c r="F42" s="7"/>
      <c r="G42" s="4"/>
      <c r="H42" s="74"/>
      <c r="I42" s="4"/>
      <c r="J42" s="4"/>
      <c r="K42" s="4"/>
      <c r="L42" s="7"/>
      <c r="M42" s="4"/>
      <c r="N42" s="74"/>
      <c r="O42" s="7"/>
      <c r="P42" s="4"/>
      <c r="Q42" s="74"/>
      <c r="R42" s="7"/>
      <c r="S42" s="4"/>
      <c r="T42" s="74"/>
      <c r="U42" s="7"/>
      <c r="V42" s="4"/>
      <c r="W42" s="74"/>
      <c r="X42" s="7"/>
      <c r="Y42" s="4"/>
      <c r="Z42" s="74"/>
      <c r="AA42" s="7"/>
      <c r="AB42" s="4"/>
      <c r="AC42" s="74"/>
      <c r="AD42" s="7"/>
      <c r="AE42" s="4"/>
      <c r="AF42" s="74"/>
      <c r="AG42" s="7"/>
      <c r="AH42" s="4"/>
      <c r="AI42" s="74"/>
      <c r="AJ42" s="7"/>
      <c r="AK42" s="4"/>
      <c r="AL42" s="74"/>
      <c r="AM42" s="7"/>
      <c r="AN42" s="4"/>
      <c r="AO42" s="74"/>
      <c r="AP42" s="7"/>
      <c r="AQ42" s="4"/>
      <c r="AR42" s="74"/>
      <c r="AS42" s="7"/>
      <c r="AT42" s="4"/>
      <c r="AU42" s="74"/>
      <c r="AV42" s="7"/>
      <c r="AW42" s="4"/>
      <c r="AX42" s="74"/>
      <c r="AY42" s="7"/>
      <c r="AZ42" s="4"/>
      <c r="BA42" s="74"/>
      <c r="BB42" s="7"/>
      <c r="BC42" s="4"/>
      <c r="BD42" s="74"/>
      <c r="BE42" s="7"/>
      <c r="BF42" s="4"/>
      <c r="BG42" s="74"/>
      <c r="BH42" s="7"/>
      <c r="BI42" s="4"/>
      <c r="BJ42" s="74"/>
      <c r="BK42" s="7"/>
      <c r="BL42" s="4"/>
      <c r="BM42" s="74"/>
      <c r="BN42" s="7"/>
      <c r="BO42" s="4"/>
      <c r="BP42" s="74"/>
      <c r="BQ42" s="7"/>
      <c r="BR42" s="4"/>
      <c r="BS42" s="74"/>
      <c r="BT42" s="7"/>
      <c r="BU42" s="4"/>
      <c r="BV42" s="74"/>
      <c r="BW42" s="7"/>
      <c r="BX42" s="4"/>
      <c r="BY42" s="74"/>
    </row>
    <row r="43" spans="1:77" ht="13.5" customHeight="1">
      <c r="A43" s="71"/>
      <c r="C43" s="7"/>
      <c r="D43" s="4"/>
      <c r="E43" s="4"/>
      <c r="F43" s="7"/>
      <c r="G43" s="4"/>
      <c r="H43" s="74"/>
      <c r="I43" s="4"/>
      <c r="J43" s="4"/>
      <c r="K43" s="4"/>
      <c r="L43" s="7"/>
      <c r="M43" s="4"/>
      <c r="N43" s="74"/>
      <c r="O43" s="7"/>
      <c r="P43" s="4"/>
      <c r="Q43" s="74"/>
      <c r="R43" s="7"/>
      <c r="S43" s="4"/>
      <c r="T43" s="74"/>
      <c r="U43" s="7"/>
      <c r="V43" s="4"/>
      <c r="W43" s="74"/>
      <c r="X43" s="7"/>
      <c r="Y43" s="4"/>
      <c r="Z43" s="74"/>
      <c r="AA43" s="7"/>
      <c r="AB43" s="4"/>
      <c r="AC43" s="74"/>
      <c r="AD43" s="7"/>
      <c r="AE43" s="4"/>
      <c r="AF43" s="74"/>
      <c r="AG43" s="7"/>
      <c r="AH43" s="4"/>
      <c r="AI43" s="74"/>
      <c r="AJ43" s="7"/>
      <c r="AK43" s="4"/>
      <c r="AL43" s="74"/>
      <c r="AM43" s="7"/>
      <c r="AN43" s="4"/>
      <c r="AO43" s="74"/>
      <c r="AP43" s="7"/>
      <c r="AQ43" s="4"/>
      <c r="AR43" s="74"/>
      <c r="AS43" s="7"/>
      <c r="AT43" s="4"/>
      <c r="AU43" s="74"/>
      <c r="AV43" s="7"/>
      <c r="AW43" s="4"/>
      <c r="AX43" s="74"/>
      <c r="AY43" s="7"/>
      <c r="AZ43" s="4"/>
      <c r="BA43" s="74"/>
      <c r="BB43" s="7"/>
      <c r="BC43" s="4"/>
      <c r="BD43" s="74"/>
      <c r="BE43" s="7"/>
      <c r="BF43" s="4"/>
      <c r="BG43" s="74"/>
      <c r="BH43" s="7"/>
      <c r="BI43" s="4"/>
      <c r="BJ43" s="74"/>
      <c r="BK43" s="7"/>
      <c r="BL43" s="4"/>
      <c r="BM43" s="74"/>
      <c r="BN43" s="7"/>
      <c r="BO43" s="4"/>
      <c r="BP43" s="74"/>
      <c r="BQ43" s="7"/>
      <c r="BR43" s="4"/>
      <c r="BS43" s="74"/>
      <c r="BT43" s="7"/>
      <c r="BU43" s="4"/>
      <c r="BV43" s="74"/>
      <c r="BW43" s="7"/>
      <c r="BX43" s="4"/>
      <c r="BY43" s="74"/>
    </row>
    <row r="44" spans="1:77" ht="13.5" customHeight="1">
      <c r="A44" s="71"/>
      <c r="C44" s="7"/>
      <c r="D44" s="4"/>
      <c r="E44" s="4"/>
      <c r="F44" s="7"/>
      <c r="G44" s="4"/>
      <c r="H44" s="74"/>
      <c r="I44" s="4"/>
      <c r="J44" s="4"/>
      <c r="K44" s="4"/>
      <c r="L44" s="7"/>
      <c r="M44" s="4"/>
      <c r="N44" s="74"/>
      <c r="O44" s="7"/>
      <c r="P44" s="4"/>
      <c r="Q44" s="74"/>
      <c r="R44" s="7"/>
      <c r="S44" s="4"/>
      <c r="T44" s="74"/>
      <c r="U44" s="7"/>
      <c r="V44" s="4"/>
      <c r="W44" s="74"/>
      <c r="X44" s="7"/>
      <c r="Y44" s="4"/>
      <c r="Z44" s="74"/>
      <c r="AA44" s="7"/>
      <c r="AB44" s="4"/>
      <c r="AC44" s="74"/>
      <c r="AD44" s="7"/>
      <c r="AE44" s="4"/>
      <c r="AF44" s="74"/>
      <c r="AG44" s="7"/>
      <c r="AH44" s="4"/>
      <c r="AI44" s="74"/>
      <c r="AJ44" s="7"/>
      <c r="AK44" s="4"/>
      <c r="AL44" s="74"/>
      <c r="AM44" s="7"/>
      <c r="AN44" s="4"/>
      <c r="AO44" s="74"/>
      <c r="AP44" s="7"/>
      <c r="AQ44" s="4"/>
      <c r="AR44" s="74"/>
      <c r="AS44" s="7"/>
      <c r="AT44" s="4"/>
      <c r="AU44" s="74"/>
      <c r="AV44" s="7"/>
      <c r="AW44" s="4"/>
      <c r="AX44" s="74"/>
      <c r="AY44" s="7"/>
      <c r="AZ44" s="4"/>
      <c r="BA44" s="74"/>
      <c r="BB44" s="7"/>
      <c r="BC44" s="4"/>
      <c r="BD44" s="74"/>
      <c r="BE44" s="7"/>
      <c r="BF44" s="4"/>
      <c r="BG44" s="74"/>
      <c r="BH44" s="7"/>
      <c r="BI44" s="4"/>
      <c r="BJ44" s="74"/>
      <c r="BK44" s="7"/>
      <c r="BL44" s="4"/>
      <c r="BM44" s="74"/>
      <c r="BN44" s="7"/>
      <c r="BO44" s="4"/>
      <c r="BP44" s="74"/>
      <c r="BQ44" s="7"/>
      <c r="BR44" s="4"/>
      <c r="BS44" s="74"/>
      <c r="BT44" s="7"/>
      <c r="BU44" s="4"/>
      <c r="BV44" s="74"/>
      <c r="BW44" s="7"/>
      <c r="BX44" s="4"/>
      <c r="BY44" s="74"/>
    </row>
    <row r="45" spans="1:77" ht="13.5" customHeight="1">
      <c r="A45" s="71"/>
      <c r="C45" s="7"/>
      <c r="D45" s="4"/>
      <c r="E45" s="4"/>
      <c r="F45" s="7"/>
      <c r="G45" s="4"/>
      <c r="H45" s="74"/>
      <c r="I45" s="4"/>
      <c r="J45" s="4"/>
      <c r="K45" s="4"/>
      <c r="L45" s="7"/>
      <c r="M45" s="4"/>
      <c r="N45" s="74"/>
      <c r="O45" s="7"/>
      <c r="P45" s="4"/>
      <c r="Q45" s="74"/>
      <c r="R45" s="7"/>
      <c r="T45" s="74"/>
      <c r="U45" s="7"/>
      <c r="V45" s="4"/>
      <c r="W45" s="74"/>
      <c r="X45" s="7"/>
      <c r="Y45" s="4"/>
      <c r="Z45" s="74"/>
      <c r="AA45" s="7"/>
      <c r="AB45" s="4"/>
      <c r="AC45" s="74"/>
      <c r="AD45" s="7"/>
      <c r="AE45" s="4"/>
      <c r="AF45" s="74"/>
      <c r="AG45" s="7"/>
      <c r="AH45" s="4"/>
      <c r="AI45" s="74"/>
      <c r="AJ45" s="7"/>
      <c r="AK45" s="4"/>
      <c r="AL45" s="74"/>
      <c r="AM45" s="7"/>
      <c r="AN45" s="4"/>
      <c r="AO45" s="74"/>
      <c r="AP45" s="7"/>
      <c r="AQ45" s="4"/>
      <c r="AR45" s="74"/>
      <c r="AS45" s="7"/>
      <c r="AT45" s="4"/>
      <c r="AU45" s="74"/>
      <c r="AV45" s="7"/>
      <c r="AW45" s="4"/>
      <c r="AX45" s="74"/>
      <c r="AY45" s="7"/>
      <c r="AZ45" s="4"/>
      <c r="BA45" s="74"/>
      <c r="BB45" s="7"/>
      <c r="BC45" s="4"/>
      <c r="BD45" s="74"/>
      <c r="BE45" s="7"/>
      <c r="BF45" s="4"/>
      <c r="BG45" s="74"/>
      <c r="BH45" s="7"/>
      <c r="BI45" s="4"/>
      <c r="BJ45" s="74"/>
      <c r="BK45" s="7"/>
      <c r="BL45" s="4"/>
      <c r="BM45" s="74"/>
      <c r="BN45" s="7"/>
      <c r="BO45" s="4"/>
      <c r="BP45" s="74"/>
      <c r="BQ45" s="7"/>
      <c r="BR45" s="4"/>
      <c r="BS45" s="74"/>
      <c r="BT45" s="7"/>
      <c r="BU45" s="4"/>
      <c r="BV45" s="74"/>
      <c r="BW45" s="7"/>
      <c r="BX45" s="4"/>
      <c r="BY45" s="74"/>
    </row>
    <row r="46" spans="1:77" ht="13.5" customHeight="1">
      <c r="A46" s="71"/>
      <c r="C46" s="7"/>
      <c r="D46" s="4"/>
      <c r="E46" s="4"/>
      <c r="F46" s="7"/>
      <c r="G46" s="4"/>
      <c r="H46" s="74"/>
      <c r="I46" s="4"/>
      <c r="J46" s="4"/>
      <c r="K46" s="4"/>
      <c r="L46" s="7"/>
      <c r="M46" s="4"/>
      <c r="N46" s="74"/>
      <c r="O46" s="7"/>
      <c r="P46" s="4"/>
      <c r="Q46" s="74"/>
      <c r="R46" s="7"/>
      <c r="S46" s="4"/>
      <c r="T46" s="74"/>
      <c r="U46" s="7"/>
      <c r="V46" s="4"/>
      <c r="W46" s="74"/>
      <c r="X46" s="7"/>
      <c r="Y46" s="4"/>
      <c r="Z46" s="74"/>
      <c r="AA46" s="7"/>
      <c r="AB46" s="4"/>
      <c r="AC46" s="74"/>
      <c r="AD46" s="7"/>
      <c r="AE46" s="4"/>
      <c r="AF46" s="74"/>
      <c r="AG46" s="7"/>
      <c r="AH46" s="4"/>
      <c r="AI46" s="74"/>
      <c r="AJ46" s="7"/>
      <c r="AK46" s="4"/>
      <c r="AL46" s="74"/>
      <c r="AM46" s="7"/>
      <c r="AN46" s="4"/>
      <c r="AO46" s="74"/>
      <c r="AP46" s="7"/>
      <c r="AQ46" s="4"/>
      <c r="AR46" s="74"/>
      <c r="AS46" s="7"/>
      <c r="AT46" s="4"/>
      <c r="AU46" s="74"/>
      <c r="AV46" s="7"/>
      <c r="AW46" s="4"/>
      <c r="AX46" s="74"/>
      <c r="AY46" s="7"/>
      <c r="AZ46" s="4"/>
      <c r="BA46" s="74"/>
      <c r="BB46" s="7"/>
      <c r="BC46" s="4"/>
      <c r="BD46" s="74"/>
      <c r="BE46" s="7"/>
      <c r="BF46" s="4"/>
      <c r="BG46" s="74"/>
      <c r="BH46" s="7"/>
      <c r="BI46" s="4"/>
      <c r="BJ46" s="74"/>
      <c r="BK46" s="7"/>
      <c r="BL46" s="4"/>
      <c r="BM46" s="74"/>
      <c r="BN46" s="7"/>
      <c r="BO46" s="4"/>
      <c r="BP46" s="74"/>
      <c r="BQ46" s="7"/>
      <c r="BR46" s="4"/>
      <c r="BS46" s="74"/>
      <c r="BT46" s="7"/>
      <c r="BU46" s="4"/>
      <c r="BV46" s="74"/>
      <c r="BW46" s="7"/>
      <c r="BX46" s="4"/>
      <c r="BY46" s="74"/>
    </row>
    <row r="47" spans="1:77" ht="13.5" customHeight="1">
      <c r="A47" s="71"/>
      <c r="C47" s="7"/>
      <c r="D47" s="4"/>
      <c r="E47" s="4"/>
      <c r="F47" s="7"/>
      <c r="G47" s="4"/>
      <c r="H47" s="74"/>
      <c r="I47" s="4"/>
      <c r="J47" s="4"/>
      <c r="K47" s="4"/>
      <c r="L47" s="7"/>
      <c r="M47" s="4"/>
      <c r="N47" s="74"/>
      <c r="O47" s="7"/>
      <c r="P47" s="4"/>
      <c r="Q47" s="74"/>
      <c r="R47" s="7"/>
      <c r="S47" s="4"/>
      <c r="T47" s="74"/>
      <c r="U47" s="7"/>
      <c r="V47" s="4"/>
      <c r="W47" s="74"/>
      <c r="X47" s="7"/>
      <c r="Y47" s="4"/>
      <c r="Z47" s="74"/>
      <c r="AA47" s="7"/>
      <c r="AB47" s="4"/>
      <c r="AC47" s="74"/>
      <c r="AD47" s="7"/>
      <c r="AE47" s="4"/>
      <c r="AF47" s="74"/>
      <c r="AG47" s="7"/>
      <c r="AH47" s="4"/>
      <c r="AI47" s="74"/>
      <c r="AJ47" s="7"/>
      <c r="AK47" s="4"/>
      <c r="AL47" s="74"/>
      <c r="AM47" s="7"/>
      <c r="AN47" s="4"/>
      <c r="AO47" s="74"/>
      <c r="AP47" s="7"/>
      <c r="AQ47" s="4"/>
      <c r="AR47" s="74"/>
      <c r="AS47" s="7"/>
      <c r="AT47" s="4"/>
      <c r="AU47" s="74"/>
      <c r="AV47" s="7"/>
      <c r="AW47" s="4"/>
      <c r="AX47" s="74"/>
      <c r="AY47" s="7"/>
      <c r="AZ47" s="4"/>
      <c r="BA47" s="74"/>
      <c r="BB47" s="7"/>
      <c r="BC47" s="4"/>
      <c r="BD47" s="74"/>
      <c r="BE47" s="7"/>
      <c r="BF47" s="4"/>
      <c r="BG47" s="74"/>
      <c r="BH47" s="7"/>
      <c r="BI47" s="4"/>
      <c r="BJ47" s="74"/>
      <c r="BK47" s="7"/>
      <c r="BL47" s="4"/>
      <c r="BM47" s="74"/>
      <c r="BN47" s="7"/>
      <c r="BO47" s="4"/>
      <c r="BP47" s="74"/>
      <c r="BQ47" s="7"/>
      <c r="BR47" s="4"/>
      <c r="BS47" s="74"/>
      <c r="BT47" s="7"/>
      <c r="BU47" s="4"/>
      <c r="BV47" s="74"/>
      <c r="BW47" s="7"/>
      <c r="BX47" s="4"/>
      <c r="BY47" s="74"/>
    </row>
    <row r="48" spans="1:77" ht="13.5" customHeight="1">
      <c r="A48" s="71"/>
      <c r="C48" s="7"/>
      <c r="D48" s="4"/>
      <c r="E48" s="4"/>
      <c r="F48" s="7"/>
      <c r="G48" s="4"/>
      <c r="H48" s="74"/>
      <c r="I48" s="4"/>
      <c r="J48" s="4"/>
      <c r="K48" s="4"/>
      <c r="L48" s="7"/>
      <c r="M48" s="4"/>
      <c r="N48" s="74"/>
      <c r="O48" s="7"/>
      <c r="P48" s="4"/>
      <c r="Q48" s="74"/>
      <c r="R48" s="7"/>
      <c r="S48" s="4"/>
      <c r="T48" s="74"/>
      <c r="U48" s="7"/>
      <c r="V48" s="4"/>
      <c r="W48" s="74"/>
      <c r="X48" s="7"/>
      <c r="Y48" s="4"/>
      <c r="Z48" s="74"/>
      <c r="AA48" s="7"/>
      <c r="AB48" s="4"/>
      <c r="AC48" s="74"/>
      <c r="AD48" s="7"/>
      <c r="AE48" s="4"/>
      <c r="AF48" s="74"/>
      <c r="AG48" s="7"/>
      <c r="AH48" s="4"/>
      <c r="AI48" s="74"/>
      <c r="AJ48" s="7"/>
      <c r="AK48" s="4"/>
      <c r="AL48" s="74"/>
      <c r="AM48" s="7"/>
      <c r="AN48" s="4"/>
      <c r="AO48" s="74"/>
      <c r="AP48" s="7"/>
      <c r="AQ48" s="4"/>
      <c r="AR48" s="74"/>
      <c r="AS48" s="7"/>
      <c r="AT48" s="4"/>
      <c r="AU48" s="74"/>
      <c r="AV48" s="7"/>
      <c r="AW48" s="4"/>
      <c r="AX48" s="74"/>
      <c r="AY48" s="7"/>
      <c r="AZ48" s="4"/>
      <c r="BA48" s="74"/>
      <c r="BB48" s="7"/>
      <c r="BC48" s="4"/>
      <c r="BD48" s="74"/>
      <c r="BE48" s="7"/>
      <c r="BF48" s="4"/>
      <c r="BG48" s="74"/>
      <c r="BH48" s="7"/>
      <c r="BI48" s="4"/>
      <c r="BJ48" s="74"/>
      <c r="BK48" s="7"/>
      <c r="BL48" s="4"/>
      <c r="BM48" s="74"/>
      <c r="BN48" s="7"/>
      <c r="BO48" s="4"/>
      <c r="BP48" s="74"/>
      <c r="BQ48" s="7"/>
      <c r="BR48" s="4"/>
      <c r="BS48" s="74"/>
      <c r="BT48" s="7"/>
      <c r="BU48" s="4"/>
      <c r="BV48" s="74"/>
      <c r="BW48" s="7"/>
      <c r="BX48" s="4"/>
      <c r="BY48" s="74"/>
    </row>
    <row r="49" spans="1:77" ht="13.5" customHeight="1">
      <c r="A49" s="71"/>
      <c r="C49" s="7"/>
      <c r="D49" s="4"/>
      <c r="E49" s="4"/>
      <c r="F49" s="7"/>
      <c r="G49" s="4"/>
      <c r="H49" s="74"/>
      <c r="I49" s="4"/>
      <c r="J49" s="4"/>
      <c r="K49" s="4"/>
      <c r="L49" s="7"/>
      <c r="M49" s="4"/>
      <c r="N49" s="74"/>
      <c r="O49" s="7"/>
      <c r="P49" s="4"/>
      <c r="Q49" s="74"/>
      <c r="R49" s="7"/>
      <c r="S49" s="4"/>
      <c r="T49" s="74"/>
      <c r="U49" s="7"/>
      <c r="V49" s="4"/>
      <c r="W49" s="74"/>
      <c r="X49" s="7"/>
      <c r="Y49" s="4"/>
      <c r="Z49" s="74"/>
      <c r="AA49" s="7"/>
      <c r="AB49" s="4"/>
      <c r="AC49" s="74"/>
      <c r="AD49" s="7"/>
      <c r="AE49" s="4"/>
      <c r="AF49" s="74"/>
      <c r="AG49" s="7"/>
      <c r="AH49" s="4"/>
      <c r="AI49" s="74"/>
      <c r="AJ49" s="7"/>
      <c r="AK49" s="4"/>
      <c r="AL49" s="74"/>
      <c r="AM49" s="7"/>
      <c r="AN49" s="4"/>
      <c r="AO49" s="74"/>
      <c r="AP49" s="7"/>
      <c r="AQ49" s="4"/>
      <c r="AR49" s="74"/>
      <c r="AS49" s="7"/>
      <c r="AT49" s="4"/>
      <c r="AU49" s="74"/>
      <c r="AV49" s="7"/>
      <c r="AW49" s="4"/>
      <c r="AX49" s="74"/>
      <c r="AY49" s="7"/>
      <c r="AZ49" s="4"/>
      <c r="BA49" s="74"/>
      <c r="BB49" s="7"/>
      <c r="BC49" s="4"/>
      <c r="BD49" s="74"/>
      <c r="BE49" s="7"/>
      <c r="BF49" s="4"/>
      <c r="BG49" s="74"/>
      <c r="BH49" s="7"/>
      <c r="BI49" s="4"/>
      <c r="BJ49" s="74"/>
      <c r="BK49" s="7"/>
      <c r="BL49" s="4"/>
      <c r="BM49" s="74"/>
      <c r="BN49" s="7"/>
      <c r="BO49" s="4"/>
      <c r="BP49" s="74"/>
      <c r="BQ49" s="7"/>
      <c r="BR49" s="4"/>
      <c r="BS49" s="74"/>
      <c r="BT49" s="7"/>
      <c r="BU49" s="4"/>
      <c r="BV49" s="74"/>
      <c r="BW49" s="7"/>
      <c r="BX49" s="4"/>
      <c r="BY49" s="74"/>
    </row>
    <row r="50" spans="1:77" ht="13.5" customHeight="1">
      <c r="A50" s="71"/>
      <c r="C50" s="7"/>
      <c r="D50" s="4"/>
      <c r="E50" s="4"/>
      <c r="F50" s="7"/>
      <c r="G50" s="4"/>
      <c r="H50" s="74"/>
      <c r="I50" s="4"/>
      <c r="J50" s="4"/>
      <c r="K50" s="4"/>
      <c r="L50" s="7"/>
      <c r="M50" s="4"/>
      <c r="N50" s="74"/>
      <c r="O50" s="7"/>
      <c r="P50" s="4"/>
      <c r="Q50" s="74"/>
      <c r="R50" s="7"/>
      <c r="S50" s="4"/>
      <c r="T50" s="74"/>
      <c r="U50" s="7"/>
      <c r="V50" s="4"/>
      <c r="W50" s="74"/>
      <c r="X50" s="7"/>
      <c r="Y50" s="4"/>
      <c r="Z50" s="74"/>
      <c r="AA50" s="7"/>
      <c r="AB50" s="4"/>
      <c r="AC50" s="74"/>
      <c r="AD50" s="7"/>
      <c r="AE50" s="4"/>
      <c r="AF50" s="74"/>
      <c r="AG50" s="7"/>
      <c r="AH50" s="4"/>
      <c r="AI50" s="74"/>
      <c r="AJ50" s="7"/>
      <c r="AK50" s="4"/>
      <c r="AL50" s="74"/>
      <c r="AM50" s="7"/>
      <c r="AN50" s="4"/>
      <c r="AO50" s="74"/>
      <c r="AP50" s="7"/>
      <c r="AQ50" s="4"/>
      <c r="AR50" s="74"/>
      <c r="AS50" s="7"/>
      <c r="AT50" s="4"/>
      <c r="AU50" s="74"/>
      <c r="AV50" s="7"/>
      <c r="AW50" s="4"/>
      <c r="AX50" s="74"/>
      <c r="AY50" s="7"/>
      <c r="AZ50" s="4"/>
      <c r="BA50" s="74"/>
      <c r="BB50" s="7"/>
      <c r="BC50" s="4"/>
      <c r="BD50" s="74"/>
      <c r="BE50" s="7"/>
      <c r="BF50" s="4"/>
      <c r="BG50" s="74"/>
      <c r="BH50" s="7"/>
      <c r="BI50" s="4"/>
      <c r="BJ50" s="74"/>
      <c r="BK50" s="7"/>
      <c r="BL50" s="4"/>
      <c r="BM50" s="74"/>
      <c r="BN50" s="7"/>
      <c r="BO50" s="4"/>
      <c r="BP50" s="74"/>
      <c r="BQ50" s="7"/>
      <c r="BR50" s="4"/>
      <c r="BS50" s="74"/>
      <c r="BT50" s="7"/>
      <c r="BU50" s="4"/>
      <c r="BV50" s="74"/>
      <c r="BW50" s="7"/>
      <c r="BX50" s="4"/>
      <c r="BY50" s="74"/>
    </row>
    <row r="51" spans="1:77" ht="13.5" customHeight="1">
      <c r="A51" s="71"/>
      <c r="C51" s="7"/>
      <c r="D51" s="4"/>
      <c r="E51" s="4"/>
      <c r="F51" s="7"/>
      <c r="G51" s="4"/>
      <c r="H51" s="74"/>
      <c r="I51" s="4"/>
      <c r="J51" s="4"/>
      <c r="K51" s="4"/>
      <c r="L51" s="7"/>
      <c r="M51" s="4"/>
      <c r="N51" s="74"/>
      <c r="O51" s="7"/>
      <c r="P51" s="4"/>
      <c r="Q51" s="74"/>
      <c r="R51" s="7"/>
      <c r="S51" s="4"/>
      <c r="T51" s="74"/>
      <c r="U51" s="7"/>
      <c r="V51" s="4"/>
      <c r="W51" s="74"/>
      <c r="X51" s="7"/>
      <c r="Y51" s="4"/>
      <c r="Z51" s="74"/>
      <c r="AA51" s="7"/>
      <c r="AB51" s="4"/>
      <c r="AC51" s="74"/>
      <c r="AD51" s="7"/>
      <c r="AE51" s="4"/>
      <c r="AF51" s="74"/>
      <c r="AG51" s="7"/>
      <c r="AH51" s="4"/>
      <c r="AI51" s="74"/>
      <c r="AJ51" s="7"/>
      <c r="AK51" s="4"/>
      <c r="AL51" s="74"/>
      <c r="AM51" s="7"/>
      <c r="AN51" s="4"/>
      <c r="AO51" s="74"/>
      <c r="AP51" s="7"/>
      <c r="AQ51" s="4"/>
      <c r="AR51" s="74"/>
      <c r="AS51" s="7"/>
      <c r="AT51" s="4"/>
      <c r="AU51" s="74"/>
      <c r="AV51" s="7"/>
      <c r="AW51" s="4"/>
      <c r="AX51" s="74"/>
      <c r="AY51" s="7"/>
      <c r="AZ51" s="4"/>
      <c r="BA51" s="74"/>
      <c r="BB51" s="7"/>
      <c r="BC51" s="4"/>
      <c r="BD51" s="74"/>
      <c r="BE51" s="7"/>
      <c r="BF51" s="4"/>
      <c r="BG51" s="74"/>
      <c r="BH51" s="7"/>
      <c r="BI51" s="4"/>
      <c r="BJ51" s="74"/>
      <c r="BK51" s="7"/>
      <c r="BL51" s="4"/>
      <c r="BM51" s="74"/>
      <c r="BN51" s="7"/>
      <c r="BO51" s="4"/>
      <c r="BP51" s="74"/>
      <c r="BQ51" s="7"/>
      <c r="BR51" s="4"/>
      <c r="BS51" s="74"/>
      <c r="BT51" s="7"/>
      <c r="BU51" s="4"/>
      <c r="BV51" s="74"/>
      <c r="BW51" s="7"/>
      <c r="BX51" s="4"/>
      <c r="BY51" s="74"/>
    </row>
    <row r="52" spans="1:77" ht="13.5" customHeight="1">
      <c r="A52" s="71"/>
      <c r="C52" s="7"/>
      <c r="D52" s="4"/>
      <c r="E52" s="4"/>
      <c r="F52" s="7"/>
      <c r="G52" s="4"/>
      <c r="H52" s="74"/>
      <c r="I52" s="4"/>
      <c r="J52" s="4"/>
      <c r="K52" s="4"/>
      <c r="L52" s="7"/>
      <c r="M52" s="4"/>
      <c r="N52" s="74"/>
      <c r="O52" s="7"/>
      <c r="P52" s="4"/>
      <c r="Q52" s="74"/>
      <c r="R52" s="7"/>
      <c r="S52" s="4"/>
      <c r="T52" s="74"/>
      <c r="U52" s="7"/>
      <c r="V52" s="4"/>
      <c r="W52" s="74"/>
      <c r="X52" s="7"/>
      <c r="Y52" s="4"/>
      <c r="Z52" s="74"/>
      <c r="AA52" s="7"/>
      <c r="AB52" s="4"/>
      <c r="AC52" s="74"/>
      <c r="AD52" s="7"/>
      <c r="AE52" s="4"/>
      <c r="AF52" s="74"/>
      <c r="AG52" s="7"/>
      <c r="AH52" s="4"/>
      <c r="AI52" s="74"/>
      <c r="AJ52" s="7"/>
      <c r="AK52" s="4"/>
      <c r="AL52" s="74"/>
      <c r="AM52" s="7"/>
      <c r="AN52" s="4"/>
      <c r="AO52" s="74"/>
      <c r="AP52" s="7"/>
      <c r="AQ52" s="4"/>
      <c r="AR52" s="74"/>
      <c r="AS52" s="7"/>
      <c r="AT52" s="4"/>
      <c r="AU52" s="74"/>
      <c r="AV52" s="7"/>
      <c r="AW52" s="4"/>
      <c r="AX52" s="74"/>
      <c r="AY52" s="7"/>
      <c r="AZ52" s="4"/>
      <c r="BA52" s="74"/>
      <c r="BB52" s="7"/>
      <c r="BC52" s="4"/>
      <c r="BD52" s="74"/>
      <c r="BE52" s="7"/>
      <c r="BF52" s="4"/>
      <c r="BG52" s="74"/>
      <c r="BH52" s="7"/>
      <c r="BI52" s="4"/>
      <c r="BJ52" s="74"/>
      <c r="BK52" s="7"/>
      <c r="BL52" s="4"/>
      <c r="BM52" s="74"/>
      <c r="BN52" s="7"/>
      <c r="BO52" s="4"/>
      <c r="BP52" s="74"/>
      <c r="BQ52" s="7"/>
      <c r="BR52" s="4"/>
      <c r="BS52" s="74"/>
      <c r="BT52" s="7"/>
      <c r="BU52" s="4"/>
      <c r="BV52" s="74"/>
      <c r="BW52" s="7"/>
      <c r="BX52" s="4"/>
      <c r="BY52" s="74"/>
    </row>
    <row r="53" spans="1:77" ht="13.5" customHeight="1">
      <c r="A53" s="71"/>
      <c r="C53" s="7"/>
      <c r="D53" s="4"/>
      <c r="E53" s="4"/>
      <c r="F53" s="7"/>
      <c r="G53" s="4"/>
      <c r="H53" s="74"/>
      <c r="I53" s="4"/>
      <c r="J53" s="4"/>
      <c r="K53" s="4"/>
      <c r="L53" s="7"/>
      <c r="M53" s="4"/>
      <c r="N53" s="74"/>
      <c r="O53" s="7"/>
      <c r="P53" s="4"/>
      <c r="Q53" s="74"/>
      <c r="R53" s="7"/>
      <c r="S53" s="4"/>
      <c r="T53" s="74"/>
      <c r="U53" s="7"/>
      <c r="V53" s="4"/>
      <c r="W53" s="74"/>
      <c r="X53" s="7"/>
      <c r="Y53" s="4"/>
      <c r="Z53" s="74"/>
      <c r="AA53" s="7"/>
      <c r="AB53" s="4"/>
      <c r="AC53" s="74"/>
      <c r="AD53" s="7"/>
      <c r="AE53" s="4"/>
      <c r="AF53" s="74"/>
      <c r="AG53" s="7"/>
      <c r="AH53" s="4"/>
      <c r="AI53" s="74"/>
      <c r="AJ53" s="7"/>
      <c r="AK53" s="4"/>
      <c r="AL53" s="74"/>
      <c r="AM53" s="7"/>
      <c r="AN53" s="4"/>
      <c r="AO53" s="74"/>
      <c r="AP53" s="7"/>
      <c r="AQ53" s="4"/>
      <c r="AR53" s="74"/>
      <c r="AS53" s="7"/>
      <c r="AT53" s="4"/>
      <c r="AU53" s="74"/>
      <c r="AV53" s="7"/>
      <c r="AW53" s="4"/>
      <c r="AX53" s="74"/>
      <c r="AY53" s="7"/>
      <c r="AZ53" s="4"/>
      <c r="BA53" s="74"/>
      <c r="BB53" s="7"/>
      <c r="BC53" s="4"/>
      <c r="BD53" s="74"/>
      <c r="BE53" s="7"/>
      <c r="BF53" s="4"/>
      <c r="BG53" s="74"/>
      <c r="BH53" s="7"/>
      <c r="BI53" s="4"/>
      <c r="BJ53" s="74"/>
      <c r="BK53" s="7"/>
      <c r="BL53" s="4"/>
      <c r="BM53" s="74"/>
      <c r="BN53" s="7"/>
      <c r="BO53" s="4"/>
      <c r="BP53" s="74"/>
      <c r="BQ53" s="7"/>
      <c r="BR53" s="4"/>
      <c r="BS53" s="74"/>
      <c r="BT53" s="7"/>
      <c r="BU53" s="4"/>
      <c r="BV53" s="74"/>
      <c r="BW53" s="7"/>
      <c r="BX53" s="4"/>
      <c r="BY53" s="74"/>
    </row>
    <row r="54" spans="1:77" ht="13.5" customHeight="1">
      <c r="A54" s="71"/>
      <c r="C54" s="7"/>
      <c r="D54" s="4"/>
      <c r="E54" s="4"/>
      <c r="F54" s="7"/>
      <c r="G54" s="4"/>
      <c r="H54" s="74"/>
      <c r="I54" s="4"/>
      <c r="J54" s="4"/>
      <c r="K54" s="4"/>
      <c r="L54" s="7"/>
      <c r="M54" s="4"/>
      <c r="N54" s="74"/>
      <c r="O54" s="7"/>
      <c r="P54" s="4"/>
      <c r="Q54" s="74"/>
      <c r="R54" s="7"/>
      <c r="S54" s="4"/>
      <c r="T54" s="74"/>
      <c r="U54" s="7"/>
      <c r="V54" s="4"/>
      <c r="W54" s="74"/>
      <c r="X54" s="7"/>
      <c r="Y54" s="4"/>
      <c r="Z54" s="74"/>
      <c r="AA54" s="7"/>
      <c r="AB54" s="4"/>
      <c r="AC54" s="74"/>
      <c r="AD54" s="7"/>
      <c r="AE54" s="4"/>
      <c r="AF54" s="74"/>
      <c r="AG54" s="7"/>
      <c r="AH54" s="4"/>
      <c r="AI54" s="74"/>
      <c r="AJ54" s="7"/>
      <c r="AK54" s="4"/>
      <c r="AL54" s="74"/>
      <c r="AM54" s="7"/>
      <c r="AN54" s="4"/>
      <c r="AO54" s="74"/>
      <c r="AP54" s="7"/>
      <c r="AQ54" s="4"/>
      <c r="AR54" s="74"/>
      <c r="AS54" s="7"/>
      <c r="AT54" s="4"/>
      <c r="AU54" s="74"/>
      <c r="AV54" s="7"/>
      <c r="AW54" s="4"/>
      <c r="AX54" s="74"/>
      <c r="AY54" s="7"/>
      <c r="AZ54" s="4"/>
      <c r="BA54" s="74"/>
      <c r="BB54" s="7"/>
      <c r="BC54" s="4"/>
      <c r="BD54" s="74"/>
      <c r="BE54" s="7"/>
      <c r="BF54" s="4"/>
      <c r="BG54" s="74"/>
      <c r="BH54" s="7"/>
      <c r="BI54" s="4"/>
      <c r="BJ54" s="74"/>
      <c r="BK54" s="7"/>
      <c r="BL54" s="4"/>
      <c r="BM54" s="74"/>
      <c r="BN54" s="7"/>
      <c r="BO54" s="4"/>
      <c r="BP54" s="74"/>
      <c r="BQ54" s="7"/>
      <c r="BR54" s="4"/>
      <c r="BS54" s="74"/>
      <c r="BT54" s="7"/>
      <c r="BU54" s="4"/>
      <c r="BV54" s="74"/>
      <c r="BW54" s="7"/>
      <c r="BX54" s="4"/>
      <c r="BY54" s="74"/>
    </row>
    <row r="55" spans="1:77" ht="13.5" customHeight="1">
      <c r="A55" s="71"/>
      <c r="C55" s="7"/>
      <c r="D55" s="4"/>
      <c r="E55" s="4"/>
      <c r="F55" s="7"/>
      <c r="G55" s="4"/>
      <c r="H55" s="74"/>
      <c r="I55" s="4"/>
      <c r="J55" s="4"/>
      <c r="K55" s="4"/>
      <c r="L55" s="7"/>
      <c r="M55" s="4"/>
      <c r="N55" s="74"/>
      <c r="O55" s="7"/>
      <c r="P55" s="4"/>
      <c r="Q55" s="74"/>
      <c r="R55" s="7"/>
      <c r="S55" s="4"/>
      <c r="T55" s="74"/>
      <c r="U55" s="7"/>
      <c r="V55" s="4"/>
      <c r="W55" s="74"/>
      <c r="X55" s="7"/>
      <c r="Y55" s="4"/>
      <c r="Z55" s="74"/>
      <c r="AA55" s="7"/>
      <c r="AB55" s="4"/>
      <c r="AC55" s="74"/>
      <c r="AD55" s="7"/>
      <c r="AE55" s="4"/>
      <c r="AF55" s="74"/>
      <c r="AG55" s="7"/>
      <c r="AH55" s="4"/>
      <c r="AI55" s="74"/>
      <c r="AJ55" s="7"/>
      <c r="AK55" s="4"/>
      <c r="AL55" s="74"/>
      <c r="AM55" s="7"/>
      <c r="AN55" s="4"/>
      <c r="AO55" s="74"/>
      <c r="AP55" s="7"/>
      <c r="AQ55" s="4"/>
      <c r="AR55" s="74"/>
      <c r="AS55" s="7"/>
      <c r="AT55" s="4"/>
      <c r="AU55" s="74"/>
      <c r="AV55" s="7"/>
      <c r="AW55" s="4"/>
      <c r="AX55" s="74"/>
      <c r="AY55" s="7"/>
      <c r="AZ55" s="4"/>
      <c r="BA55" s="74"/>
      <c r="BB55" s="7"/>
      <c r="BC55" s="4"/>
      <c r="BD55" s="74"/>
      <c r="BE55" s="7"/>
      <c r="BF55" s="4"/>
      <c r="BG55" s="74"/>
      <c r="BH55" s="7"/>
      <c r="BI55" s="4"/>
      <c r="BJ55" s="74"/>
      <c r="BK55" s="7"/>
      <c r="BL55" s="4"/>
      <c r="BM55" s="74"/>
      <c r="BN55" s="7"/>
      <c r="BO55" s="4"/>
      <c r="BP55" s="74"/>
      <c r="BQ55" s="7"/>
      <c r="BR55" s="4"/>
      <c r="BS55" s="74"/>
      <c r="BT55" s="7"/>
      <c r="BU55" s="4"/>
      <c r="BV55" s="74"/>
      <c r="BW55" s="7"/>
      <c r="BX55" s="4"/>
      <c r="BY55" s="74"/>
    </row>
    <row r="56" spans="1:77" ht="13.5" customHeight="1">
      <c r="A56" s="71"/>
      <c r="C56" s="7"/>
      <c r="D56" s="4"/>
      <c r="E56" s="4"/>
      <c r="F56" s="7"/>
      <c r="G56" s="4"/>
      <c r="H56" s="74"/>
      <c r="I56" s="4"/>
      <c r="J56" s="4"/>
      <c r="K56" s="4"/>
      <c r="L56" s="7"/>
      <c r="M56" s="4"/>
      <c r="N56" s="74"/>
      <c r="O56" s="7"/>
      <c r="P56" s="4"/>
      <c r="Q56" s="74"/>
      <c r="R56" s="7"/>
      <c r="S56" s="4"/>
      <c r="T56" s="74"/>
      <c r="U56" s="7"/>
      <c r="V56" s="4"/>
      <c r="W56" s="74"/>
      <c r="X56" s="7"/>
      <c r="Y56" s="4"/>
      <c r="Z56" s="74"/>
      <c r="AA56" s="7"/>
      <c r="AB56" s="4"/>
      <c r="AC56" s="74"/>
      <c r="AD56" s="7"/>
      <c r="AE56" s="4"/>
      <c r="AF56" s="74"/>
      <c r="AG56" s="7"/>
      <c r="AH56" s="4"/>
      <c r="AI56" s="74"/>
      <c r="AJ56" s="7"/>
      <c r="AK56" s="4"/>
      <c r="AL56" s="74"/>
      <c r="AM56" s="7"/>
      <c r="AN56" s="4"/>
      <c r="AO56" s="74"/>
      <c r="AP56" s="7"/>
      <c r="AQ56" s="4"/>
      <c r="AR56" s="74"/>
      <c r="AS56" s="7"/>
      <c r="AT56" s="4"/>
      <c r="AU56" s="74"/>
      <c r="AV56" s="7"/>
      <c r="AW56" s="4"/>
      <c r="AX56" s="74"/>
      <c r="AY56" s="7"/>
      <c r="AZ56" s="4"/>
      <c r="BA56" s="74"/>
      <c r="BB56" s="7"/>
      <c r="BC56" s="4"/>
      <c r="BD56" s="74"/>
      <c r="BE56" s="7"/>
      <c r="BF56" s="4"/>
      <c r="BG56" s="74"/>
      <c r="BH56" s="7"/>
      <c r="BI56" s="4"/>
      <c r="BJ56" s="74"/>
      <c r="BK56" s="7"/>
      <c r="BL56" s="4"/>
      <c r="BM56" s="74"/>
      <c r="BN56" s="7"/>
      <c r="BO56" s="4"/>
      <c r="BP56" s="74"/>
      <c r="BQ56" s="7"/>
      <c r="BR56" s="4"/>
      <c r="BS56" s="74"/>
      <c r="BT56" s="7"/>
      <c r="BU56" s="4"/>
      <c r="BV56" s="74"/>
      <c r="BW56" s="7"/>
      <c r="BX56" s="4"/>
      <c r="BY56" s="74"/>
    </row>
    <row r="57" spans="1:77" ht="13.5" customHeight="1">
      <c r="A57" s="71"/>
      <c r="C57" s="7"/>
      <c r="D57" s="4"/>
      <c r="E57" s="4"/>
      <c r="F57" s="7"/>
      <c r="G57" s="4"/>
      <c r="H57" s="74"/>
      <c r="I57" s="4"/>
      <c r="J57" s="4"/>
      <c r="K57" s="4"/>
      <c r="L57" s="7"/>
      <c r="M57" s="4"/>
      <c r="N57" s="74"/>
      <c r="O57" s="7"/>
      <c r="P57" s="4"/>
      <c r="Q57" s="74"/>
      <c r="R57" s="7"/>
      <c r="S57" s="4"/>
      <c r="T57" s="74"/>
      <c r="U57" s="7"/>
      <c r="V57" s="4"/>
      <c r="W57" s="74"/>
      <c r="X57" s="7"/>
      <c r="Y57" s="4"/>
      <c r="Z57" s="74"/>
      <c r="AA57" s="7"/>
      <c r="AB57" s="4"/>
      <c r="AC57" s="74"/>
      <c r="AD57" s="7"/>
      <c r="AE57" s="4"/>
      <c r="AF57" s="74"/>
      <c r="AG57" s="7"/>
      <c r="AH57" s="4"/>
      <c r="AI57" s="74"/>
      <c r="AJ57" s="7"/>
      <c r="AK57" s="4"/>
      <c r="AL57" s="74"/>
      <c r="AM57" s="7"/>
      <c r="AN57" s="4"/>
      <c r="AO57" s="74"/>
      <c r="AP57" s="7"/>
      <c r="AQ57" s="4"/>
      <c r="AR57" s="74"/>
      <c r="AS57" s="7"/>
      <c r="AT57" s="4"/>
      <c r="AU57" s="74"/>
      <c r="AV57" s="7"/>
      <c r="AW57" s="4"/>
      <c r="AX57" s="74"/>
      <c r="AY57" s="7"/>
      <c r="AZ57" s="4"/>
      <c r="BA57" s="74"/>
      <c r="BB57" s="7"/>
      <c r="BC57" s="4"/>
      <c r="BD57" s="74"/>
      <c r="BE57" s="7"/>
      <c r="BF57" s="4"/>
      <c r="BG57" s="74"/>
      <c r="BH57" s="7"/>
      <c r="BI57" s="4"/>
      <c r="BJ57" s="74"/>
      <c r="BK57" s="7"/>
      <c r="BL57" s="4"/>
      <c r="BM57" s="74"/>
      <c r="BN57" s="7"/>
      <c r="BO57" s="4"/>
      <c r="BP57" s="74"/>
      <c r="BQ57" s="7"/>
      <c r="BR57" s="4"/>
      <c r="BS57" s="74"/>
      <c r="BT57" s="7"/>
      <c r="BU57" s="4"/>
      <c r="BV57" s="74"/>
      <c r="BW57" s="7"/>
      <c r="BX57" s="4"/>
      <c r="BY57" s="74"/>
    </row>
    <row r="58" spans="1:77" ht="13.5" customHeight="1">
      <c r="A58" s="71"/>
      <c r="C58" s="7"/>
      <c r="D58" s="4"/>
      <c r="E58" s="4"/>
      <c r="F58" s="7"/>
      <c r="G58" s="4"/>
      <c r="H58" s="74"/>
      <c r="I58" s="4"/>
      <c r="J58" s="4"/>
      <c r="K58" s="4"/>
      <c r="L58" s="7"/>
      <c r="M58" s="4"/>
      <c r="N58" s="74"/>
      <c r="O58" s="7"/>
      <c r="P58" s="4"/>
      <c r="Q58" s="74"/>
      <c r="R58" s="7"/>
      <c r="S58" s="4"/>
      <c r="T58" s="74"/>
      <c r="U58" s="7"/>
      <c r="V58" s="4"/>
      <c r="W58" s="74"/>
      <c r="X58" s="7"/>
      <c r="Y58" s="4"/>
      <c r="Z58" s="74"/>
      <c r="AA58" s="7"/>
      <c r="AB58" s="4"/>
      <c r="AC58" s="74"/>
      <c r="AD58" s="7"/>
      <c r="AE58" s="4"/>
      <c r="AF58" s="74"/>
      <c r="AG58" s="7"/>
      <c r="AH58" s="4"/>
      <c r="AI58" s="74"/>
      <c r="AJ58" s="7"/>
      <c r="AK58" s="4"/>
      <c r="AL58" s="74"/>
      <c r="AM58" s="7"/>
      <c r="AN58" s="4"/>
      <c r="AO58" s="74"/>
      <c r="AP58" s="7"/>
      <c r="AQ58" s="4"/>
      <c r="AR58" s="74"/>
      <c r="AS58" s="7"/>
      <c r="AT58" s="4"/>
      <c r="AU58" s="74"/>
      <c r="AV58" s="7"/>
      <c r="AW58" s="4"/>
      <c r="AX58" s="74"/>
      <c r="AY58" s="7"/>
      <c r="AZ58" s="4"/>
      <c r="BA58" s="74"/>
      <c r="BB58" s="7"/>
      <c r="BC58" s="4"/>
      <c r="BD58" s="74"/>
      <c r="BE58" s="7"/>
      <c r="BF58" s="4"/>
      <c r="BG58" s="74"/>
      <c r="BH58" s="7"/>
      <c r="BI58" s="4"/>
      <c r="BJ58" s="74"/>
      <c r="BK58" s="7"/>
      <c r="BL58" s="4"/>
      <c r="BM58" s="74"/>
      <c r="BN58" s="7"/>
      <c r="BO58" s="4"/>
      <c r="BP58" s="74"/>
      <c r="BQ58" s="7"/>
      <c r="BR58" s="4"/>
      <c r="BS58" s="74"/>
      <c r="BT58" s="7"/>
      <c r="BU58" s="4"/>
      <c r="BV58" s="74"/>
      <c r="BW58" s="7"/>
      <c r="BX58" s="4"/>
      <c r="BY58" s="74"/>
    </row>
    <row r="59" spans="1:77" ht="13.5" customHeight="1">
      <c r="A59" s="71"/>
      <c r="C59" s="7"/>
      <c r="D59" s="4"/>
      <c r="E59" s="4"/>
      <c r="F59" s="7"/>
      <c r="G59" s="4"/>
      <c r="H59" s="74"/>
      <c r="I59" s="4"/>
      <c r="J59" s="4"/>
      <c r="K59" s="4"/>
      <c r="L59" s="7"/>
      <c r="M59" s="4"/>
      <c r="N59" s="74"/>
      <c r="O59" s="7"/>
      <c r="P59" s="4"/>
      <c r="Q59" s="74"/>
      <c r="R59" s="7"/>
      <c r="S59" s="4"/>
      <c r="T59" s="74"/>
      <c r="U59" s="7"/>
      <c r="V59" s="4"/>
      <c r="W59" s="74"/>
      <c r="X59" s="7"/>
      <c r="Y59" s="4"/>
      <c r="Z59" s="74"/>
      <c r="AA59" s="7"/>
      <c r="AB59" s="4"/>
      <c r="AC59" s="74"/>
      <c r="AD59" s="7"/>
      <c r="AE59" s="4"/>
      <c r="AF59" s="74"/>
      <c r="AG59" s="7"/>
      <c r="AH59" s="4"/>
      <c r="AI59" s="74"/>
      <c r="AJ59" s="7"/>
      <c r="AK59" s="4"/>
      <c r="AL59" s="74"/>
      <c r="AM59" s="7"/>
      <c r="AN59" s="4"/>
      <c r="AO59" s="74"/>
      <c r="AP59" s="7"/>
      <c r="AQ59" s="4"/>
      <c r="AR59" s="74"/>
      <c r="AS59" s="7"/>
      <c r="AT59" s="4"/>
      <c r="AU59" s="74"/>
      <c r="AV59" s="7"/>
      <c r="AW59" s="4"/>
      <c r="AX59" s="74"/>
      <c r="AY59" s="7"/>
      <c r="AZ59" s="4"/>
      <c r="BA59" s="74"/>
      <c r="BB59" s="7"/>
      <c r="BC59" s="4"/>
      <c r="BD59" s="74"/>
      <c r="BE59" s="7"/>
      <c r="BF59" s="4"/>
      <c r="BG59" s="74"/>
      <c r="BH59" s="7"/>
      <c r="BI59" s="4"/>
      <c r="BJ59" s="74"/>
      <c r="BK59" s="7"/>
      <c r="BL59" s="4"/>
      <c r="BM59" s="74"/>
      <c r="BN59" s="7"/>
      <c r="BO59" s="4"/>
      <c r="BP59" s="74"/>
      <c r="BQ59" s="7"/>
      <c r="BR59" s="4"/>
      <c r="BS59" s="74"/>
      <c r="BT59" s="7"/>
      <c r="BU59" s="4"/>
      <c r="BV59" s="74"/>
      <c r="BW59" s="7"/>
      <c r="BX59" s="4"/>
      <c r="BY59" s="74"/>
    </row>
    <row r="60" spans="1:77" ht="13.5" customHeight="1">
      <c r="A60" s="71"/>
      <c r="C60" s="7"/>
      <c r="D60" s="4"/>
      <c r="E60" s="4"/>
      <c r="F60" s="7"/>
      <c r="G60" s="4"/>
      <c r="H60" s="74"/>
      <c r="I60" s="4"/>
      <c r="J60" s="4"/>
      <c r="K60" s="4"/>
      <c r="L60" s="7"/>
      <c r="M60" s="4"/>
      <c r="N60" s="74"/>
      <c r="O60" s="7"/>
      <c r="P60" s="4"/>
      <c r="Q60" s="74"/>
      <c r="R60" s="7"/>
      <c r="S60" s="4"/>
      <c r="T60" s="74"/>
      <c r="U60" s="7"/>
      <c r="V60" s="4"/>
      <c r="W60" s="74"/>
      <c r="X60" s="7"/>
      <c r="Y60" s="4"/>
      <c r="Z60" s="74"/>
      <c r="AA60" s="7"/>
      <c r="AB60" s="4"/>
      <c r="AC60" s="74"/>
      <c r="AD60" s="7"/>
      <c r="AE60" s="4"/>
      <c r="AF60" s="74"/>
      <c r="AG60" s="7"/>
      <c r="AH60" s="4"/>
      <c r="AI60" s="74"/>
      <c r="AJ60" s="7"/>
      <c r="AK60" s="4"/>
      <c r="AL60" s="74"/>
      <c r="AM60" s="7"/>
      <c r="AN60" s="4"/>
      <c r="AO60" s="74"/>
      <c r="AP60" s="7"/>
      <c r="AQ60" s="4"/>
      <c r="AR60" s="74"/>
      <c r="AS60" s="7"/>
      <c r="AT60" s="4"/>
      <c r="AU60" s="74"/>
      <c r="AV60" s="7"/>
      <c r="AW60" s="4"/>
      <c r="AX60" s="74"/>
      <c r="AY60" s="7"/>
      <c r="AZ60" s="4"/>
      <c r="BA60" s="74"/>
      <c r="BB60" s="7"/>
      <c r="BC60" s="4"/>
      <c r="BD60" s="74"/>
      <c r="BE60" s="7"/>
      <c r="BF60" s="4"/>
      <c r="BG60" s="74"/>
      <c r="BH60" s="7"/>
      <c r="BI60" s="4"/>
      <c r="BJ60" s="74"/>
      <c r="BK60" s="7"/>
      <c r="BL60" s="4"/>
      <c r="BM60" s="74"/>
      <c r="BN60" s="7"/>
      <c r="BO60" s="4"/>
      <c r="BP60" s="74"/>
      <c r="BQ60" s="7"/>
      <c r="BR60" s="4"/>
      <c r="BS60" s="74"/>
      <c r="BT60" s="7"/>
      <c r="BU60" s="4"/>
      <c r="BV60" s="74"/>
      <c r="BW60" s="7"/>
      <c r="BX60" s="4"/>
      <c r="BY60" s="74"/>
    </row>
    <row r="61" spans="1:77" ht="13.5" customHeight="1">
      <c r="A61" s="71"/>
      <c r="C61" s="7"/>
      <c r="D61" s="4"/>
      <c r="E61" s="4"/>
      <c r="F61" s="7"/>
      <c r="G61" s="4"/>
      <c r="H61" s="74"/>
      <c r="I61" s="4"/>
      <c r="J61" s="4"/>
      <c r="K61" s="4"/>
      <c r="L61" s="7"/>
      <c r="M61" s="4"/>
      <c r="N61" s="74"/>
      <c r="O61" s="7"/>
      <c r="P61" s="4"/>
      <c r="Q61" s="74"/>
      <c r="R61" s="7"/>
      <c r="S61" s="4"/>
      <c r="T61" s="74"/>
      <c r="U61" s="7"/>
      <c r="V61" s="4"/>
      <c r="W61" s="74"/>
      <c r="X61" s="7"/>
      <c r="Y61" s="4"/>
      <c r="Z61" s="74"/>
      <c r="AA61" s="7"/>
      <c r="AB61" s="4"/>
      <c r="AC61" s="74"/>
      <c r="AD61" s="7"/>
      <c r="AE61" s="4"/>
      <c r="AF61" s="74"/>
      <c r="AG61" s="7"/>
      <c r="AH61" s="4"/>
      <c r="AI61" s="74"/>
      <c r="AJ61" s="7"/>
      <c r="AK61" s="4"/>
      <c r="AL61" s="74"/>
      <c r="AM61" s="7"/>
      <c r="AN61" s="4"/>
      <c r="AO61" s="74"/>
      <c r="AP61" s="7"/>
      <c r="AQ61" s="4"/>
      <c r="AR61" s="74"/>
      <c r="AS61" s="7"/>
      <c r="AT61" s="4"/>
      <c r="AU61" s="74"/>
      <c r="AV61" s="7"/>
      <c r="AW61" s="4"/>
      <c r="AX61" s="74"/>
      <c r="AY61" s="7"/>
      <c r="AZ61" s="4"/>
      <c r="BA61" s="74"/>
      <c r="BB61" s="7"/>
      <c r="BC61" s="4"/>
      <c r="BD61" s="74"/>
      <c r="BE61" s="7"/>
      <c r="BF61" s="4"/>
      <c r="BG61" s="74"/>
      <c r="BH61" s="7"/>
      <c r="BI61" s="4"/>
      <c r="BJ61" s="74"/>
      <c r="BK61" s="7"/>
      <c r="BL61" s="4"/>
      <c r="BM61" s="74"/>
      <c r="BN61" s="7"/>
      <c r="BO61" s="4"/>
      <c r="BP61" s="74"/>
      <c r="BQ61" s="7"/>
      <c r="BR61" s="4"/>
      <c r="BS61" s="74"/>
      <c r="BT61" s="7"/>
      <c r="BU61" s="4"/>
      <c r="BV61" s="74"/>
      <c r="BW61" s="7"/>
      <c r="BX61" s="4"/>
      <c r="BY61" s="74"/>
    </row>
    <row r="62" spans="1:77" ht="13.5" customHeight="1">
      <c r="A62" s="71"/>
      <c r="C62" s="7"/>
      <c r="D62" s="4"/>
      <c r="E62" s="4"/>
      <c r="F62" s="7"/>
      <c r="G62" s="4"/>
      <c r="H62" s="74"/>
      <c r="I62" s="4"/>
      <c r="J62" s="4"/>
      <c r="K62" s="4"/>
      <c r="L62" s="7"/>
      <c r="M62" s="4"/>
      <c r="N62" s="74"/>
      <c r="O62" s="7"/>
      <c r="P62" s="4"/>
      <c r="Q62" s="74"/>
      <c r="R62" s="7"/>
      <c r="S62" s="4"/>
      <c r="T62" s="74"/>
      <c r="U62" s="7"/>
      <c r="V62" s="4"/>
      <c r="W62" s="74"/>
      <c r="X62" s="7"/>
      <c r="Y62" s="4"/>
      <c r="Z62" s="74"/>
      <c r="AA62" s="7"/>
      <c r="AB62" s="4"/>
      <c r="AC62" s="74"/>
      <c r="AD62" s="7"/>
      <c r="AE62" s="4"/>
      <c r="AF62" s="74"/>
      <c r="AG62" s="7"/>
      <c r="AH62" s="4"/>
      <c r="AI62" s="74"/>
      <c r="AJ62" s="7"/>
      <c r="AK62" s="4"/>
      <c r="AL62" s="74"/>
      <c r="AM62" s="7"/>
      <c r="AN62" s="4"/>
      <c r="AO62" s="74"/>
      <c r="AP62" s="7"/>
      <c r="AQ62" s="4"/>
      <c r="AR62" s="74"/>
      <c r="AS62" s="7"/>
      <c r="AT62" s="4"/>
      <c r="AU62" s="74"/>
      <c r="AV62" s="7"/>
      <c r="AW62" s="4"/>
      <c r="AX62" s="74"/>
      <c r="AY62" s="7"/>
      <c r="AZ62" s="4"/>
      <c r="BA62" s="74"/>
      <c r="BB62" s="7"/>
      <c r="BC62" s="4"/>
      <c r="BD62" s="74"/>
      <c r="BE62" s="7"/>
      <c r="BF62" s="4"/>
      <c r="BG62" s="74"/>
      <c r="BH62" s="7"/>
      <c r="BI62" s="4"/>
      <c r="BJ62" s="74"/>
      <c r="BK62" s="7"/>
      <c r="BL62" s="4"/>
      <c r="BM62" s="74"/>
      <c r="BN62" s="7"/>
      <c r="BO62" s="4"/>
      <c r="BP62" s="74"/>
      <c r="BQ62" s="7"/>
      <c r="BR62" s="4"/>
      <c r="BS62" s="74"/>
      <c r="BT62" s="7"/>
      <c r="BU62" s="4"/>
      <c r="BV62" s="74"/>
      <c r="BW62" s="7"/>
      <c r="BX62" s="4"/>
      <c r="BY62" s="74"/>
    </row>
    <row r="63" spans="1:77" ht="13.5" customHeight="1">
      <c r="A63" s="71"/>
      <c r="C63" s="7"/>
      <c r="D63" s="4"/>
      <c r="E63" s="4"/>
      <c r="F63" s="7"/>
      <c r="G63" s="4"/>
      <c r="H63" s="74"/>
      <c r="I63" s="4"/>
      <c r="J63" s="4"/>
      <c r="K63" s="4"/>
      <c r="L63" s="7"/>
      <c r="M63" s="4"/>
      <c r="N63" s="74"/>
      <c r="O63" s="7"/>
      <c r="P63" s="4"/>
      <c r="Q63" s="74"/>
      <c r="R63" s="7"/>
      <c r="S63" s="4"/>
      <c r="T63" s="74"/>
      <c r="U63" s="7"/>
      <c r="V63" s="4"/>
      <c r="W63" s="74"/>
      <c r="X63" s="7"/>
      <c r="Y63" s="4"/>
      <c r="Z63" s="74"/>
      <c r="AA63" s="7"/>
      <c r="AB63" s="4"/>
      <c r="AC63" s="74"/>
      <c r="AD63" s="7"/>
      <c r="AE63" s="4"/>
      <c r="AF63" s="74"/>
      <c r="AG63" s="7"/>
      <c r="AH63" s="4"/>
      <c r="AI63" s="74"/>
      <c r="AJ63" s="7"/>
      <c r="AK63" s="4"/>
      <c r="AL63" s="74"/>
      <c r="AM63" s="7"/>
      <c r="AN63" s="4"/>
      <c r="AO63" s="74"/>
      <c r="AP63" s="7"/>
      <c r="AQ63" s="4"/>
      <c r="AR63" s="74"/>
      <c r="AS63" s="7"/>
      <c r="AT63" s="4"/>
      <c r="AU63" s="74"/>
      <c r="AV63" s="7"/>
      <c r="AW63" s="4"/>
      <c r="AX63" s="74"/>
      <c r="AY63" s="7"/>
      <c r="AZ63" s="4"/>
      <c r="BA63" s="74"/>
      <c r="BB63" s="7"/>
      <c r="BC63" s="4"/>
      <c r="BD63" s="74"/>
      <c r="BE63" s="7"/>
      <c r="BF63" s="4"/>
      <c r="BG63" s="74"/>
      <c r="BH63" s="7"/>
      <c r="BI63" s="4"/>
      <c r="BJ63" s="74"/>
      <c r="BK63" s="7"/>
      <c r="BL63" s="4"/>
      <c r="BM63" s="74"/>
      <c r="BN63" s="7"/>
      <c r="BO63" s="4"/>
      <c r="BP63" s="74"/>
      <c r="BQ63" s="7"/>
      <c r="BR63" s="4"/>
      <c r="BS63" s="74"/>
      <c r="BT63" s="7"/>
      <c r="BU63" s="4"/>
      <c r="BV63" s="74"/>
      <c r="BW63" s="7"/>
      <c r="BX63" s="4"/>
      <c r="BY63" s="74"/>
    </row>
    <row r="64" spans="1:77" ht="13.5" customHeight="1">
      <c r="A64" s="71"/>
      <c r="C64" s="7"/>
      <c r="D64" s="4"/>
      <c r="E64" s="4"/>
      <c r="F64" s="7"/>
      <c r="G64" s="4"/>
      <c r="H64" s="74"/>
      <c r="I64" s="4"/>
      <c r="J64" s="4"/>
      <c r="K64" s="4"/>
      <c r="L64" s="7"/>
      <c r="M64" s="4"/>
      <c r="N64" s="74"/>
      <c r="O64" s="7"/>
      <c r="P64" s="4"/>
      <c r="Q64" s="74"/>
      <c r="R64" s="7"/>
      <c r="S64" s="4"/>
      <c r="T64" s="74"/>
      <c r="U64" s="7"/>
      <c r="V64" s="4"/>
      <c r="W64" s="74"/>
      <c r="X64" s="7"/>
      <c r="Y64" s="4"/>
      <c r="Z64" s="74"/>
      <c r="AA64" s="7"/>
      <c r="AB64" s="4"/>
      <c r="AC64" s="74"/>
      <c r="AD64" s="7"/>
      <c r="AE64" s="4"/>
      <c r="AF64" s="74"/>
      <c r="AG64" s="7"/>
      <c r="AH64" s="4"/>
      <c r="AI64" s="74"/>
      <c r="AJ64" s="7"/>
      <c r="AK64" s="4"/>
      <c r="AL64" s="74"/>
      <c r="AM64" s="7"/>
      <c r="AN64" s="4"/>
      <c r="AO64" s="74"/>
      <c r="AP64" s="7"/>
      <c r="AQ64" s="4"/>
      <c r="AR64" s="74"/>
      <c r="AS64" s="7"/>
      <c r="AT64" s="4"/>
      <c r="AU64" s="74"/>
      <c r="AV64" s="7"/>
      <c r="AW64" s="4"/>
      <c r="AX64" s="74"/>
      <c r="AY64" s="7"/>
      <c r="AZ64" s="4"/>
      <c r="BA64" s="74"/>
      <c r="BB64" s="7"/>
      <c r="BC64" s="4"/>
      <c r="BD64" s="74"/>
      <c r="BE64" s="7"/>
      <c r="BF64" s="4"/>
      <c r="BG64" s="74"/>
      <c r="BH64" s="7"/>
      <c r="BI64" s="4"/>
      <c r="BJ64" s="74"/>
      <c r="BK64" s="7"/>
      <c r="BL64" s="4"/>
      <c r="BM64" s="74"/>
      <c r="BN64" s="7"/>
      <c r="BO64" s="4"/>
      <c r="BP64" s="74"/>
      <c r="BQ64" s="7"/>
      <c r="BR64" s="4"/>
      <c r="BS64" s="74"/>
      <c r="BT64" s="7"/>
      <c r="BU64" s="4"/>
      <c r="BV64" s="74"/>
      <c r="BW64" s="7"/>
      <c r="BX64" s="4"/>
      <c r="BY64" s="74"/>
    </row>
    <row r="65" spans="1:77" ht="13.5" customHeight="1">
      <c r="A65" s="71"/>
      <c r="C65" s="7"/>
      <c r="D65" s="4"/>
      <c r="E65" s="4"/>
      <c r="F65" s="7"/>
      <c r="G65" s="4"/>
      <c r="H65" s="74"/>
      <c r="I65" s="4"/>
      <c r="J65" s="4"/>
      <c r="K65" s="4"/>
      <c r="L65" s="7"/>
      <c r="M65" s="4"/>
      <c r="N65" s="74"/>
      <c r="O65" s="7"/>
      <c r="P65" s="4"/>
      <c r="Q65" s="74"/>
      <c r="R65" s="7"/>
      <c r="S65" s="4"/>
      <c r="T65" s="74"/>
      <c r="U65" s="7"/>
      <c r="V65" s="4"/>
      <c r="W65" s="74"/>
      <c r="X65" s="7"/>
      <c r="Y65" s="4"/>
      <c r="Z65" s="74"/>
      <c r="AA65" s="7"/>
      <c r="AB65" s="4"/>
      <c r="AC65" s="74"/>
      <c r="AD65" s="7"/>
      <c r="AE65" s="4"/>
      <c r="AF65" s="74"/>
      <c r="AG65" s="7"/>
      <c r="AH65" s="4"/>
      <c r="AI65" s="74"/>
      <c r="AJ65" s="7"/>
      <c r="AK65" s="4"/>
      <c r="AL65" s="74"/>
      <c r="AM65" s="7"/>
      <c r="AN65" s="4"/>
      <c r="AO65" s="74"/>
      <c r="AP65" s="7"/>
      <c r="AQ65" s="4"/>
      <c r="AR65" s="74"/>
      <c r="AS65" s="7"/>
      <c r="AT65" s="4"/>
      <c r="AU65" s="74"/>
      <c r="AV65" s="7"/>
      <c r="AW65" s="4"/>
      <c r="AX65" s="74"/>
      <c r="AY65" s="7"/>
      <c r="AZ65" s="4"/>
      <c r="BA65" s="74"/>
      <c r="BB65" s="7"/>
      <c r="BC65" s="4"/>
      <c r="BD65" s="74"/>
      <c r="BE65" s="7"/>
      <c r="BF65" s="4"/>
      <c r="BG65" s="74"/>
      <c r="BH65" s="7"/>
      <c r="BI65" s="4"/>
      <c r="BJ65" s="74"/>
      <c r="BK65" s="7"/>
      <c r="BL65" s="4"/>
      <c r="BM65" s="74"/>
      <c r="BN65" s="7"/>
      <c r="BO65" s="4"/>
      <c r="BP65" s="74"/>
      <c r="BQ65" s="7"/>
      <c r="BR65" s="4"/>
      <c r="BS65" s="74"/>
      <c r="BT65" s="7"/>
      <c r="BU65" s="4"/>
      <c r="BV65" s="74"/>
      <c r="BW65" s="7"/>
      <c r="BX65" s="4"/>
      <c r="BY65" s="74"/>
    </row>
    <row r="66" spans="1:77" ht="13.5" customHeight="1">
      <c r="A66" s="71"/>
      <c r="C66" s="7"/>
      <c r="D66" s="4"/>
      <c r="E66" s="4"/>
      <c r="F66" s="7"/>
      <c r="G66" s="4"/>
      <c r="H66" s="74"/>
      <c r="I66" s="4"/>
      <c r="J66" s="4"/>
      <c r="K66" s="4"/>
      <c r="L66" s="7"/>
      <c r="M66" s="4"/>
      <c r="N66" s="74"/>
      <c r="O66" s="7"/>
      <c r="P66" s="4"/>
      <c r="Q66" s="74"/>
      <c r="R66" s="7"/>
      <c r="S66" s="4"/>
      <c r="T66" s="74"/>
      <c r="U66" s="7"/>
      <c r="V66" s="4"/>
      <c r="W66" s="74"/>
      <c r="X66" s="7"/>
      <c r="Y66" s="4"/>
      <c r="Z66" s="74"/>
      <c r="AA66" s="7"/>
      <c r="AB66" s="4"/>
      <c r="AC66" s="74"/>
      <c r="AD66" s="7"/>
      <c r="AE66" s="4"/>
      <c r="AF66" s="74"/>
      <c r="AG66" s="7"/>
      <c r="AH66" s="4"/>
      <c r="AI66" s="74"/>
      <c r="AJ66" s="7"/>
      <c r="AK66" s="4"/>
      <c r="AL66" s="74"/>
      <c r="AM66" s="7"/>
      <c r="AN66" s="4"/>
      <c r="AO66" s="74"/>
      <c r="AP66" s="7"/>
      <c r="AQ66" s="4"/>
      <c r="AR66" s="74"/>
      <c r="AS66" s="7"/>
      <c r="AT66" s="4"/>
      <c r="AU66" s="74"/>
      <c r="AV66" s="7"/>
      <c r="AW66" s="4"/>
      <c r="AX66" s="74"/>
      <c r="AY66" s="7"/>
      <c r="AZ66" s="4"/>
      <c r="BA66" s="74"/>
      <c r="BB66" s="7"/>
      <c r="BC66" s="4"/>
      <c r="BD66" s="74"/>
      <c r="BE66" s="7"/>
      <c r="BF66" s="4"/>
      <c r="BG66" s="74"/>
      <c r="BH66" s="7"/>
      <c r="BI66" s="4"/>
      <c r="BJ66" s="74"/>
      <c r="BK66" s="7"/>
      <c r="BL66" s="4"/>
      <c r="BM66" s="74"/>
      <c r="BN66" s="7"/>
      <c r="BO66" s="4"/>
      <c r="BP66" s="74"/>
      <c r="BQ66" s="7"/>
      <c r="BR66" s="4"/>
      <c r="BS66" s="74"/>
      <c r="BT66" s="7"/>
      <c r="BU66" s="4"/>
      <c r="BV66" s="74"/>
      <c r="BW66" s="7"/>
      <c r="BX66" s="4"/>
      <c r="BY66" s="74"/>
    </row>
    <row r="67" spans="1:77" ht="13.5" customHeight="1">
      <c r="A67" s="71"/>
      <c r="C67" s="7"/>
      <c r="D67" s="4"/>
      <c r="E67" s="4"/>
      <c r="F67" s="7"/>
      <c r="G67" s="4"/>
      <c r="H67" s="74"/>
      <c r="I67" s="4"/>
      <c r="J67" s="4"/>
      <c r="K67" s="4"/>
      <c r="L67" s="7"/>
      <c r="M67" s="4"/>
      <c r="N67" s="74"/>
      <c r="O67" s="7"/>
      <c r="P67" s="4"/>
      <c r="Q67" s="74"/>
      <c r="R67" s="7"/>
      <c r="S67" s="4"/>
      <c r="T67" s="74"/>
      <c r="U67" s="7"/>
      <c r="V67" s="4"/>
      <c r="W67" s="74"/>
      <c r="X67" s="7"/>
      <c r="Y67" s="4"/>
      <c r="Z67" s="74"/>
      <c r="AA67" s="7"/>
      <c r="AB67" s="4"/>
      <c r="AC67" s="74"/>
      <c r="AD67" s="7"/>
      <c r="AE67" s="4"/>
      <c r="AF67" s="74"/>
      <c r="AG67" s="7"/>
      <c r="AH67" s="4"/>
      <c r="AI67" s="74"/>
      <c r="AJ67" s="7"/>
      <c r="AK67" s="4"/>
      <c r="AL67" s="74"/>
      <c r="AM67" s="7"/>
      <c r="AN67" s="4"/>
      <c r="AO67" s="74"/>
      <c r="AP67" s="7"/>
      <c r="AQ67" s="4"/>
      <c r="AR67" s="74"/>
      <c r="AS67" s="7"/>
      <c r="AT67" s="4"/>
      <c r="AU67" s="74"/>
      <c r="AV67" s="7"/>
      <c r="AW67" s="4"/>
      <c r="AX67" s="74"/>
      <c r="AY67" s="7"/>
      <c r="AZ67" s="4"/>
      <c r="BA67" s="74"/>
      <c r="BB67" s="7"/>
      <c r="BC67" s="4"/>
      <c r="BD67" s="74"/>
      <c r="BE67" s="7"/>
      <c r="BF67" s="4"/>
      <c r="BG67" s="74"/>
      <c r="BH67" s="7"/>
      <c r="BI67" s="4"/>
      <c r="BJ67" s="74"/>
      <c r="BK67" s="7"/>
      <c r="BL67" s="4"/>
      <c r="BM67" s="74"/>
      <c r="BN67" s="7"/>
      <c r="BO67" s="4"/>
      <c r="BP67" s="74"/>
      <c r="BQ67" s="7"/>
      <c r="BR67" s="4"/>
      <c r="BS67" s="74"/>
      <c r="BT67" s="7"/>
      <c r="BU67" s="4"/>
      <c r="BV67" s="74"/>
      <c r="BW67" s="7"/>
      <c r="BX67" s="4"/>
      <c r="BY67" s="74"/>
    </row>
    <row r="68" spans="1:77" ht="13.5" customHeight="1">
      <c r="A68" s="71"/>
      <c r="C68" s="7"/>
      <c r="D68" s="4"/>
      <c r="E68" s="4"/>
      <c r="F68" s="7"/>
      <c r="G68" s="4"/>
      <c r="H68" s="74"/>
      <c r="I68" s="4"/>
      <c r="J68" s="4"/>
      <c r="K68" s="4"/>
      <c r="L68" s="7"/>
      <c r="M68" s="4"/>
      <c r="N68" s="74"/>
      <c r="O68" s="7"/>
      <c r="P68" s="4"/>
      <c r="Q68" s="74"/>
      <c r="R68" s="7"/>
      <c r="S68" s="4"/>
      <c r="T68" s="74"/>
      <c r="U68" s="7"/>
      <c r="V68" s="4"/>
      <c r="W68" s="74"/>
      <c r="X68" s="7"/>
      <c r="Y68" s="4"/>
      <c r="Z68" s="74"/>
      <c r="AA68" s="7"/>
      <c r="AB68" s="4"/>
      <c r="AC68" s="74"/>
      <c r="AD68" s="7"/>
      <c r="AE68" s="4"/>
      <c r="AF68" s="74"/>
      <c r="AG68" s="7"/>
      <c r="AH68" s="4"/>
      <c r="AI68" s="74"/>
      <c r="AJ68" s="7"/>
      <c r="AK68" s="4"/>
      <c r="AL68" s="74"/>
      <c r="AM68" s="7"/>
      <c r="AN68" s="4"/>
      <c r="AO68" s="74"/>
      <c r="AP68" s="7"/>
      <c r="AQ68" s="4"/>
      <c r="AR68" s="74"/>
      <c r="AS68" s="7"/>
      <c r="AT68" s="4"/>
      <c r="AU68" s="74"/>
      <c r="AV68" s="7"/>
      <c r="AW68" s="4"/>
      <c r="AX68" s="74"/>
      <c r="AY68" s="7"/>
      <c r="AZ68" s="4"/>
      <c r="BA68" s="74"/>
      <c r="BB68" s="7"/>
      <c r="BC68" s="4"/>
      <c r="BD68" s="74"/>
      <c r="BE68" s="7"/>
      <c r="BF68" s="4"/>
      <c r="BG68" s="74"/>
      <c r="BH68" s="7"/>
      <c r="BI68" s="4"/>
      <c r="BJ68" s="74"/>
      <c r="BK68" s="7"/>
      <c r="BL68" s="4"/>
      <c r="BM68" s="74"/>
      <c r="BN68" s="7"/>
      <c r="BO68" s="4"/>
      <c r="BP68" s="74"/>
      <c r="BQ68" s="7"/>
      <c r="BR68" s="4"/>
      <c r="BS68" s="74"/>
      <c r="BT68" s="7"/>
      <c r="BU68" s="4"/>
      <c r="BV68" s="74"/>
      <c r="BW68" s="7"/>
      <c r="BX68" s="4"/>
      <c r="BY68" s="74"/>
    </row>
    <row r="69" spans="1:77" ht="13.5" customHeight="1">
      <c r="A69" s="71"/>
      <c r="C69" s="7"/>
      <c r="D69" s="4"/>
      <c r="E69" s="4"/>
      <c r="F69" s="7"/>
      <c r="G69" s="4"/>
      <c r="H69" s="74"/>
      <c r="I69" s="4"/>
      <c r="J69" s="4"/>
      <c r="K69" s="4"/>
      <c r="L69" s="7"/>
      <c r="M69" s="4"/>
      <c r="N69" s="74"/>
      <c r="O69" s="7"/>
      <c r="P69" s="4"/>
      <c r="Q69" s="74"/>
      <c r="R69" s="7"/>
      <c r="S69" s="4"/>
      <c r="T69" s="74"/>
      <c r="U69" s="7"/>
      <c r="V69" s="4"/>
      <c r="W69" s="74"/>
      <c r="X69" s="7"/>
      <c r="Y69" s="4"/>
      <c r="Z69" s="74"/>
      <c r="AA69" s="7"/>
      <c r="AB69" s="4"/>
      <c r="AC69" s="74"/>
      <c r="AD69" s="7"/>
      <c r="AE69" s="4"/>
      <c r="AF69" s="74"/>
      <c r="AG69" s="7"/>
      <c r="AH69" s="4"/>
      <c r="AI69" s="74"/>
      <c r="AJ69" s="7"/>
      <c r="AK69" s="4"/>
      <c r="AL69" s="74"/>
      <c r="AM69" s="7"/>
      <c r="AN69" s="4"/>
      <c r="AO69" s="74"/>
      <c r="AP69" s="7"/>
      <c r="AQ69" s="4"/>
      <c r="AR69" s="74"/>
      <c r="AS69" s="7"/>
      <c r="AT69" s="4"/>
      <c r="AU69" s="74"/>
      <c r="AV69" s="7"/>
      <c r="AW69" s="4"/>
      <c r="AX69" s="74"/>
      <c r="AY69" s="7"/>
      <c r="AZ69" s="4"/>
      <c r="BA69" s="74"/>
      <c r="BB69" s="7"/>
      <c r="BC69" s="4"/>
      <c r="BD69" s="74"/>
      <c r="BE69" s="7"/>
      <c r="BF69" s="4"/>
      <c r="BG69" s="74"/>
      <c r="BH69" s="7"/>
      <c r="BI69" s="4"/>
      <c r="BJ69" s="74"/>
      <c r="BK69" s="7"/>
      <c r="BL69" s="4"/>
      <c r="BM69" s="74"/>
      <c r="BN69" s="7"/>
      <c r="BO69" s="4"/>
      <c r="BP69" s="74"/>
      <c r="BQ69" s="7"/>
      <c r="BR69" s="4"/>
      <c r="BS69" s="74"/>
      <c r="BT69" s="7"/>
      <c r="BU69" s="4"/>
      <c r="BV69" s="74"/>
      <c r="BW69" s="7"/>
      <c r="BX69" s="4"/>
      <c r="BY69" s="74"/>
    </row>
    <row r="70" spans="1:77" ht="13.5" customHeight="1">
      <c r="A70" s="71"/>
      <c r="C70" s="7"/>
      <c r="D70" s="4"/>
      <c r="E70" s="4"/>
      <c r="F70" s="7"/>
      <c r="G70" s="4"/>
      <c r="H70" s="74"/>
      <c r="I70" s="4"/>
      <c r="J70" s="4"/>
      <c r="K70" s="4"/>
      <c r="L70" s="7"/>
      <c r="M70" s="4"/>
      <c r="N70" s="74"/>
      <c r="O70" s="7"/>
      <c r="P70" s="4"/>
      <c r="Q70" s="74"/>
      <c r="R70" s="7"/>
      <c r="S70" s="4"/>
      <c r="T70" s="74"/>
      <c r="U70" s="7"/>
      <c r="V70" s="4"/>
      <c r="W70" s="74"/>
      <c r="X70" s="7"/>
      <c r="Y70" s="4"/>
      <c r="Z70" s="74"/>
      <c r="AA70" s="7"/>
      <c r="AB70" s="4"/>
      <c r="AC70" s="74"/>
      <c r="AD70" s="7"/>
      <c r="AE70" s="4"/>
      <c r="AF70" s="74"/>
      <c r="AG70" s="7"/>
      <c r="AH70" s="4"/>
      <c r="AI70" s="74"/>
      <c r="AJ70" s="7"/>
      <c r="AK70" s="4"/>
      <c r="AL70" s="74"/>
      <c r="AM70" s="7"/>
      <c r="AN70" s="4"/>
      <c r="AO70" s="74"/>
      <c r="AP70" s="7"/>
      <c r="AQ70" s="4"/>
      <c r="AR70" s="74"/>
      <c r="AS70" s="7"/>
      <c r="AT70" s="4"/>
      <c r="AU70" s="74"/>
      <c r="AV70" s="7"/>
      <c r="AW70" s="4"/>
      <c r="AX70" s="74"/>
      <c r="AY70" s="7"/>
      <c r="AZ70" s="4"/>
      <c r="BA70" s="74"/>
      <c r="BB70" s="7"/>
      <c r="BC70" s="4"/>
      <c r="BD70" s="74"/>
      <c r="BE70" s="7"/>
      <c r="BF70" s="4"/>
      <c r="BG70" s="74"/>
      <c r="BH70" s="7"/>
      <c r="BI70" s="4"/>
      <c r="BJ70" s="74"/>
      <c r="BK70" s="7"/>
      <c r="BL70" s="4"/>
      <c r="BM70" s="74"/>
      <c r="BN70" s="7"/>
      <c r="BO70" s="4"/>
      <c r="BP70" s="74"/>
      <c r="BQ70" s="7"/>
      <c r="BR70" s="4"/>
      <c r="BS70" s="74"/>
      <c r="BT70" s="7"/>
      <c r="BU70" s="4"/>
      <c r="BV70" s="74"/>
      <c r="BW70" s="7"/>
      <c r="BX70" s="4"/>
      <c r="BY70" s="74"/>
    </row>
    <row r="71" spans="1:77" ht="13.5" customHeight="1">
      <c r="A71" s="71"/>
      <c r="C71" s="7"/>
      <c r="D71" s="4"/>
      <c r="E71" s="4"/>
      <c r="F71" s="7"/>
      <c r="G71" s="4"/>
      <c r="H71" s="74"/>
      <c r="I71" s="4"/>
      <c r="J71" s="4"/>
      <c r="K71" s="4"/>
      <c r="L71" s="7"/>
      <c r="M71" s="4"/>
      <c r="N71" s="74"/>
      <c r="O71" s="7"/>
      <c r="P71" s="4"/>
      <c r="Q71" s="74"/>
      <c r="R71" s="7"/>
      <c r="S71" s="4"/>
      <c r="T71" s="74"/>
      <c r="U71" s="7"/>
      <c r="V71" s="4"/>
      <c r="W71" s="74"/>
      <c r="X71" s="7"/>
      <c r="Y71" s="4"/>
      <c r="Z71" s="74"/>
      <c r="AA71" s="7"/>
      <c r="AB71" s="4"/>
      <c r="AC71" s="74"/>
      <c r="AD71" s="7"/>
      <c r="AE71" s="4"/>
      <c r="AF71" s="74"/>
      <c r="AG71" s="7"/>
      <c r="AH71" s="4"/>
      <c r="AI71" s="74"/>
      <c r="AJ71" s="7"/>
      <c r="AK71" s="4"/>
      <c r="AL71" s="74"/>
      <c r="AM71" s="7"/>
      <c r="AN71" s="4"/>
      <c r="AO71" s="74"/>
      <c r="AP71" s="7"/>
      <c r="AQ71" s="4"/>
      <c r="AR71" s="74"/>
      <c r="AS71" s="7"/>
      <c r="AT71" s="4"/>
      <c r="AU71" s="74"/>
      <c r="AV71" s="7"/>
      <c r="AW71" s="4"/>
      <c r="AX71" s="74"/>
      <c r="AY71" s="7"/>
      <c r="AZ71" s="4"/>
      <c r="BA71" s="74"/>
      <c r="BB71" s="7"/>
      <c r="BC71" s="4"/>
      <c r="BD71" s="74"/>
      <c r="BE71" s="7"/>
      <c r="BF71" s="4"/>
      <c r="BG71" s="74"/>
      <c r="BH71" s="7"/>
      <c r="BI71" s="4"/>
      <c r="BJ71" s="74"/>
      <c r="BK71" s="7"/>
      <c r="BL71" s="4"/>
      <c r="BM71" s="74"/>
      <c r="BN71" s="7"/>
      <c r="BO71" s="4"/>
      <c r="BP71" s="74"/>
      <c r="BQ71" s="7"/>
      <c r="BR71" s="4"/>
      <c r="BS71" s="74"/>
      <c r="BT71" s="7"/>
      <c r="BU71" s="4"/>
      <c r="BV71" s="74"/>
      <c r="BW71" s="7"/>
      <c r="BX71" s="4"/>
      <c r="BY71" s="74"/>
    </row>
    <row r="72" spans="1:77" ht="13.5" customHeight="1">
      <c r="A72" s="71"/>
      <c r="C72" s="7"/>
      <c r="D72" s="4"/>
      <c r="E72" s="4"/>
      <c r="F72" s="7"/>
      <c r="G72" s="4"/>
      <c r="H72" s="74"/>
      <c r="I72" s="4"/>
      <c r="J72" s="4"/>
      <c r="K72" s="4"/>
      <c r="L72" s="7"/>
      <c r="M72" s="4"/>
      <c r="N72" s="74"/>
      <c r="O72" s="7"/>
      <c r="P72" s="4"/>
      <c r="Q72" s="74"/>
      <c r="R72" s="7"/>
      <c r="S72" s="4"/>
      <c r="T72" s="74"/>
      <c r="U72" s="7"/>
      <c r="V72" s="4"/>
      <c r="W72" s="74"/>
      <c r="X72" s="7"/>
      <c r="Y72" s="4"/>
      <c r="Z72" s="74"/>
      <c r="AA72" s="7"/>
      <c r="AB72" s="4"/>
      <c r="AC72" s="74"/>
      <c r="AD72" s="7"/>
      <c r="AE72" s="4"/>
      <c r="AF72" s="74"/>
      <c r="AG72" s="7"/>
      <c r="AH72" s="4"/>
      <c r="AI72" s="74"/>
      <c r="AJ72" s="7"/>
      <c r="AK72" s="4"/>
      <c r="AL72" s="74"/>
      <c r="AM72" s="7"/>
      <c r="AN72" s="4"/>
      <c r="AO72" s="74"/>
      <c r="AP72" s="7"/>
      <c r="AQ72" s="4"/>
      <c r="AR72" s="74"/>
      <c r="AS72" s="7"/>
      <c r="AT72" s="4"/>
      <c r="AU72" s="74"/>
      <c r="AV72" s="7"/>
      <c r="AW72" s="4"/>
      <c r="AX72" s="74"/>
      <c r="AY72" s="7"/>
      <c r="AZ72" s="4"/>
      <c r="BA72" s="74"/>
      <c r="BB72" s="7"/>
      <c r="BC72" s="4"/>
      <c r="BD72" s="74"/>
      <c r="BE72" s="7"/>
      <c r="BF72" s="4"/>
      <c r="BG72" s="74"/>
      <c r="BH72" s="7"/>
      <c r="BI72" s="4"/>
      <c r="BJ72" s="74"/>
      <c r="BK72" s="7"/>
      <c r="BL72" s="4"/>
      <c r="BM72" s="74"/>
      <c r="BN72" s="7"/>
      <c r="BO72" s="4"/>
      <c r="BP72" s="74"/>
      <c r="BQ72" s="7"/>
      <c r="BR72" s="4"/>
      <c r="BS72" s="74"/>
      <c r="BT72" s="7"/>
      <c r="BU72" s="4"/>
      <c r="BV72" s="74"/>
      <c r="BW72" s="7"/>
      <c r="BX72" s="4"/>
      <c r="BY72" s="74"/>
    </row>
    <row r="73" spans="1:77" ht="13.5" customHeight="1">
      <c r="A73" s="71"/>
      <c r="C73" s="7"/>
      <c r="D73" s="4"/>
      <c r="E73" s="4"/>
      <c r="F73" s="7"/>
      <c r="G73" s="4"/>
      <c r="H73" s="74"/>
      <c r="I73" s="4"/>
      <c r="J73" s="4"/>
      <c r="K73" s="4"/>
      <c r="L73" s="7"/>
      <c r="M73" s="4"/>
      <c r="N73" s="74"/>
      <c r="O73" s="7"/>
      <c r="P73" s="4"/>
      <c r="Q73" s="74"/>
      <c r="R73" s="7"/>
      <c r="S73" s="4"/>
      <c r="T73" s="74"/>
      <c r="U73" s="7"/>
      <c r="V73" s="4"/>
      <c r="W73" s="74"/>
      <c r="X73" s="7"/>
      <c r="Y73" s="4"/>
      <c r="Z73" s="74"/>
      <c r="AA73" s="7"/>
      <c r="AB73" s="4"/>
      <c r="AC73" s="74"/>
      <c r="AD73" s="7"/>
      <c r="AE73" s="4"/>
      <c r="AF73" s="74"/>
      <c r="AG73" s="7"/>
      <c r="AH73" s="4"/>
      <c r="AI73" s="74"/>
      <c r="AJ73" s="7"/>
      <c r="AK73" s="4"/>
      <c r="AL73" s="74"/>
      <c r="AM73" s="7"/>
      <c r="AN73" s="4"/>
      <c r="AO73" s="74"/>
      <c r="AP73" s="7"/>
      <c r="AQ73" s="4"/>
      <c r="AR73" s="74"/>
      <c r="AS73" s="7"/>
      <c r="AT73" s="4"/>
      <c r="AU73" s="74"/>
      <c r="AV73" s="7"/>
      <c r="AW73" s="4"/>
      <c r="AX73" s="74"/>
      <c r="AY73" s="7"/>
      <c r="AZ73" s="4"/>
      <c r="BA73" s="74"/>
      <c r="BB73" s="7"/>
      <c r="BC73" s="4"/>
      <c r="BD73" s="74"/>
      <c r="BE73" s="7"/>
      <c r="BF73" s="4"/>
      <c r="BG73" s="74"/>
      <c r="BH73" s="7"/>
      <c r="BI73" s="4"/>
      <c r="BJ73" s="74"/>
      <c r="BK73" s="7"/>
      <c r="BL73" s="4"/>
      <c r="BM73" s="74"/>
      <c r="BN73" s="7"/>
      <c r="BO73" s="4"/>
      <c r="BP73" s="74"/>
      <c r="BQ73" s="7"/>
      <c r="BR73" s="4"/>
      <c r="BS73" s="74"/>
      <c r="BT73" s="7"/>
      <c r="BU73" s="4"/>
      <c r="BV73" s="74"/>
      <c r="BW73" s="7"/>
      <c r="BX73" s="4"/>
      <c r="BY73" s="74"/>
    </row>
    <row r="74" spans="1:77" ht="13.5" customHeight="1">
      <c r="A74" s="71"/>
      <c r="C74" s="7"/>
      <c r="D74" s="4"/>
      <c r="E74" s="4"/>
      <c r="F74" s="7"/>
      <c r="G74" s="4"/>
      <c r="H74" s="74"/>
      <c r="I74" s="4"/>
      <c r="J74" s="4"/>
      <c r="K74" s="4"/>
      <c r="L74" s="7"/>
      <c r="M74" s="4"/>
      <c r="N74" s="74"/>
      <c r="O74" s="7"/>
      <c r="P74" s="4"/>
      <c r="Q74" s="74"/>
      <c r="R74" s="7"/>
      <c r="S74" s="4"/>
      <c r="T74" s="74"/>
      <c r="U74" s="7"/>
      <c r="V74" s="4"/>
      <c r="W74" s="74"/>
      <c r="X74" s="7"/>
      <c r="Y74" s="4"/>
      <c r="Z74" s="74"/>
      <c r="AA74" s="7"/>
      <c r="AB74" s="4"/>
      <c r="AC74" s="74"/>
      <c r="AD74" s="7"/>
      <c r="AE74" s="4"/>
      <c r="AF74" s="74"/>
      <c r="AG74" s="7"/>
      <c r="AH74" s="4"/>
      <c r="AI74" s="74"/>
      <c r="AJ74" s="7"/>
      <c r="AK74" s="4"/>
      <c r="AL74" s="74"/>
      <c r="AM74" s="7"/>
      <c r="AN74" s="4"/>
      <c r="AO74" s="74"/>
      <c r="AP74" s="7"/>
      <c r="AQ74" s="4"/>
      <c r="AR74" s="74"/>
      <c r="AS74" s="7"/>
      <c r="AT74" s="4"/>
      <c r="AU74" s="74"/>
      <c r="AV74" s="7"/>
      <c r="AW74" s="4"/>
      <c r="AX74" s="74"/>
      <c r="AY74" s="7"/>
      <c r="AZ74" s="4"/>
      <c r="BA74" s="74"/>
      <c r="BB74" s="7"/>
      <c r="BC74" s="4"/>
      <c r="BD74" s="74"/>
      <c r="BE74" s="7"/>
      <c r="BF74" s="4"/>
      <c r="BG74" s="74"/>
      <c r="BH74" s="7"/>
      <c r="BI74" s="4"/>
      <c r="BJ74" s="74"/>
      <c r="BK74" s="7"/>
      <c r="BL74" s="4"/>
      <c r="BM74" s="74"/>
      <c r="BN74" s="7"/>
      <c r="BO74" s="4"/>
      <c r="BP74" s="74"/>
      <c r="BQ74" s="7"/>
      <c r="BR74" s="4"/>
      <c r="BS74" s="74"/>
      <c r="BT74" s="7"/>
      <c r="BU74" s="4"/>
      <c r="BV74" s="74"/>
      <c r="BW74" s="7"/>
      <c r="BX74" s="4"/>
      <c r="BY74" s="74"/>
    </row>
    <row r="75" spans="1:77" ht="13.5" customHeight="1">
      <c r="A75" s="71"/>
      <c r="C75" s="7"/>
      <c r="D75" s="4"/>
      <c r="E75" s="4"/>
      <c r="F75" s="7"/>
      <c r="G75" s="4"/>
      <c r="H75" s="74"/>
      <c r="I75" s="4"/>
      <c r="J75" s="4"/>
      <c r="K75" s="4"/>
      <c r="L75" s="7"/>
      <c r="M75" s="4"/>
      <c r="N75" s="74"/>
      <c r="O75" s="7"/>
      <c r="P75" s="4"/>
      <c r="Q75" s="74"/>
      <c r="R75" s="7"/>
      <c r="S75" s="4"/>
      <c r="T75" s="74"/>
      <c r="U75" s="7"/>
      <c r="V75" s="4"/>
      <c r="W75" s="74"/>
      <c r="X75" s="7"/>
      <c r="Y75" s="4"/>
      <c r="Z75" s="74"/>
      <c r="AA75" s="7"/>
      <c r="AB75" s="4"/>
      <c r="AC75" s="74"/>
      <c r="AD75" s="7"/>
      <c r="AE75" s="4"/>
      <c r="AF75" s="74"/>
      <c r="AG75" s="7"/>
      <c r="AH75" s="4"/>
      <c r="AI75" s="74"/>
      <c r="AJ75" s="7"/>
      <c r="AK75" s="4"/>
      <c r="AL75" s="74"/>
      <c r="AM75" s="7"/>
      <c r="AN75" s="4"/>
      <c r="AO75" s="74"/>
      <c r="AP75" s="7"/>
      <c r="AQ75" s="4"/>
      <c r="AR75" s="74"/>
      <c r="AS75" s="7"/>
      <c r="AT75" s="4"/>
      <c r="AU75" s="74"/>
      <c r="AV75" s="7"/>
      <c r="AW75" s="4"/>
      <c r="AX75" s="74"/>
      <c r="AY75" s="7"/>
      <c r="AZ75" s="4"/>
      <c r="BA75" s="74"/>
      <c r="BB75" s="7"/>
      <c r="BC75" s="4"/>
      <c r="BD75" s="74"/>
      <c r="BE75" s="7"/>
      <c r="BF75" s="4"/>
      <c r="BG75" s="74"/>
      <c r="BH75" s="7"/>
      <c r="BI75" s="4"/>
      <c r="BJ75" s="74"/>
      <c r="BK75" s="7"/>
      <c r="BL75" s="4"/>
      <c r="BM75" s="74"/>
      <c r="BN75" s="7"/>
      <c r="BO75" s="4"/>
      <c r="BP75" s="74"/>
      <c r="BQ75" s="7"/>
      <c r="BR75" s="4"/>
      <c r="BS75" s="74"/>
      <c r="BT75" s="7"/>
      <c r="BU75" s="4"/>
      <c r="BV75" s="74"/>
      <c r="BW75" s="7"/>
      <c r="BX75" s="4"/>
      <c r="BY75" s="74"/>
    </row>
    <row r="76" spans="1:77" ht="13.5" customHeight="1">
      <c r="A76" s="71"/>
      <c r="C76" s="7"/>
      <c r="D76" s="4"/>
      <c r="E76" s="4"/>
      <c r="F76" s="7"/>
      <c r="G76" s="4"/>
      <c r="H76" s="74"/>
      <c r="I76" s="4"/>
      <c r="J76" s="4"/>
      <c r="K76" s="4"/>
      <c r="L76" s="7"/>
      <c r="M76" s="4"/>
      <c r="N76" s="74"/>
      <c r="O76" s="7"/>
      <c r="P76" s="4"/>
      <c r="Q76" s="74"/>
      <c r="R76" s="7"/>
      <c r="S76" s="4"/>
      <c r="T76" s="74"/>
      <c r="U76" s="7"/>
      <c r="V76" s="4"/>
      <c r="W76" s="74"/>
      <c r="X76" s="7"/>
      <c r="Y76" s="4"/>
      <c r="Z76" s="74"/>
      <c r="AA76" s="7"/>
      <c r="AB76" s="4"/>
      <c r="AC76" s="74"/>
      <c r="AD76" s="7"/>
      <c r="AE76" s="4"/>
      <c r="AF76" s="74"/>
      <c r="AG76" s="7"/>
      <c r="AH76" s="4"/>
      <c r="AI76" s="74"/>
      <c r="AJ76" s="7"/>
      <c r="AK76" s="4"/>
      <c r="AL76" s="74"/>
      <c r="AM76" s="7"/>
      <c r="AN76" s="4"/>
      <c r="AO76" s="74"/>
      <c r="AP76" s="7"/>
      <c r="AQ76" s="4"/>
      <c r="AR76" s="74"/>
      <c r="AS76" s="7"/>
      <c r="AT76" s="4"/>
      <c r="AU76" s="74"/>
      <c r="AV76" s="7"/>
      <c r="AW76" s="4"/>
      <c r="AX76" s="74"/>
      <c r="AY76" s="7"/>
      <c r="AZ76" s="4"/>
      <c r="BA76" s="74"/>
      <c r="BB76" s="7"/>
      <c r="BC76" s="4"/>
      <c r="BD76" s="74"/>
      <c r="BE76" s="7"/>
      <c r="BF76" s="4"/>
      <c r="BG76" s="74"/>
      <c r="BH76" s="7"/>
      <c r="BI76" s="4"/>
      <c r="BJ76" s="74"/>
      <c r="BK76" s="7"/>
      <c r="BL76" s="4"/>
      <c r="BM76" s="74"/>
      <c r="BN76" s="7"/>
      <c r="BO76" s="4"/>
      <c r="BP76" s="74"/>
      <c r="BQ76" s="7"/>
      <c r="BR76" s="4"/>
      <c r="BS76" s="74"/>
      <c r="BT76" s="7"/>
      <c r="BU76" s="4"/>
      <c r="BV76" s="74"/>
      <c r="BW76" s="7"/>
      <c r="BX76" s="4"/>
      <c r="BY76" s="74"/>
    </row>
    <row r="77" spans="1:77" ht="13.5" customHeight="1">
      <c r="A77" s="71"/>
      <c r="C77" s="7"/>
      <c r="D77" s="4"/>
      <c r="E77" s="4"/>
      <c r="F77" s="7"/>
      <c r="G77" s="4"/>
      <c r="H77" s="74"/>
      <c r="I77" s="4"/>
      <c r="J77" s="4"/>
      <c r="K77" s="4"/>
      <c r="L77" s="7"/>
      <c r="M77" s="4"/>
      <c r="N77" s="74"/>
      <c r="O77" s="7"/>
      <c r="P77" s="4"/>
      <c r="Q77" s="74"/>
      <c r="R77" s="7"/>
      <c r="S77" s="4"/>
      <c r="T77" s="74"/>
      <c r="U77" s="7"/>
      <c r="V77" s="4"/>
      <c r="W77" s="74"/>
      <c r="X77" s="7"/>
      <c r="Y77" s="4"/>
      <c r="Z77" s="74"/>
      <c r="AA77" s="7"/>
      <c r="AB77" s="4"/>
      <c r="AC77" s="74"/>
      <c r="AD77" s="7"/>
      <c r="AE77" s="4"/>
      <c r="AF77" s="74"/>
      <c r="AG77" s="7"/>
      <c r="AH77" s="4"/>
      <c r="AI77" s="74"/>
      <c r="AJ77" s="7"/>
      <c r="AK77" s="4"/>
      <c r="AL77" s="74"/>
      <c r="AM77" s="7"/>
      <c r="AN77" s="4"/>
      <c r="AO77" s="74"/>
      <c r="AP77" s="7"/>
      <c r="AQ77" s="4"/>
      <c r="AR77" s="74"/>
      <c r="AS77" s="7"/>
      <c r="AT77" s="4"/>
      <c r="AU77" s="74"/>
      <c r="AV77" s="7"/>
      <c r="AW77" s="4"/>
      <c r="AX77" s="74"/>
      <c r="AY77" s="7"/>
      <c r="AZ77" s="4"/>
      <c r="BA77" s="74"/>
      <c r="BB77" s="7"/>
      <c r="BC77" s="4"/>
      <c r="BD77" s="74"/>
      <c r="BE77" s="7"/>
      <c r="BF77" s="4"/>
      <c r="BG77" s="74"/>
      <c r="BH77" s="7"/>
      <c r="BI77" s="4"/>
      <c r="BJ77" s="74"/>
      <c r="BK77" s="7"/>
      <c r="BL77" s="4"/>
      <c r="BM77" s="74"/>
      <c r="BN77" s="7"/>
      <c r="BO77" s="4"/>
      <c r="BP77" s="74"/>
      <c r="BQ77" s="7"/>
      <c r="BR77" s="4"/>
      <c r="BS77" s="74"/>
      <c r="BT77" s="7"/>
      <c r="BU77" s="4"/>
      <c r="BV77" s="74"/>
      <c r="BW77" s="7"/>
      <c r="BX77" s="4"/>
      <c r="BY77" s="74"/>
    </row>
    <row r="78" spans="1:77" ht="13.5" customHeight="1">
      <c r="A78" s="71"/>
      <c r="C78" s="7"/>
      <c r="D78" s="4"/>
      <c r="E78" s="4"/>
      <c r="F78" s="7"/>
      <c r="G78" s="4"/>
      <c r="H78" s="74"/>
      <c r="I78" s="4"/>
      <c r="J78" s="4"/>
      <c r="K78" s="4"/>
      <c r="L78" s="7"/>
      <c r="M78" s="4"/>
      <c r="N78" s="74"/>
      <c r="O78" s="7"/>
      <c r="P78" s="4"/>
      <c r="Q78" s="74"/>
      <c r="R78" s="7"/>
      <c r="S78" s="4"/>
      <c r="T78" s="74"/>
      <c r="U78" s="7"/>
      <c r="V78" s="4"/>
      <c r="W78" s="74"/>
      <c r="X78" s="7"/>
      <c r="Y78" s="4"/>
      <c r="Z78" s="74"/>
      <c r="AA78" s="7"/>
      <c r="AB78" s="4"/>
      <c r="AC78" s="74"/>
      <c r="AD78" s="7"/>
      <c r="AE78" s="4"/>
      <c r="AF78" s="74"/>
      <c r="AG78" s="7"/>
      <c r="AH78" s="4"/>
      <c r="AI78" s="74"/>
      <c r="AJ78" s="7"/>
      <c r="AK78" s="4"/>
      <c r="AL78" s="74"/>
      <c r="AM78" s="7"/>
      <c r="AN78" s="4"/>
      <c r="AO78" s="74"/>
      <c r="AP78" s="7"/>
      <c r="AQ78" s="4"/>
      <c r="AR78" s="74"/>
      <c r="AS78" s="7"/>
      <c r="AT78" s="4"/>
      <c r="AU78" s="74"/>
      <c r="AV78" s="7"/>
      <c r="AW78" s="4"/>
      <c r="AX78" s="74"/>
      <c r="AY78" s="7"/>
      <c r="AZ78" s="4"/>
      <c r="BA78" s="74"/>
      <c r="BB78" s="7"/>
      <c r="BC78" s="4"/>
      <c r="BD78" s="74"/>
      <c r="BE78" s="7"/>
      <c r="BF78" s="4"/>
      <c r="BG78" s="74"/>
      <c r="BH78" s="7"/>
      <c r="BI78" s="4"/>
      <c r="BJ78" s="74"/>
      <c r="BK78" s="7"/>
      <c r="BL78" s="4"/>
      <c r="BM78" s="74"/>
      <c r="BN78" s="7"/>
      <c r="BO78" s="4"/>
      <c r="BP78" s="74"/>
      <c r="BQ78" s="7"/>
      <c r="BR78" s="4"/>
      <c r="BS78" s="74"/>
      <c r="BT78" s="7"/>
      <c r="BU78" s="4"/>
      <c r="BV78" s="74"/>
      <c r="BW78" s="7"/>
      <c r="BX78" s="4"/>
      <c r="BY78" s="74"/>
    </row>
    <row r="79" spans="1:77" ht="13.5" customHeight="1">
      <c r="A79" s="71"/>
      <c r="C79" s="7"/>
      <c r="D79" s="4"/>
      <c r="E79" s="4"/>
      <c r="F79" s="7"/>
      <c r="G79" s="4"/>
      <c r="H79" s="74"/>
      <c r="I79" s="4"/>
      <c r="J79" s="4"/>
      <c r="K79" s="4"/>
      <c r="L79" s="7"/>
      <c r="M79" s="4"/>
      <c r="N79" s="74"/>
      <c r="O79" s="7"/>
      <c r="P79" s="4"/>
      <c r="Q79" s="74"/>
      <c r="R79" s="7"/>
      <c r="S79" s="4"/>
      <c r="T79" s="74"/>
      <c r="U79" s="7"/>
      <c r="V79" s="4"/>
      <c r="W79" s="74"/>
      <c r="X79" s="7"/>
      <c r="Y79" s="4"/>
      <c r="Z79" s="74"/>
      <c r="AA79" s="7"/>
      <c r="AB79" s="4"/>
      <c r="AC79" s="74"/>
      <c r="AD79" s="7"/>
      <c r="AE79" s="4"/>
      <c r="AF79" s="74"/>
      <c r="AG79" s="7"/>
      <c r="AH79" s="4"/>
      <c r="AI79" s="74"/>
      <c r="AJ79" s="7"/>
      <c r="AK79" s="4"/>
      <c r="AL79" s="74"/>
      <c r="AM79" s="7"/>
      <c r="AN79" s="4"/>
      <c r="AO79" s="74"/>
      <c r="AP79" s="7"/>
      <c r="AQ79" s="4"/>
      <c r="AR79" s="74"/>
      <c r="AS79" s="7"/>
      <c r="AT79" s="4"/>
      <c r="AU79" s="74"/>
      <c r="AV79" s="7"/>
      <c r="AW79" s="4"/>
      <c r="AX79" s="74"/>
      <c r="AY79" s="7"/>
      <c r="AZ79" s="4"/>
      <c r="BA79" s="74"/>
      <c r="BB79" s="7"/>
      <c r="BC79" s="4"/>
      <c r="BD79" s="74"/>
      <c r="BE79" s="7"/>
      <c r="BF79" s="4"/>
      <c r="BG79" s="74"/>
      <c r="BH79" s="7"/>
      <c r="BI79" s="4"/>
      <c r="BJ79" s="74"/>
      <c r="BK79" s="7"/>
      <c r="BL79" s="4"/>
      <c r="BM79" s="74"/>
      <c r="BN79" s="7"/>
      <c r="BO79" s="4"/>
      <c r="BP79" s="74"/>
      <c r="BQ79" s="7"/>
      <c r="BR79" s="4"/>
      <c r="BS79" s="74"/>
      <c r="BT79" s="7"/>
      <c r="BU79" s="4"/>
      <c r="BV79" s="74"/>
      <c r="BW79" s="7"/>
      <c r="BX79" s="4"/>
      <c r="BY79" s="74"/>
    </row>
    <row r="80" spans="1:77" ht="13.5" customHeight="1">
      <c r="A80" s="71"/>
      <c r="C80" s="7"/>
      <c r="D80" s="4"/>
      <c r="E80" s="4"/>
      <c r="F80" s="7"/>
      <c r="G80" s="4"/>
      <c r="H80" s="74"/>
      <c r="I80" s="4"/>
      <c r="J80" s="4"/>
      <c r="K80" s="4"/>
      <c r="L80" s="7"/>
      <c r="M80" s="4"/>
      <c r="N80" s="74"/>
      <c r="O80" s="7"/>
      <c r="P80" s="4"/>
      <c r="Q80" s="74"/>
      <c r="R80" s="7"/>
      <c r="S80" s="4"/>
      <c r="T80" s="74"/>
      <c r="U80" s="7"/>
      <c r="V80" s="4"/>
      <c r="W80" s="74"/>
      <c r="X80" s="7"/>
      <c r="Y80" s="4"/>
      <c r="Z80" s="74"/>
      <c r="AA80" s="7"/>
      <c r="AB80" s="4"/>
      <c r="AC80" s="74"/>
      <c r="AD80" s="7"/>
      <c r="AE80" s="4"/>
      <c r="AF80" s="74"/>
      <c r="AG80" s="7"/>
      <c r="AH80" s="4"/>
      <c r="AI80" s="74"/>
      <c r="AJ80" s="7"/>
      <c r="AK80" s="4"/>
      <c r="AL80" s="74"/>
      <c r="AM80" s="7"/>
      <c r="AN80" s="4"/>
      <c r="AO80" s="74"/>
      <c r="AP80" s="7"/>
      <c r="AQ80" s="4"/>
      <c r="AR80" s="74"/>
      <c r="AS80" s="7"/>
      <c r="AT80" s="4"/>
      <c r="AU80" s="74"/>
      <c r="AV80" s="7"/>
      <c r="AW80" s="4"/>
      <c r="AX80" s="74"/>
      <c r="AY80" s="7"/>
      <c r="AZ80" s="4"/>
      <c r="BA80" s="74"/>
      <c r="BB80" s="7"/>
      <c r="BC80" s="4"/>
      <c r="BD80" s="74"/>
      <c r="BE80" s="7"/>
      <c r="BF80" s="4"/>
      <c r="BG80" s="74"/>
      <c r="BH80" s="7"/>
      <c r="BI80" s="4"/>
      <c r="BJ80" s="74"/>
      <c r="BK80" s="7"/>
      <c r="BL80" s="4"/>
      <c r="BM80" s="74"/>
      <c r="BN80" s="7"/>
      <c r="BO80" s="4"/>
      <c r="BP80" s="74"/>
      <c r="BQ80" s="7"/>
      <c r="BR80" s="4"/>
      <c r="BS80" s="74"/>
      <c r="BT80" s="7"/>
      <c r="BU80" s="4"/>
      <c r="BV80" s="74"/>
      <c r="BW80" s="7"/>
      <c r="BX80" s="4"/>
      <c r="BY80" s="74"/>
    </row>
    <row r="81" spans="1:77" ht="13.5" customHeight="1">
      <c r="A81" s="71"/>
      <c r="C81" s="7"/>
      <c r="D81" s="4"/>
      <c r="E81" s="4"/>
      <c r="F81" s="7"/>
      <c r="G81" s="4"/>
      <c r="H81" s="74"/>
      <c r="I81" s="4"/>
      <c r="J81" s="4"/>
      <c r="K81" s="4"/>
      <c r="L81" s="7"/>
      <c r="M81" s="4"/>
      <c r="N81" s="74"/>
      <c r="O81" s="7"/>
      <c r="P81" s="4"/>
      <c r="Q81" s="74"/>
      <c r="R81" s="7"/>
      <c r="S81" s="4"/>
      <c r="T81" s="74"/>
      <c r="U81" s="7"/>
      <c r="V81" s="4"/>
      <c r="W81" s="74"/>
      <c r="X81" s="7"/>
      <c r="Y81" s="4"/>
      <c r="Z81" s="74"/>
      <c r="AA81" s="7"/>
      <c r="AB81" s="4"/>
      <c r="AC81" s="74"/>
      <c r="AD81" s="7"/>
      <c r="AE81" s="4"/>
      <c r="AF81" s="74"/>
      <c r="AG81" s="7"/>
      <c r="AH81" s="4"/>
      <c r="AI81" s="74"/>
      <c r="AJ81" s="7"/>
      <c r="AK81" s="4"/>
      <c r="AL81" s="74"/>
      <c r="AM81" s="7"/>
      <c r="AN81" s="4"/>
      <c r="AO81" s="74"/>
      <c r="AP81" s="7"/>
      <c r="AQ81" s="4"/>
      <c r="AR81" s="74"/>
      <c r="AS81" s="7"/>
      <c r="AT81" s="4"/>
      <c r="AU81" s="74"/>
      <c r="AV81" s="7"/>
      <c r="AW81" s="4"/>
      <c r="AX81" s="74"/>
      <c r="AY81" s="7"/>
      <c r="AZ81" s="4"/>
      <c r="BA81" s="74"/>
      <c r="BB81" s="7"/>
      <c r="BC81" s="4"/>
      <c r="BD81" s="74"/>
      <c r="BE81" s="7"/>
      <c r="BF81" s="4"/>
      <c r="BG81" s="74"/>
      <c r="BH81" s="7"/>
      <c r="BI81" s="4"/>
      <c r="BJ81" s="74"/>
      <c r="BK81" s="7"/>
      <c r="BL81" s="4"/>
      <c r="BM81" s="74"/>
      <c r="BN81" s="7"/>
      <c r="BO81" s="4"/>
      <c r="BP81" s="74"/>
      <c r="BQ81" s="7"/>
      <c r="BR81" s="4"/>
      <c r="BS81" s="74"/>
      <c r="BT81" s="7"/>
      <c r="BU81" s="4"/>
      <c r="BV81" s="74"/>
      <c r="BW81" s="7"/>
      <c r="BX81" s="4"/>
      <c r="BY81" s="74"/>
    </row>
    <row r="82" spans="1:77" ht="13.5" customHeight="1">
      <c r="A82" s="71"/>
      <c r="C82" s="7"/>
      <c r="D82" s="4"/>
      <c r="E82" s="4"/>
      <c r="F82" s="7"/>
      <c r="G82" s="4"/>
      <c r="H82" s="74"/>
      <c r="I82" s="4"/>
      <c r="J82" s="4"/>
      <c r="K82" s="4"/>
      <c r="L82" s="7"/>
      <c r="M82" s="4"/>
      <c r="N82" s="74"/>
      <c r="O82" s="7"/>
      <c r="P82" s="4"/>
      <c r="Q82" s="74"/>
      <c r="R82" s="7"/>
      <c r="S82" s="4"/>
      <c r="T82" s="74"/>
      <c r="U82" s="7"/>
      <c r="V82" s="4"/>
      <c r="W82" s="74"/>
      <c r="X82" s="7"/>
      <c r="Y82" s="4"/>
      <c r="Z82" s="74"/>
      <c r="AA82" s="7"/>
      <c r="AB82" s="4"/>
      <c r="AC82" s="74"/>
      <c r="AD82" s="7"/>
      <c r="AE82" s="4"/>
      <c r="AF82" s="74"/>
      <c r="AG82" s="7"/>
      <c r="AH82" s="4"/>
      <c r="AI82" s="74"/>
      <c r="AJ82" s="7"/>
      <c r="AK82" s="4"/>
      <c r="AL82" s="74"/>
      <c r="AM82" s="7"/>
      <c r="AN82" s="4"/>
      <c r="AO82" s="74"/>
      <c r="AP82" s="7"/>
      <c r="AQ82" s="4"/>
      <c r="AR82" s="74"/>
      <c r="AS82" s="7"/>
      <c r="AT82" s="4"/>
      <c r="AU82" s="74"/>
      <c r="AV82" s="7"/>
      <c r="AW82" s="4"/>
      <c r="AX82" s="74"/>
      <c r="AY82" s="7"/>
      <c r="AZ82" s="4"/>
      <c r="BA82" s="74"/>
      <c r="BB82" s="7"/>
      <c r="BC82" s="4"/>
      <c r="BD82" s="74"/>
      <c r="BE82" s="7"/>
      <c r="BF82" s="4"/>
      <c r="BG82" s="74"/>
      <c r="BH82" s="7"/>
      <c r="BI82" s="4"/>
      <c r="BJ82" s="74"/>
      <c r="BK82" s="7"/>
      <c r="BL82" s="4"/>
      <c r="BM82" s="74"/>
      <c r="BN82" s="7"/>
      <c r="BO82" s="4"/>
      <c r="BP82" s="74"/>
      <c r="BQ82" s="7"/>
      <c r="BR82" s="4"/>
      <c r="BS82" s="74"/>
      <c r="BT82" s="7"/>
      <c r="BU82" s="4"/>
      <c r="BV82" s="74"/>
      <c r="BW82" s="7"/>
      <c r="BX82" s="4"/>
      <c r="BY82" s="74"/>
    </row>
    <row r="83" spans="1:77" ht="13.5" customHeight="1">
      <c r="A83" s="71"/>
      <c r="C83" s="7"/>
      <c r="D83" s="4"/>
      <c r="E83" s="4"/>
      <c r="F83" s="7"/>
      <c r="G83" s="4"/>
      <c r="H83" s="74"/>
      <c r="I83" s="4"/>
      <c r="J83" s="4"/>
      <c r="K83" s="4"/>
      <c r="L83" s="7"/>
      <c r="M83" s="4"/>
      <c r="N83" s="74"/>
      <c r="O83" s="7"/>
      <c r="P83" s="4"/>
      <c r="Q83" s="74"/>
      <c r="R83" s="7"/>
      <c r="S83" s="4"/>
      <c r="T83" s="74"/>
      <c r="U83" s="7"/>
      <c r="V83" s="4"/>
      <c r="W83" s="74"/>
      <c r="X83" s="7"/>
      <c r="Y83" s="4"/>
      <c r="Z83" s="74"/>
      <c r="AA83" s="7"/>
      <c r="AB83" s="4"/>
      <c r="AC83" s="74"/>
      <c r="AD83" s="7"/>
      <c r="AE83" s="4"/>
      <c r="AF83" s="74"/>
      <c r="AG83" s="7"/>
      <c r="AH83" s="4"/>
      <c r="AI83" s="74"/>
      <c r="AJ83" s="7"/>
      <c r="AK83" s="4"/>
      <c r="AL83" s="74"/>
      <c r="AM83" s="7"/>
      <c r="AN83" s="4"/>
      <c r="AO83" s="74"/>
      <c r="AP83" s="7"/>
      <c r="AQ83" s="4"/>
      <c r="AR83" s="74"/>
      <c r="AS83" s="7"/>
      <c r="AT83" s="4"/>
      <c r="AU83" s="74"/>
      <c r="AV83" s="7"/>
      <c r="AW83" s="4"/>
      <c r="AX83" s="74"/>
      <c r="AY83" s="7"/>
      <c r="AZ83" s="4"/>
      <c r="BA83" s="74"/>
      <c r="BB83" s="7"/>
      <c r="BC83" s="4"/>
      <c r="BD83" s="74"/>
      <c r="BE83" s="7"/>
      <c r="BF83" s="4"/>
      <c r="BG83" s="74"/>
      <c r="BH83" s="7"/>
      <c r="BI83" s="4"/>
      <c r="BJ83" s="74"/>
      <c r="BK83" s="7"/>
      <c r="BL83" s="4"/>
      <c r="BM83" s="74"/>
      <c r="BN83" s="7"/>
      <c r="BO83" s="4"/>
      <c r="BP83" s="74"/>
      <c r="BQ83" s="7"/>
      <c r="BR83" s="4"/>
      <c r="BS83" s="74"/>
      <c r="BT83" s="7"/>
      <c r="BU83" s="4"/>
      <c r="BV83" s="74"/>
      <c r="BW83" s="7"/>
      <c r="BX83" s="4"/>
      <c r="BY83" s="74"/>
    </row>
    <row r="84" spans="1:77" ht="13.5" customHeight="1">
      <c r="A84" s="71"/>
      <c r="C84" s="7"/>
      <c r="D84" s="4"/>
      <c r="E84" s="4"/>
      <c r="F84" s="7"/>
      <c r="G84" s="4"/>
      <c r="H84" s="74"/>
      <c r="I84" s="4"/>
      <c r="J84" s="4"/>
      <c r="K84" s="4"/>
      <c r="L84" s="7"/>
      <c r="M84" s="4"/>
      <c r="N84" s="74"/>
      <c r="O84" s="7"/>
      <c r="P84" s="4"/>
      <c r="Q84" s="74"/>
      <c r="R84" s="7"/>
      <c r="S84" s="4"/>
      <c r="T84" s="74"/>
      <c r="U84" s="7"/>
      <c r="V84" s="4"/>
      <c r="W84" s="74"/>
      <c r="X84" s="7"/>
      <c r="Y84" s="4"/>
      <c r="Z84" s="74"/>
      <c r="AA84" s="7"/>
      <c r="AB84" s="4"/>
      <c r="AC84" s="74"/>
      <c r="AD84" s="7"/>
      <c r="AE84" s="4"/>
      <c r="AF84" s="74"/>
      <c r="AG84" s="7"/>
      <c r="AH84" s="4"/>
      <c r="AI84" s="74"/>
      <c r="AJ84" s="7"/>
      <c r="AK84" s="4"/>
      <c r="AL84" s="74"/>
      <c r="AM84" s="7"/>
      <c r="AN84" s="4"/>
      <c r="AO84" s="74"/>
      <c r="AP84" s="7"/>
      <c r="AQ84" s="4"/>
      <c r="AR84" s="74"/>
      <c r="AS84" s="7"/>
      <c r="AT84" s="4"/>
      <c r="AU84" s="74"/>
      <c r="AV84" s="7"/>
      <c r="AW84" s="4"/>
      <c r="AX84" s="74"/>
      <c r="AY84" s="7"/>
      <c r="AZ84" s="4"/>
      <c r="BA84" s="74"/>
      <c r="BB84" s="7"/>
      <c r="BC84" s="4"/>
      <c r="BD84" s="74"/>
      <c r="BE84" s="7"/>
      <c r="BF84" s="4"/>
      <c r="BG84" s="74"/>
      <c r="BH84" s="7"/>
      <c r="BI84" s="4"/>
      <c r="BJ84" s="74"/>
      <c r="BK84" s="7"/>
      <c r="BL84" s="4"/>
      <c r="BM84" s="74"/>
      <c r="BN84" s="7"/>
      <c r="BO84" s="4"/>
      <c r="BP84" s="74"/>
      <c r="BQ84" s="7"/>
      <c r="BR84" s="4"/>
      <c r="BS84" s="74"/>
      <c r="BT84" s="7"/>
      <c r="BU84" s="4"/>
      <c r="BV84" s="74"/>
      <c r="BW84" s="7"/>
      <c r="BX84" s="4"/>
      <c r="BY84" s="74"/>
    </row>
    <row r="85" spans="1:77" ht="13.5" customHeight="1">
      <c r="A85" s="71"/>
      <c r="C85" s="7"/>
      <c r="D85" s="4"/>
      <c r="E85" s="4"/>
      <c r="F85" s="7"/>
      <c r="G85" s="4"/>
      <c r="H85" s="74"/>
      <c r="I85" s="4"/>
      <c r="J85" s="4"/>
      <c r="K85" s="4"/>
      <c r="L85" s="7"/>
      <c r="M85" s="4"/>
      <c r="N85" s="74"/>
      <c r="O85" s="7"/>
      <c r="P85" s="4"/>
      <c r="Q85" s="74"/>
      <c r="R85" s="7"/>
      <c r="S85" s="4"/>
      <c r="T85" s="74"/>
      <c r="U85" s="7"/>
      <c r="V85" s="4"/>
      <c r="W85" s="74"/>
      <c r="X85" s="7"/>
      <c r="Y85" s="4"/>
      <c r="Z85" s="74"/>
      <c r="AA85" s="7"/>
      <c r="AB85" s="4"/>
      <c r="AC85" s="74"/>
      <c r="AD85" s="7"/>
      <c r="AE85" s="4"/>
      <c r="AF85" s="74"/>
      <c r="AG85" s="7"/>
      <c r="AH85" s="4"/>
      <c r="AI85" s="74"/>
      <c r="AJ85" s="7"/>
      <c r="AK85" s="4"/>
      <c r="AL85" s="74"/>
      <c r="AM85" s="7"/>
      <c r="AN85" s="4"/>
      <c r="AO85" s="74"/>
      <c r="AP85" s="7"/>
      <c r="AQ85" s="4"/>
      <c r="AR85" s="74"/>
      <c r="AS85" s="7"/>
      <c r="AT85" s="4"/>
      <c r="AU85" s="74"/>
      <c r="AV85" s="7"/>
      <c r="AW85" s="4"/>
      <c r="AX85" s="74"/>
      <c r="AY85" s="7"/>
      <c r="AZ85" s="4"/>
      <c r="BA85" s="74"/>
      <c r="BB85" s="7"/>
      <c r="BC85" s="4"/>
      <c r="BD85" s="74"/>
      <c r="BE85" s="7"/>
      <c r="BF85" s="4"/>
      <c r="BG85" s="74"/>
      <c r="BH85" s="7"/>
      <c r="BI85" s="4"/>
      <c r="BJ85" s="74"/>
      <c r="BK85" s="7"/>
      <c r="BL85" s="4"/>
      <c r="BM85" s="74"/>
      <c r="BN85" s="7"/>
      <c r="BO85" s="4"/>
      <c r="BP85" s="74"/>
      <c r="BQ85" s="7"/>
      <c r="BR85" s="4"/>
      <c r="BS85" s="74"/>
      <c r="BT85" s="7"/>
      <c r="BU85" s="4"/>
      <c r="BV85" s="74"/>
      <c r="BW85" s="7"/>
      <c r="BX85" s="4"/>
      <c r="BY85" s="74"/>
    </row>
    <row r="86" spans="1:77" ht="13.5" customHeight="1">
      <c r="A86" s="71"/>
      <c r="C86" s="7"/>
      <c r="D86" s="4"/>
      <c r="E86" s="4"/>
      <c r="F86" s="7"/>
      <c r="G86" s="4"/>
      <c r="H86" s="74"/>
      <c r="I86" s="4"/>
      <c r="J86" s="4"/>
      <c r="K86" s="4"/>
      <c r="L86" s="7"/>
      <c r="M86" s="4"/>
      <c r="N86" s="74"/>
      <c r="O86" s="7"/>
      <c r="P86" s="4"/>
      <c r="Q86" s="74"/>
      <c r="R86" s="7"/>
      <c r="S86" s="4"/>
      <c r="T86" s="74"/>
      <c r="U86" s="7"/>
      <c r="V86" s="4"/>
      <c r="W86" s="74"/>
      <c r="X86" s="7"/>
      <c r="Y86" s="4"/>
      <c r="Z86" s="74"/>
      <c r="AA86" s="7"/>
      <c r="AB86" s="4"/>
      <c r="AC86" s="74"/>
      <c r="AD86" s="7"/>
      <c r="AE86" s="4"/>
      <c r="AF86" s="74"/>
      <c r="AG86" s="7"/>
      <c r="AH86" s="4"/>
      <c r="AI86" s="74"/>
      <c r="AJ86" s="7"/>
      <c r="AK86" s="4"/>
      <c r="AL86" s="74"/>
      <c r="AM86" s="7"/>
      <c r="AN86" s="4"/>
      <c r="AO86" s="74"/>
      <c r="AP86" s="7"/>
      <c r="AQ86" s="4"/>
      <c r="AR86" s="74"/>
      <c r="AS86" s="7"/>
      <c r="AT86" s="4"/>
      <c r="AU86" s="74"/>
      <c r="AV86" s="7"/>
      <c r="AW86" s="4"/>
      <c r="AX86" s="74"/>
      <c r="AY86" s="7"/>
      <c r="AZ86" s="4"/>
      <c r="BA86" s="74"/>
      <c r="BB86" s="7"/>
      <c r="BC86" s="4"/>
      <c r="BD86" s="74"/>
      <c r="BE86" s="7"/>
      <c r="BF86" s="4"/>
      <c r="BG86" s="74"/>
      <c r="BH86" s="7"/>
      <c r="BI86" s="4"/>
      <c r="BJ86" s="74"/>
      <c r="BK86" s="7"/>
      <c r="BL86" s="4"/>
      <c r="BM86" s="74"/>
      <c r="BN86" s="7"/>
      <c r="BO86" s="4"/>
      <c r="BP86" s="74"/>
      <c r="BQ86" s="7"/>
      <c r="BR86" s="4"/>
      <c r="BS86" s="74"/>
      <c r="BT86" s="7"/>
      <c r="BU86" s="4"/>
      <c r="BV86" s="74"/>
      <c r="BW86" s="7"/>
      <c r="BX86" s="4"/>
      <c r="BY86" s="74"/>
    </row>
    <row r="87" spans="1:77" ht="13.5" customHeight="1">
      <c r="A87" s="71"/>
      <c r="C87" s="7"/>
      <c r="D87" s="4"/>
      <c r="E87" s="4"/>
      <c r="F87" s="7"/>
      <c r="G87" s="4"/>
      <c r="H87" s="74"/>
      <c r="I87" s="4"/>
      <c r="J87" s="4"/>
      <c r="K87" s="4"/>
      <c r="L87" s="7"/>
      <c r="M87" s="4"/>
      <c r="N87" s="74"/>
      <c r="O87" s="7"/>
      <c r="P87" s="4"/>
      <c r="Q87" s="74"/>
      <c r="R87" s="7"/>
      <c r="S87" s="4"/>
      <c r="T87" s="74"/>
      <c r="U87" s="7"/>
      <c r="V87" s="4"/>
      <c r="W87" s="74"/>
      <c r="X87" s="7"/>
      <c r="Y87" s="4"/>
      <c r="Z87" s="74"/>
      <c r="AA87" s="7"/>
      <c r="AB87" s="4"/>
      <c r="AC87" s="74"/>
      <c r="AD87" s="7"/>
      <c r="AE87" s="4"/>
      <c r="AF87" s="74"/>
      <c r="AG87" s="7"/>
      <c r="AH87" s="4"/>
      <c r="AI87" s="74"/>
      <c r="AJ87" s="7"/>
      <c r="AK87" s="4"/>
      <c r="AL87" s="74"/>
      <c r="AM87" s="7"/>
      <c r="AN87" s="4"/>
      <c r="AO87" s="74"/>
      <c r="AP87" s="7"/>
      <c r="AQ87" s="4"/>
      <c r="AR87" s="74"/>
      <c r="AS87" s="7"/>
      <c r="AT87" s="4"/>
      <c r="AU87" s="74"/>
      <c r="AV87" s="7"/>
      <c r="AW87" s="4"/>
      <c r="AX87" s="74"/>
      <c r="AY87" s="7"/>
      <c r="AZ87" s="4"/>
      <c r="BA87" s="74"/>
      <c r="BB87" s="7"/>
      <c r="BC87" s="4"/>
      <c r="BD87" s="74"/>
      <c r="BE87" s="7"/>
      <c r="BF87" s="4"/>
      <c r="BG87" s="74"/>
      <c r="BH87" s="7"/>
      <c r="BI87" s="4"/>
      <c r="BJ87" s="74"/>
      <c r="BK87" s="7"/>
      <c r="BL87" s="4"/>
      <c r="BM87" s="74"/>
      <c r="BN87" s="7"/>
      <c r="BO87" s="4"/>
      <c r="BP87" s="74"/>
      <c r="BQ87" s="7"/>
      <c r="BR87" s="4"/>
      <c r="BS87" s="74"/>
      <c r="BT87" s="7"/>
      <c r="BU87" s="4"/>
      <c r="BV87" s="74"/>
      <c r="BW87" s="7"/>
      <c r="BX87" s="4"/>
      <c r="BY87" s="74"/>
    </row>
    <row r="88" spans="1:77" ht="13.5" customHeight="1">
      <c r="A88" s="71"/>
      <c r="C88" s="7"/>
      <c r="D88" s="4"/>
      <c r="E88" s="4"/>
      <c r="F88" s="7"/>
      <c r="G88" s="4"/>
      <c r="H88" s="74"/>
      <c r="I88" s="4"/>
      <c r="J88" s="4"/>
      <c r="K88" s="4"/>
      <c r="L88" s="7"/>
      <c r="M88" s="4"/>
      <c r="N88" s="74"/>
      <c r="O88" s="7"/>
      <c r="P88" s="4"/>
      <c r="Q88" s="74"/>
      <c r="R88" s="7"/>
      <c r="S88" s="4"/>
      <c r="T88" s="74"/>
      <c r="U88" s="7"/>
      <c r="V88" s="4"/>
      <c r="W88" s="74"/>
      <c r="X88" s="7"/>
      <c r="Y88" s="4"/>
      <c r="Z88" s="74"/>
      <c r="AA88" s="7"/>
      <c r="AB88" s="4"/>
      <c r="AC88" s="74"/>
      <c r="AD88" s="7"/>
      <c r="AE88" s="4"/>
      <c r="AF88" s="74"/>
      <c r="AG88" s="7"/>
      <c r="AH88" s="4"/>
      <c r="AI88" s="74"/>
      <c r="AJ88" s="7"/>
      <c r="AK88" s="4"/>
      <c r="AL88" s="74"/>
      <c r="AM88" s="7"/>
      <c r="AN88" s="4"/>
      <c r="AO88" s="74"/>
      <c r="AP88" s="7"/>
      <c r="AQ88" s="4"/>
      <c r="AR88" s="74"/>
      <c r="AS88" s="7"/>
      <c r="AT88" s="4"/>
      <c r="AU88" s="74"/>
      <c r="AV88" s="7"/>
      <c r="AW88" s="4"/>
      <c r="AX88" s="74"/>
      <c r="AY88" s="7"/>
      <c r="AZ88" s="4"/>
      <c r="BA88" s="74"/>
      <c r="BB88" s="7"/>
      <c r="BC88" s="4"/>
      <c r="BD88" s="74"/>
      <c r="BE88" s="7"/>
      <c r="BF88" s="4"/>
      <c r="BG88" s="74"/>
      <c r="BH88" s="7"/>
      <c r="BI88" s="4"/>
      <c r="BJ88" s="74"/>
      <c r="BK88" s="7"/>
      <c r="BL88" s="4"/>
      <c r="BM88" s="74"/>
      <c r="BN88" s="7"/>
      <c r="BO88" s="4"/>
      <c r="BP88" s="74"/>
      <c r="BQ88" s="7"/>
      <c r="BR88" s="4"/>
      <c r="BS88" s="74"/>
      <c r="BT88" s="7"/>
      <c r="BU88" s="4"/>
      <c r="BV88" s="74"/>
      <c r="BW88" s="7"/>
      <c r="BX88" s="4"/>
      <c r="BY88" s="74"/>
    </row>
    <row r="89" spans="1:77" ht="13.5" customHeight="1">
      <c r="A89" s="71"/>
      <c r="C89" s="7"/>
      <c r="D89" s="4"/>
      <c r="E89" s="4"/>
      <c r="F89" s="7"/>
      <c r="G89" s="4"/>
      <c r="H89" s="74"/>
      <c r="I89" s="4"/>
      <c r="J89" s="4"/>
      <c r="K89" s="4"/>
      <c r="L89" s="7"/>
      <c r="M89" s="4"/>
      <c r="N89" s="74"/>
      <c r="O89" s="7"/>
      <c r="P89" s="4"/>
      <c r="Q89" s="74"/>
      <c r="R89" s="7"/>
      <c r="S89" s="4"/>
      <c r="T89" s="74"/>
      <c r="U89" s="7"/>
      <c r="V89" s="4"/>
      <c r="W89" s="74"/>
      <c r="X89" s="7"/>
      <c r="Y89" s="4"/>
      <c r="Z89" s="74"/>
      <c r="AA89" s="7"/>
      <c r="AB89" s="4"/>
      <c r="AC89" s="74"/>
      <c r="AD89" s="7"/>
      <c r="AE89" s="4"/>
      <c r="AF89" s="74"/>
      <c r="AG89" s="7"/>
      <c r="AH89" s="4"/>
      <c r="AI89" s="74"/>
      <c r="AJ89" s="7"/>
      <c r="AK89" s="4"/>
      <c r="AL89" s="74"/>
      <c r="AM89" s="7"/>
      <c r="AN89" s="4"/>
      <c r="AO89" s="74"/>
      <c r="AP89" s="7"/>
      <c r="AQ89" s="4"/>
      <c r="AR89" s="74"/>
      <c r="AS89" s="7"/>
      <c r="AT89" s="4"/>
      <c r="AU89" s="74"/>
      <c r="AV89" s="7"/>
      <c r="AW89" s="4"/>
      <c r="AX89" s="74"/>
      <c r="AY89" s="7"/>
      <c r="AZ89" s="4"/>
      <c r="BA89" s="74"/>
      <c r="BB89" s="7"/>
      <c r="BC89" s="4"/>
      <c r="BD89" s="74"/>
      <c r="BE89" s="7"/>
      <c r="BF89" s="4"/>
      <c r="BG89" s="74"/>
      <c r="BH89" s="7"/>
      <c r="BI89" s="4"/>
      <c r="BJ89" s="74"/>
      <c r="BK89" s="7"/>
      <c r="BL89" s="4"/>
      <c r="BM89" s="74"/>
      <c r="BN89" s="7"/>
      <c r="BO89" s="4"/>
      <c r="BP89" s="74"/>
      <c r="BQ89" s="7"/>
      <c r="BR89" s="4"/>
      <c r="BS89" s="74"/>
      <c r="BT89" s="7"/>
      <c r="BU89" s="4"/>
      <c r="BV89" s="74"/>
      <c r="BW89" s="7"/>
      <c r="BX89" s="4"/>
      <c r="BY89" s="74"/>
    </row>
    <row r="90" spans="1:77" ht="13.5" customHeight="1">
      <c r="A90" s="71"/>
      <c r="C90" s="7"/>
      <c r="D90" s="4"/>
      <c r="E90" s="4"/>
      <c r="F90" s="7"/>
      <c r="G90" s="4"/>
      <c r="H90" s="74"/>
      <c r="I90" s="4"/>
      <c r="J90" s="4"/>
      <c r="K90" s="4"/>
      <c r="L90" s="7"/>
      <c r="M90" s="4"/>
      <c r="N90" s="74"/>
      <c r="O90" s="7"/>
      <c r="P90" s="4"/>
      <c r="Q90" s="74"/>
      <c r="R90" s="7"/>
      <c r="S90" s="4"/>
      <c r="T90" s="74"/>
      <c r="U90" s="7"/>
      <c r="V90" s="4"/>
      <c r="W90" s="74"/>
      <c r="X90" s="7"/>
      <c r="Y90" s="4"/>
      <c r="Z90" s="74"/>
      <c r="AA90" s="7"/>
      <c r="AB90" s="4"/>
      <c r="AC90" s="74"/>
      <c r="AD90" s="7"/>
      <c r="AE90" s="4"/>
      <c r="AF90" s="74"/>
      <c r="AG90" s="7"/>
      <c r="AH90" s="4"/>
      <c r="AI90" s="74"/>
      <c r="AJ90" s="7"/>
      <c r="AK90" s="4"/>
      <c r="AL90" s="74"/>
      <c r="AM90" s="7"/>
      <c r="AN90" s="4"/>
      <c r="AO90" s="74"/>
      <c r="AP90" s="7"/>
      <c r="AQ90" s="4"/>
      <c r="AR90" s="74"/>
      <c r="AS90" s="7"/>
      <c r="AT90" s="4"/>
      <c r="AU90" s="74"/>
      <c r="AV90" s="7"/>
      <c r="AW90" s="4"/>
      <c r="AX90" s="74"/>
      <c r="AY90" s="7"/>
      <c r="AZ90" s="4"/>
      <c r="BA90" s="74"/>
      <c r="BB90" s="7"/>
      <c r="BC90" s="4"/>
      <c r="BD90" s="74"/>
      <c r="BE90" s="7"/>
      <c r="BF90" s="4"/>
      <c r="BG90" s="74"/>
      <c r="BH90" s="7"/>
      <c r="BI90" s="4"/>
      <c r="BJ90" s="74"/>
      <c r="BK90" s="7"/>
      <c r="BL90" s="4"/>
      <c r="BM90" s="74"/>
      <c r="BN90" s="7"/>
      <c r="BO90" s="4"/>
      <c r="BP90" s="74"/>
      <c r="BQ90" s="7"/>
      <c r="BR90" s="4"/>
      <c r="BS90" s="74"/>
      <c r="BT90" s="7"/>
      <c r="BU90" s="4"/>
      <c r="BV90" s="74"/>
      <c r="BW90" s="7"/>
      <c r="BX90" s="4"/>
      <c r="BY90" s="74"/>
    </row>
    <row r="91" spans="1:77" ht="13.5" customHeight="1">
      <c r="A91" s="71"/>
      <c r="C91" s="7"/>
      <c r="D91" s="4"/>
      <c r="E91" s="4"/>
      <c r="F91" s="7"/>
      <c r="G91" s="4"/>
      <c r="H91" s="74"/>
      <c r="I91" s="4"/>
      <c r="J91" s="4"/>
      <c r="K91" s="4"/>
      <c r="L91" s="7"/>
      <c r="M91" s="4"/>
      <c r="N91" s="74"/>
      <c r="O91" s="7"/>
      <c r="P91" s="4"/>
      <c r="Q91" s="74"/>
      <c r="R91" s="7"/>
      <c r="S91" s="4"/>
      <c r="T91" s="74"/>
      <c r="U91" s="7"/>
      <c r="V91" s="4"/>
      <c r="W91" s="74"/>
      <c r="X91" s="7"/>
      <c r="Y91" s="4"/>
      <c r="Z91" s="74"/>
      <c r="AA91" s="7"/>
      <c r="AB91" s="4"/>
      <c r="AC91" s="74"/>
      <c r="AD91" s="7"/>
      <c r="AE91" s="4"/>
      <c r="AF91" s="74"/>
      <c r="AG91" s="7"/>
      <c r="AH91" s="4"/>
      <c r="AI91" s="74"/>
      <c r="AJ91" s="7"/>
      <c r="AK91" s="4"/>
      <c r="AL91" s="74"/>
      <c r="AM91" s="7"/>
      <c r="AN91" s="4"/>
      <c r="AO91" s="74"/>
      <c r="AP91" s="7"/>
      <c r="AQ91" s="4"/>
      <c r="AR91" s="74"/>
      <c r="AS91" s="7"/>
      <c r="AT91" s="4"/>
      <c r="AU91" s="74"/>
      <c r="AV91" s="7"/>
      <c r="AW91" s="4"/>
      <c r="AX91" s="74"/>
      <c r="AY91" s="7"/>
      <c r="AZ91" s="4"/>
      <c r="BA91" s="74"/>
      <c r="BB91" s="7"/>
      <c r="BC91" s="4"/>
      <c r="BD91" s="74"/>
      <c r="BE91" s="7"/>
      <c r="BF91" s="4"/>
      <c r="BG91" s="74"/>
      <c r="BH91" s="7"/>
      <c r="BI91" s="4"/>
      <c r="BJ91" s="74"/>
      <c r="BK91" s="7"/>
      <c r="BL91" s="4"/>
      <c r="BM91" s="74"/>
      <c r="BN91" s="7"/>
      <c r="BO91" s="4"/>
      <c r="BP91" s="74"/>
      <c r="BQ91" s="7"/>
      <c r="BR91" s="4"/>
      <c r="BS91" s="74"/>
      <c r="BT91" s="7"/>
      <c r="BU91" s="4"/>
      <c r="BV91" s="74"/>
      <c r="BW91" s="7"/>
      <c r="BX91" s="4"/>
      <c r="BY91" s="74"/>
    </row>
    <row r="92" spans="1:77" ht="13.5" customHeight="1">
      <c r="A92" s="71"/>
      <c r="C92" s="7"/>
      <c r="D92" s="4"/>
      <c r="E92" s="4"/>
      <c r="F92" s="7"/>
      <c r="G92" s="4"/>
      <c r="H92" s="74"/>
      <c r="I92" s="4"/>
      <c r="J92" s="4"/>
      <c r="K92" s="4"/>
      <c r="L92" s="7"/>
      <c r="M92" s="4"/>
      <c r="N92" s="74"/>
      <c r="O92" s="7"/>
      <c r="P92" s="4"/>
      <c r="Q92" s="74"/>
      <c r="R92" s="7"/>
      <c r="S92" s="4"/>
      <c r="T92" s="74"/>
      <c r="U92" s="7"/>
      <c r="V92" s="4"/>
      <c r="W92" s="74"/>
      <c r="X92" s="7"/>
      <c r="Y92" s="4"/>
      <c r="Z92" s="74"/>
      <c r="AA92" s="7"/>
      <c r="AB92" s="4"/>
      <c r="AC92" s="74"/>
      <c r="AD92" s="7"/>
      <c r="AE92" s="4"/>
      <c r="AF92" s="74"/>
      <c r="AG92" s="7"/>
      <c r="AH92" s="4"/>
      <c r="AI92" s="74"/>
      <c r="AJ92" s="7"/>
      <c r="AK92" s="4"/>
      <c r="AL92" s="74"/>
      <c r="AM92" s="7"/>
      <c r="AN92" s="4"/>
      <c r="AO92" s="74"/>
      <c r="AP92" s="7"/>
      <c r="AQ92" s="4"/>
      <c r="AR92" s="74"/>
      <c r="AS92" s="7"/>
      <c r="AT92" s="4"/>
      <c r="AU92" s="74"/>
      <c r="AV92" s="7"/>
      <c r="AW92" s="4"/>
      <c r="AX92" s="74"/>
      <c r="AY92" s="7"/>
      <c r="AZ92" s="4"/>
      <c r="BA92" s="74"/>
      <c r="BB92" s="7"/>
      <c r="BC92" s="4"/>
      <c r="BD92" s="74"/>
      <c r="BE92" s="7"/>
      <c r="BF92" s="4"/>
      <c r="BG92" s="74"/>
      <c r="BH92" s="7"/>
      <c r="BI92" s="4"/>
      <c r="BJ92" s="74"/>
      <c r="BK92" s="7"/>
      <c r="BL92" s="4"/>
      <c r="BM92" s="74"/>
      <c r="BN92" s="7"/>
      <c r="BO92" s="4"/>
      <c r="BP92" s="74"/>
      <c r="BQ92" s="7"/>
      <c r="BR92" s="4"/>
      <c r="BS92" s="74"/>
      <c r="BT92" s="7"/>
      <c r="BU92" s="4"/>
      <c r="BV92" s="74"/>
      <c r="BW92" s="7"/>
      <c r="BX92" s="4"/>
      <c r="BY92" s="74"/>
    </row>
    <row r="93" spans="1:77" ht="13.5" customHeight="1">
      <c r="A93" s="71"/>
      <c r="C93" s="7"/>
      <c r="D93" s="4"/>
      <c r="E93" s="4"/>
      <c r="F93" s="7"/>
      <c r="G93" s="4"/>
      <c r="H93" s="74"/>
      <c r="I93" s="4"/>
      <c r="J93" s="4"/>
      <c r="K93" s="4"/>
      <c r="L93" s="7"/>
      <c r="M93" s="4"/>
      <c r="N93" s="74"/>
      <c r="O93" s="7"/>
      <c r="P93" s="4"/>
      <c r="Q93" s="74"/>
      <c r="R93" s="7"/>
      <c r="S93" s="4"/>
      <c r="T93" s="74"/>
      <c r="U93" s="7"/>
      <c r="V93" s="4"/>
      <c r="W93" s="74"/>
      <c r="X93" s="7"/>
      <c r="Y93" s="4"/>
      <c r="Z93" s="74"/>
      <c r="AA93" s="7"/>
      <c r="AB93" s="4"/>
      <c r="AC93" s="74"/>
      <c r="AD93" s="7"/>
      <c r="AE93" s="4"/>
      <c r="AF93" s="74"/>
      <c r="AG93" s="7"/>
      <c r="AH93" s="4"/>
      <c r="AI93" s="74"/>
      <c r="AJ93" s="7"/>
      <c r="AK93" s="4"/>
      <c r="AL93" s="74"/>
      <c r="AM93" s="7"/>
      <c r="AN93" s="4"/>
      <c r="AO93" s="74"/>
      <c r="AP93" s="7"/>
      <c r="AQ93" s="4"/>
      <c r="AR93" s="74"/>
      <c r="AS93" s="7"/>
      <c r="AT93" s="4"/>
      <c r="AU93" s="74"/>
      <c r="AV93" s="7"/>
      <c r="AW93" s="4"/>
      <c r="AX93" s="74"/>
      <c r="AY93" s="7"/>
      <c r="AZ93" s="4"/>
      <c r="BA93" s="74"/>
      <c r="BB93" s="7"/>
      <c r="BC93" s="4"/>
      <c r="BD93" s="74"/>
      <c r="BE93" s="7"/>
      <c r="BF93" s="4"/>
      <c r="BG93" s="74"/>
      <c r="BH93" s="7"/>
      <c r="BI93" s="4"/>
      <c r="BJ93" s="74"/>
      <c r="BK93" s="7"/>
      <c r="BL93" s="4"/>
      <c r="BM93" s="74"/>
      <c r="BN93" s="7"/>
      <c r="BO93" s="4"/>
      <c r="BP93" s="74"/>
      <c r="BQ93" s="7"/>
      <c r="BR93" s="4"/>
      <c r="BS93" s="74"/>
      <c r="BT93" s="7"/>
      <c r="BU93" s="4"/>
      <c r="BV93" s="74"/>
      <c r="BW93" s="7"/>
      <c r="BX93" s="4"/>
      <c r="BY93" s="74"/>
    </row>
    <row r="94" spans="1:77" ht="13.5" customHeight="1">
      <c r="A94" s="71"/>
      <c r="C94" s="7"/>
      <c r="D94" s="4"/>
      <c r="E94" s="4"/>
      <c r="F94" s="7"/>
      <c r="G94" s="4"/>
      <c r="H94" s="74"/>
      <c r="I94" s="4"/>
      <c r="J94" s="4"/>
      <c r="K94" s="4"/>
      <c r="L94" s="7"/>
      <c r="M94" s="4"/>
      <c r="N94" s="74"/>
      <c r="O94" s="7"/>
      <c r="P94" s="4"/>
      <c r="Q94" s="74"/>
      <c r="R94" s="7"/>
      <c r="S94" s="4"/>
      <c r="T94" s="74"/>
      <c r="U94" s="7"/>
      <c r="V94" s="4"/>
      <c r="W94" s="74"/>
      <c r="X94" s="7"/>
      <c r="Y94" s="4"/>
      <c r="Z94" s="74"/>
      <c r="AA94" s="7"/>
      <c r="AB94" s="4"/>
      <c r="AC94" s="74"/>
      <c r="AD94" s="7"/>
      <c r="AE94" s="4"/>
      <c r="AF94" s="74"/>
      <c r="AG94" s="7"/>
      <c r="AH94" s="4"/>
      <c r="AI94" s="74"/>
      <c r="AJ94" s="7"/>
      <c r="AK94" s="4"/>
      <c r="AL94" s="74"/>
      <c r="AM94" s="7"/>
      <c r="AN94" s="4"/>
      <c r="AO94" s="74"/>
      <c r="AP94" s="7"/>
      <c r="AQ94" s="4"/>
      <c r="AR94" s="74"/>
      <c r="AS94" s="7"/>
      <c r="AT94" s="4"/>
      <c r="AU94" s="74"/>
      <c r="AV94" s="7"/>
      <c r="AW94" s="4"/>
      <c r="AX94" s="74"/>
      <c r="AY94" s="7"/>
      <c r="AZ94" s="4"/>
      <c r="BA94" s="74"/>
      <c r="BB94" s="7"/>
      <c r="BC94" s="4"/>
      <c r="BD94" s="74"/>
      <c r="BE94" s="7"/>
      <c r="BF94" s="4"/>
      <c r="BG94" s="74"/>
      <c r="BH94" s="7"/>
      <c r="BI94" s="4"/>
      <c r="BJ94" s="74"/>
      <c r="BK94" s="7"/>
      <c r="BL94" s="4"/>
      <c r="BM94" s="74"/>
      <c r="BN94" s="7"/>
      <c r="BO94" s="4"/>
      <c r="BP94" s="74"/>
      <c r="BQ94" s="7"/>
      <c r="BR94" s="4"/>
      <c r="BS94" s="74"/>
      <c r="BT94" s="7"/>
      <c r="BU94" s="4"/>
      <c r="BV94" s="74"/>
      <c r="BW94" s="7"/>
      <c r="BX94" s="4"/>
      <c r="BY94" s="74"/>
    </row>
    <row r="95" spans="1:77" ht="13.5" customHeight="1">
      <c r="A95" s="71"/>
      <c r="C95" s="7"/>
      <c r="D95" s="4"/>
      <c r="E95" s="4"/>
      <c r="F95" s="7"/>
      <c r="G95" s="4"/>
      <c r="H95" s="74"/>
      <c r="I95" s="4"/>
      <c r="J95" s="4"/>
      <c r="K95" s="4"/>
      <c r="L95" s="7"/>
      <c r="M95" s="4"/>
      <c r="N95" s="74"/>
      <c r="O95" s="7"/>
      <c r="P95" s="4"/>
      <c r="Q95" s="74"/>
      <c r="R95" s="7"/>
      <c r="S95" s="4"/>
      <c r="T95" s="74"/>
      <c r="U95" s="7"/>
      <c r="V95" s="4"/>
      <c r="W95" s="74"/>
      <c r="X95" s="7"/>
      <c r="Y95" s="4"/>
      <c r="Z95" s="74"/>
      <c r="AA95" s="7"/>
      <c r="AB95" s="4"/>
      <c r="AC95" s="74"/>
      <c r="AD95" s="7"/>
      <c r="AE95" s="4"/>
      <c r="AF95" s="74"/>
      <c r="AG95" s="7"/>
      <c r="AH95" s="4"/>
      <c r="AI95" s="74"/>
      <c r="AJ95" s="7"/>
      <c r="AK95" s="4"/>
      <c r="AL95" s="74"/>
      <c r="AM95" s="7"/>
      <c r="AN95" s="4"/>
      <c r="AO95" s="74"/>
      <c r="AP95" s="7"/>
      <c r="AQ95" s="4"/>
      <c r="AR95" s="74"/>
      <c r="AS95" s="7"/>
      <c r="AT95" s="4"/>
      <c r="AU95" s="74"/>
      <c r="AV95" s="7"/>
      <c r="AW95" s="4"/>
      <c r="AX95" s="74"/>
      <c r="AY95" s="7"/>
      <c r="AZ95" s="4"/>
      <c r="BA95" s="74"/>
      <c r="BB95" s="7"/>
      <c r="BC95" s="4"/>
      <c r="BD95" s="74"/>
      <c r="BE95" s="7"/>
      <c r="BF95" s="4"/>
      <c r="BG95" s="74"/>
      <c r="BH95" s="7"/>
      <c r="BI95" s="4"/>
      <c r="BJ95" s="74"/>
      <c r="BK95" s="7"/>
      <c r="BL95" s="4"/>
      <c r="BM95" s="74"/>
      <c r="BN95" s="7"/>
      <c r="BO95" s="4"/>
      <c r="BP95" s="74"/>
      <c r="BQ95" s="7"/>
      <c r="BR95" s="4"/>
      <c r="BS95" s="74"/>
      <c r="BT95" s="7"/>
      <c r="BU95" s="4"/>
      <c r="BV95" s="74"/>
      <c r="BW95" s="7"/>
      <c r="BX95" s="4"/>
      <c r="BY95" s="74"/>
    </row>
    <row r="96" spans="1:77" ht="13.5" customHeight="1">
      <c r="A96" s="71"/>
      <c r="C96" s="7"/>
      <c r="D96" s="4"/>
      <c r="E96" s="4"/>
      <c r="F96" s="7"/>
      <c r="G96" s="4"/>
      <c r="H96" s="74"/>
      <c r="I96" s="4"/>
      <c r="J96" s="4"/>
      <c r="K96" s="4"/>
      <c r="L96" s="7"/>
      <c r="M96" s="4"/>
      <c r="N96" s="74"/>
      <c r="O96" s="7"/>
      <c r="P96" s="4"/>
      <c r="Q96" s="74"/>
      <c r="R96" s="7"/>
      <c r="S96" s="4"/>
      <c r="T96" s="74"/>
      <c r="U96" s="7"/>
      <c r="V96" s="4"/>
      <c r="W96" s="74"/>
      <c r="X96" s="7"/>
      <c r="Y96" s="4"/>
      <c r="Z96" s="74"/>
      <c r="AA96" s="7"/>
      <c r="AB96" s="4"/>
      <c r="AC96" s="74"/>
      <c r="AD96" s="7"/>
      <c r="AE96" s="4"/>
      <c r="AF96" s="74"/>
      <c r="AG96" s="7"/>
      <c r="AH96" s="4"/>
      <c r="AI96" s="74"/>
      <c r="AJ96" s="7"/>
      <c r="AK96" s="4"/>
      <c r="AL96" s="74"/>
      <c r="AM96" s="7"/>
      <c r="AN96" s="4"/>
      <c r="AO96" s="74"/>
      <c r="AP96" s="7"/>
      <c r="AQ96" s="4"/>
      <c r="AR96" s="74"/>
      <c r="AS96" s="7"/>
      <c r="AT96" s="4"/>
      <c r="AU96" s="74"/>
      <c r="AV96" s="7"/>
      <c r="AW96" s="4"/>
      <c r="AX96" s="74"/>
      <c r="AY96" s="7"/>
      <c r="AZ96" s="4"/>
      <c r="BA96" s="74"/>
      <c r="BB96" s="7"/>
      <c r="BC96" s="4"/>
      <c r="BD96" s="74"/>
      <c r="BE96" s="7"/>
      <c r="BF96" s="4"/>
      <c r="BG96" s="74"/>
      <c r="BH96" s="7"/>
      <c r="BI96" s="4"/>
      <c r="BJ96" s="74"/>
      <c r="BK96" s="7"/>
      <c r="BL96" s="4"/>
      <c r="BM96" s="74"/>
      <c r="BN96" s="7"/>
      <c r="BO96" s="4"/>
      <c r="BP96" s="74"/>
      <c r="BQ96" s="7"/>
      <c r="BR96" s="4"/>
      <c r="BS96" s="74"/>
      <c r="BT96" s="7"/>
      <c r="BU96" s="4"/>
      <c r="BV96" s="74"/>
      <c r="BW96" s="7"/>
      <c r="BX96" s="4"/>
      <c r="BY96" s="74"/>
    </row>
    <row r="97" spans="1:77" ht="13.5" customHeight="1">
      <c r="A97" s="71"/>
      <c r="C97" s="7"/>
      <c r="D97" s="4"/>
      <c r="E97" s="4"/>
      <c r="F97" s="7"/>
      <c r="G97" s="4"/>
      <c r="H97" s="74"/>
      <c r="I97" s="4"/>
      <c r="J97" s="4"/>
      <c r="K97" s="4"/>
      <c r="L97" s="7"/>
      <c r="M97" s="4"/>
      <c r="N97" s="74"/>
      <c r="O97" s="7"/>
      <c r="P97" s="4"/>
      <c r="Q97" s="74"/>
      <c r="R97" s="7"/>
      <c r="S97" s="4"/>
      <c r="T97" s="74"/>
      <c r="U97" s="7"/>
      <c r="V97" s="4"/>
      <c r="W97" s="74"/>
      <c r="X97" s="7"/>
      <c r="Y97" s="4"/>
      <c r="Z97" s="74"/>
      <c r="AA97" s="7"/>
      <c r="AB97" s="4"/>
      <c r="AC97" s="74"/>
      <c r="AD97" s="7"/>
      <c r="AE97" s="4"/>
      <c r="AF97" s="74"/>
      <c r="AG97" s="7"/>
      <c r="AH97" s="4"/>
      <c r="AI97" s="74"/>
      <c r="AJ97" s="7"/>
      <c r="AK97" s="4"/>
      <c r="AL97" s="74"/>
      <c r="AM97" s="7"/>
      <c r="AN97" s="4"/>
      <c r="AO97" s="74"/>
      <c r="AP97" s="7"/>
      <c r="AQ97" s="4"/>
      <c r="AR97" s="74"/>
      <c r="AS97" s="7"/>
      <c r="AT97" s="4"/>
      <c r="AU97" s="74"/>
      <c r="AV97" s="7"/>
      <c r="AW97" s="4"/>
      <c r="AX97" s="74"/>
      <c r="AY97" s="7"/>
      <c r="AZ97" s="4"/>
      <c r="BA97" s="74"/>
      <c r="BB97" s="7"/>
      <c r="BC97" s="4"/>
      <c r="BD97" s="74"/>
      <c r="BE97" s="7"/>
      <c r="BF97" s="4"/>
      <c r="BG97" s="74"/>
      <c r="BH97" s="7"/>
      <c r="BI97" s="4"/>
      <c r="BJ97" s="74"/>
      <c r="BK97" s="7"/>
      <c r="BL97" s="4"/>
      <c r="BM97" s="74"/>
      <c r="BN97" s="7"/>
      <c r="BO97" s="4"/>
      <c r="BP97" s="74"/>
      <c r="BQ97" s="7"/>
      <c r="BR97" s="4"/>
      <c r="BS97" s="74"/>
      <c r="BT97" s="7"/>
      <c r="BU97" s="4"/>
      <c r="BV97" s="74"/>
      <c r="BW97" s="7"/>
      <c r="BX97" s="4"/>
      <c r="BY97" s="74"/>
    </row>
    <row r="98" spans="1:77" ht="13.5" customHeight="1">
      <c r="A98" s="71"/>
      <c r="C98" s="7"/>
      <c r="D98" s="4"/>
      <c r="E98" s="4"/>
      <c r="F98" s="7"/>
      <c r="G98" s="4"/>
      <c r="H98" s="74"/>
      <c r="I98" s="4"/>
      <c r="J98" s="4"/>
      <c r="K98" s="4"/>
      <c r="L98" s="7"/>
      <c r="M98" s="4"/>
      <c r="N98" s="74"/>
      <c r="O98" s="7"/>
      <c r="P98" s="4"/>
      <c r="Q98" s="74"/>
      <c r="R98" s="7"/>
      <c r="S98" s="4"/>
      <c r="T98" s="74"/>
      <c r="U98" s="7"/>
      <c r="V98" s="4"/>
      <c r="W98" s="74"/>
      <c r="X98" s="7"/>
      <c r="Y98" s="4"/>
      <c r="Z98" s="74"/>
      <c r="AA98" s="7"/>
      <c r="AB98" s="4"/>
      <c r="AC98" s="74"/>
      <c r="AD98" s="7"/>
      <c r="AE98" s="4"/>
      <c r="AF98" s="74"/>
      <c r="AG98" s="7"/>
      <c r="AH98" s="4"/>
      <c r="AI98" s="74"/>
      <c r="AJ98" s="7"/>
      <c r="AK98" s="4"/>
      <c r="AL98" s="74"/>
      <c r="AM98" s="7"/>
      <c r="AN98" s="4"/>
      <c r="AO98" s="74"/>
      <c r="AP98" s="7"/>
      <c r="AQ98" s="4"/>
      <c r="AR98" s="74"/>
      <c r="AS98" s="7"/>
      <c r="AT98" s="4"/>
      <c r="AU98" s="74"/>
      <c r="AV98" s="7"/>
      <c r="AW98" s="4"/>
      <c r="AX98" s="74"/>
      <c r="AY98" s="7"/>
      <c r="AZ98" s="4"/>
      <c r="BA98" s="74"/>
      <c r="BB98" s="7"/>
      <c r="BC98" s="4"/>
      <c r="BD98" s="74"/>
      <c r="BE98" s="7"/>
      <c r="BF98" s="4"/>
      <c r="BG98" s="74"/>
      <c r="BH98" s="7"/>
      <c r="BI98" s="4"/>
      <c r="BJ98" s="74"/>
      <c r="BK98" s="7"/>
      <c r="BL98" s="4"/>
      <c r="BM98" s="74"/>
      <c r="BN98" s="7"/>
      <c r="BO98" s="4"/>
      <c r="BP98" s="74"/>
      <c r="BQ98" s="7"/>
      <c r="BR98" s="4"/>
      <c r="BS98" s="74"/>
      <c r="BT98" s="7"/>
      <c r="BU98" s="4"/>
      <c r="BV98" s="74"/>
      <c r="BW98" s="7"/>
      <c r="BX98" s="4"/>
      <c r="BY98" s="74"/>
    </row>
    <row r="99" spans="1:77" ht="13.5" customHeight="1">
      <c r="A99" s="71"/>
      <c r="C99" s="7"/>
      <c r="D99" s="4"/>
      <c r="E99" s="4"/>
      <c r="F99" s="7"/>
      <c r="G99" s="4"/>
      <c r="H99" s="74"/>
      <c r="I99" s="4"/>
      <c r="J99" s="4"/>
      <c r="K99" s="4"/>
      <c r="L99" s="7"/>
      <c r="M99" s="4"/>
      <c r="N99" s="74"/>
      <c r="O99" s="7"/>
      <c r="P99" s="4"/>
      <c r="Q99" s="74"/>
      <c r="R99" s="7"/>
      <c r="S99" s="4"/>
      <c r="T99" s="74"/>
      <c r="U99" s="7"/>
      <c r="V99" s="4"/>
      <c r="W99" s="74"/>
      <c r="X99" s="7"/>
      <c r="Y99" s="4"/>
      <c r="Z99" s="74"/>
      <c r="AA99" s="7"/>
      <c r="AB99" s="4"/>
      <c r="AC99" s="74"/>
      <c r="AD99" s="7"/>
      <c r="AE99" s="4"/>
      <c r="AF99" s="74"/>
      <c r="AG99" s="7"/>
      <c r="AH99" s="4"/>
      <c r="AI99" s="74"/>
      <c r="AJ99" s="7"/>
      <c r="AK99" s="4"/>
      <c r="AL99" s="74"/>
      <c r="AM99" s="7"/>
      <c r="AN99" s="4"/>
      <c r="AO99" s="74"/>
      <c r="AP99" s="7"/>
      <c r="AQ99" s="4"/>
      <c r="AR99" s="74"/>
      <c r="AS99" s="7"/>
      <c r="AT99" s="4"/>
      <c r="AU99" s="74"/>
      <c r="AV99" s="7"/>
      <c r="AW99" s="4"/>
      <c r="AX99" s="74"/>
      <c r="AY99" s="7"/>
      <c r="AZ99" s="4"/>
      <c r="BA99" s="74"/>
      <c r="BB99" s="7"/>
      <c r="BC99" s="4"/>
      <c r="BD99" s="74"/>
      <c r="BE99" s="7"/>
      <c r="BF99" s="4"/>
      <c r="BG99" s="74"/>
      <c r="BH99" s="7"/>
      <c r="BI99" s="4"/>
      <c r="BJ99" s="74"/>
      <c r="BK99" s="7"/>
      <c r="BL99" s="4"/>
      <c r="BM99" s="74"/>
      <c r="BN99" s="7"/>
      <c r="BO99" s="4"/>
      <c r="BP99" s="74"/>
      <c r="BQ99" s="7"/>
      <c r="BR99" s="4"/>
      <c r="BS99" s="74"/>
      <c r="BT99" s="7"/>
      <c r="BU99" s="4"/>
      <c r="BV99" s="74"/>
      <c r="BW99" s="7"/>
      <c r="BX99" s="4"/>
      <c r="BY99" s="74"/>
    </row>
    <row r="100" spans="1:77" ht="13.5" customHeight="1">
      <c r="A100" s="71"/>
      <c r="C100" s="7"/>
      <c r="D100" s="4"/>
      <c r="E100" s="4"/>
      <c r="F100" s="7"/>
      <c r="G100" s="4"/>
      <c r="H100" s="74"/>
      <c r="I100" s="4"/>
      <c r="J100" s="4"/>
      <c r="K100" s="4"/>
      <c r="L100" s="7"/>
      <c r="M100" s="4"/>
      <c r="N100" s="74"/>
      <c r="O100" s="7"/>
      <c r="P100" s="4"/>
      <c r="Q100" s="74"/>
      <c r="R100" s="7"/>
      <c r="S100" s="4"/>
      <c r="T100" s="74"/>
      <c r="U100" s="7"/>
      <c r="V100" s="4"/>
      <c r="W100" s="74"/>
      <c r="X100" s="7"/>
      <c r="Y100" s="4"/>
      <c r="Z100" s="74"/>
      <c r="AA100" s="7"/>
      <c r="AB100" s="4"/>
      <c r="AC100" s="74"/>
      <c r="AD100" s="7"/>
      <c r="AE100" s="4"/>
      <c r="AF100" s="74"/>
      <c r="AG100" s="7"/>
      <c r="AH100" s="4"/>
      <c r="AI100" s="74"/>
      <c r="AJ100" s="7"/>
      <c r="AK100" s="4"/>
      <c r="AL100" s="74"/>
      <c r="AM100" s="7"/>
      <c r="AN100" s="4"/>
      <c r="AO100" s="74"/>
      <c r="AP100" s="7"/>
      <c r="AQ100" s="4"/>
      <c r="AR100" s="74"/>
      <c r="AS100" s="7"/>
      <c r="AT100" s="4"/>
      <c r="AU100" s="74"/>
      <c r="AV100" s="7"/>
      <c r="AW100" s="4"/>
      <c r="AX100" s="74"/>
      <c r="AY100" s="7"/>
      <c r="AZ100" s="4"/>
      <c r="BA100" s="74"/>
      <c r="BB100" s="7"/>
      <c r="BC100" s="4"/>
      <c r="BD100" s="74"/>
      <c r="BE100" s="7"/>
      <c r="BF100" s="4"/>
      <c r="BG100" s="74"/>
      <c r="BH100" s="7"/>
      <c r="BI100" s="4"/>
      <c r="BJ100" s="74"/>
      <c r="BK100" s="7"/>
      <c r="BL100" s="4"/>
      <c r="BM100" s="74"/>
      <c r="BN100" s="7"/>
      <c r="BO100" s="4"/>
      <c r="BP100" s="74"/>
      <c r="BQ100" s="7"/>
      <c r="BR100" s="4"/>
      <c r="BS100" s="74"/>
      <c r="BT100" s="7"/>
      <c r="BU100" s="4"/>
      <c r="BV100" s="74"/>
      <c r="BW100" s="7"/>
      <c r="BX100" s="4"/>
      <c r="BY100" s="74"/>
    </row>
    <row r="101" spans="1:77" ht="13.5" customHeight="1">
      <c r="A101" s="71"/>
      <c r="C101" s="7"/>
      <c r="D101" s="4"/>
      <c r="E101" s="4"/>
      <c r="F101" s="7"/>
      <c r="G101" s="4"/>
      <c r="H101" s="74"/>
      <c r="I101" s="4"/>
      <c r="J101" s="4"/>
      <c r="K101" s="4"/>
      <c r="L101" s="7"/>
      <c r="M101" s="4"/>
      <c r="N101" s="74"/>
      <c r="O101" s="7"/>
      <c r="P101" s="4"/>
      <c r="Q101" s="74"/>
      <c r="R101" s="7"/>
      <c r="S101" s="4"/>
      <c r="T101" s="74"/>
      <c r="U101" s="7"/>
      <c r="V101" s="4"/>
      <c r="W101" s="74"/>
      <c r="X101" s="7"/>
      <c r="Y101" s="4"/>
      <c r="Z101" s="74"/>
      <c r="AA101" s="7"/>
      <c r="AB101" s="4"/>
      <c r="AC101" s="74"/>
      <c r="AD101" s="7"/>
      <c r="AE101" s="4"/>
      <c r="AF101" s="74"/>
      <c r="AG101" s="7"/>
      <c r="AH101" s="4"/>
      <c r="AI101" s="74"/>
      <c r="AJ101" s="7"/>
      <c r="AK101" s="4"/>
      <c r="AL101" s="74"/>
      <c r="AM101" s="7"/>
      <c r="AN101" s="4"/>
      <c r="AO101" s="74"/>
      <c r="AP101" s="7"/>
      <c r="AQ101" s="4"/>
      <c r="AR101" s="74"/>
      <c r="AS101" s="7"/>
      <c r="AT101" s="4"/>
      <c r="AU101" s="74"/>
      <c r="AV101" s="7"/>
      <c r="AW101" s="4"/>
      <c r="AX101" s="74"/>
      <c r="AY101" s="7"/>
      <c r="AZ101" s="4"/>
      <c r="BA101" s="74"/>
      <c r="BB101" s="7"/>
      <c r="BC101" s="4"/>
      <c r="BD101" s="74"/>
      <c r="BE101" s="7"/>
      <c r="BF101" s="4"/>
      <c r="BG101" s="74"/>
      <c r="BH101" s="7"/>
      <c r="BI101" s="4"/>
      <c r="BJ101" s="74"/>
      <c r="BK101" s="7"/>
      <c r="BL101" s="4"/>
      <c r="BM101" s="74"/>
      <c r="BN101" s="7"/>
      <c r="BO101" s="4"/>
      <c r="BP101" s="74"/>
      <c r="BQ101" s="7"/>
      <c r="BR101" s="4"/>
      <c r="BS101" s="74"/>
      <c r="BT101" s="7"/>
      <c r="BU101" s="4"/>
      <c r="BV101" s="74"/>
      <c r="BW101" s="7"/>
      <c r="BX101" s="4"/>
      <c r="BY101" s="74"/>
    </row>
    <row r="102" spans="1:77" ht="13.5" customHeight="1">
      <c r="A102" s="71"/>
      <c r="C102" s="7"/>
      <c r="D102" s="4"/>
      <c r="E102" s="4"/>
      <c r="F102" s="7"/>
      <c r="G102" s="4"/>
      <c r="H102" s="74"/>
      <c r="I102" s="4"/>
      <c r="J102" s="4"/>
      <c r="K102" s="4"/>
      <c r="L102" s="7"/>
      <c r="M102" s="4"/>
      <c r="N102" s="74"/>
      <c r="O102" s="7"/>
      <c r="P102" s="4"/>
      <c r="Q102" s="74"/>
      <c r="R102" s="7"/>
      <c r="S102" s="4"/>
      <c r="T102" s="74"/>
      <c r="U102" s="7"/>
      <c r="V102" s="4"/>
      <c r="W102" s="74"/>
      <c r="X102" s="7"/>
      <c r="Y102" s="4"/>
      <c r="Z102" s="74"/>
      <c r="AA102" s="7"/>
      <c r="AB102" s="4"/>
      <c r="AC102" s="74"/>
      <c r="AD102" s="7"/>
      <c r="AE102" s="4"/>
      <c r="AF102" s="74"/>
      <c r="AG102" s="7"/>
      <c r="AH102" s="4"/>
      <c r="AI102" s="74"/>
      <c r="AJ102" s="7"/>
      <c r="AK102" s="4"/>
      <c r="AL102" s="74"/>
      <c r="AM102" s="7"/>
      <c r="AN102" s="4"/>
      <c r="AO102" s="74"/>
      <c r="AP102" s="7"/>
      <c r="AQ102" s="4"/>
      <c r="AR102" s="74"/>
      <c r="AS102" s="7"/>
      <c r="AT102" s="4"/>
      <c r="AU102" s="74"/>
      <c r="AV102" s="7"/>
      <c r="AW102" s="4"/>
      <c r="AX102" s="74"/>
      <c r="AY102" s="7"/>
      <c r="AZ102" s="4"/>
      <c r="BA102" s="74"/>
      <c r="BB102" s="7"/>
      <c r="BC102" s="4"/>
      <c r="BD102" s="74"/>
      <c r="BE102" s="7"/>
      <c r="BF102" s="4"/>
      <c r="BG102" s="74"/>
      <c r="BH102" s="7"/>
      <c r="BI102" s="4"/>
      <c r="BJ102" s="74"/>
      <c r="BK102" s="7"/>
      <c r="BL102" s="4"/>
      <c r="BM102" s="74"/>
      <c r="BN102" s="7"/>
      <c r="BO102" s="4"/>
      <c r="BP102" s="74"/>
      <c r="BQ102" s="7"/>
      <c r="BR102" s="4"/>
      <c r="BS102" s="74"/>
      <c r="BT102" s="7"/>
      <c r="BU102" s="4"/>
      <c r="BV102" s="74"/>
      <c r="BW102" s="7"/>
      <c r="BX102" s="4"/>
      <c r="BY102" s="74"/>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info_parties!$A$1:$A$95</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BED2BE"/>
  </sheetPr>
  <dimension ref="A1:JB207"/>
  <sheetViews>
    <sheetView zoomScaleNormal="100" workbookViewId="0">
      <pane xSplit="2" ySplit="10" topLeftCell="EF11" activePane="bottomRight" state="frozen"/>
      <selection activeCell="B9" sqref="B9"/>
      <selection pane="topRight" activeCell="B9" sqref="B9"/>
      <selection pane="bottomLeft" activeCell="B9" sqref="B9"/>
      <selection pane="bottomRight" activeCell="FL35" sqref="FL35"/>
    </sheetView>
  </sheetViews>
  <sheetFormatPr defaultColWidth="5.6328125" defaultRowHeight="13.5" customHeight="1"/>
  <cols>
    <col min="1" max="1" width="11.453125" style="2" customWidth="1"/>
    <col min="2" max="2" width="50" style="2" customWidth="1"/>
    <col min="3" max="3" width="11.453125" style="2" customWidth="1"/>
    <col min="4" max="4" width="5.6328125" style="2"/>
    <col min="5" max="5" width="11.453125" style="2" customWidth="1"/>
    <col min="6" max="8" width="5.6328125" style="2"/>
    <col min="9" max="9" width="6" style="2" bestFit="1" customWidth="1"/>
    <col min="10" max="10" width="6.453125" style="2" bestFit="1" customWidth="1"/>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8" width="5.6328125" style="2"/>
    <col min="29" max="29" width="6" style="2" bestFit="1" customWidth="1"/>
    <col min="30" max="30" width="6.453125" style="2" bestFit="1" customWidth="1"/>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8" width="5.6328125" style="2"/>
    <col min="69" max="69" width="6" style="2" bestFit="1" customWidth="1"/>
    <col min="70"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88" width="5.6328125" style="2"/>
    <col min="89" max="89" width="6" style="2" bestFit="1" customWidth="1"/>
    <col min="90" max="90" width="5.6328125" style="2"/>
    <col min="91" max="102" width="0.81640625" style="2" customWidth="1"/>
    <col min="103" max="103" width="11.453125" style="2" customWidth="1"/>
    <col min="104" max="104" width="5.6328125" style="2"/>
    <col min="105" max="105" width="11.453125" style="2" customWidth="1"/>
    <col min="106" max="110" width="5.6328125" style="2"/>
    <col min="111" max="122" width="0.90625" style="2" customWidth="1"/>
    <col min="123" max="123" width="11.453125" style="2" customWidth="1"/>
    <col min="124" max="124" width="5.6328125" style="2"/>
    <col min="125" max="125" width="11.453125" style="2" customWidth="1"/>
    <col min="126" max="130" width="5.6328125" style="2"/>
    <col min="131" max="142" width="1.36328125" style="2" customWidth="1"/>
    <col min="143" max="143" width="11.453125" style="2" customWidth="1"/>
    <col min="144" max="144" width="5.6328125" style="2"/>
    <col min="145" max="145" width="11.453125" style="2" customWidth="1"/>
    <col min="146" max="150" width="5.6328125" style="2"/>
    <col min="151" max="162" width="1.26953125" style="2" customWidth="1"/>
    <col min="163" max="163" width="11.453125" style="2" customWidth="1"/>
    <col min="164" max="164" width="5.6328125" style="2"/>
    <col min="165" max="165" width="9.6328125" style="2" customWidth="1"/>
    <col min="166" max="167" width="5.6328125" style="2"/>
    <col min="168" max="168" width="9.7265625" style="2" customWidth="1"/>
    <col min="169" max="170" width="5.6328125" style="2"/>
    <col min="171" max="182" width="1.54296875" style="2" customWidth="1"/>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7" customFormat="1" ht="13.5" customHeight="1">
      <c r="A1" s="12" t="s">
        <v>19</v>
      </c>
      <c r="B1" s="12"/>
      <c r="C1" s="13">
        <v>33385</v>
      </c>
      <c r="D1" s="14"/>
      <c r="E1" s="14"/>
      <c r="F1" s="14"/>
      <c r="G1" s="14"/>
      <c r="H1" s="14"/>
      <c r="I1" s="14"/>
      <c r="J1" s="14"/>
      <c r="K1" s="15"/>
      <c r="L1" s="14"/>
      <c r="M1" s="14"/>
      <c r="N1" s="14"/>
      <c r="O1" s="14"/>
      <c r="P1" s="16"/>
      <c r="Q1" s="14"/>
      <c r="R1" s="14"/>
      <c r="S1" s="14"/>
      <c r="T1" s="14"/>
      <c r="U1" s="14"/>
      <c r="V1" s="14"/>
      <c r="W1" s="13">
        <v>34848</v>
      </c>
      <c r="X1" s="14"/>
      <c r="Y1" s="14"/>
      <c r="Z1" s="14"/>
      <c r="AA1" s="14"/>
      <c r="AB1" s="14"/>
      <c r="AC1" s="14"/>
      <c r="AD1" s="14"/>
      <c r="AE1" s="15"/>
      <c r="AF1" s="14"/>
      <c r="AG1" s="14"/>
      <c r="AH1" s="14"/>
      <c r="AI1" s="14"/>
      <c r="AJ1" s="16"/>
      <c r="AK1" s="14"/>
      <c r="AL1" s="14"/>
      <c r="AM1" s="14"/>
      <c r="AN1" s="14"/>
      <c r="AO1" s="14"/>
      <c r="AP1" s="14"/>
      <c r="AQ1" s="13">
        <v>36305</v>
      </c>
      <c r="AR1" s="14"/>
      <c r="AS1" s="14"/>
      <c r="AT1" s="14"/>
      <c r="AU1" s="14"/>
      <c r="AV1" s="14"/>
      <c r="AW1" s="14"/>
      <c r="AX1" s="14"/>
      <c r="AY1" s="15"/>
      <c r="AZ1" s="14"/>
      <c r="BA1" s="14"/>
      <c r="BB1" s="14"/>
      <c r="BC1" s="14"/>
      <c r="BD1" s="16"/>
      <c r="BE1" s="14"/>
      <c r="BF1" s="14"/>
      <c r="BG1" s="14"/>
      <c r="BH1" s="14"/>
      <c r="BI1" s="14"/>
      <c r="BJ1" s="14"/>
      <c r="BK1" s="13">
        <v>37767</v>
      </c>
      <c r="BL1" s="14"/>
      <c r="BM1" s="14"/>
      <c r="BN1" s="14"/>
      <c r="BO1" s="14"/>
      <c r="BP1" s="14"/>
      <c r="BQ1" s="14"/>
      <c r="BR1" s="14" t="s">
        <v>118</v>
      </c>
      <c r="BS1" s="15"/>
      <c r="BT1" s="14"/>
      <c r="BU1" s="14"/>
      <c r="BV1" s="14"/>
      <c r="BW1" s="14"/>
      <c r="BX1" s="16"/>
      <c r="BY1" s="14"/>
      <c r="BZ1" s="14"/>
      <c r="CA1" s="14"/>
      <c r="CB1" s="14"/>
      <c r="CC1" s="14" t="s">
        <v>118</v>
      </c>
      <c r="CD1" s="14"/>
      <c r="CE1" s="13">
        <v>39231</v>
      </c>
      <c r="CF1" s="14"/>
      <c r="CG1" s="14"/>
      <c r="CH1" s="14"/>
      <c r="CI1" s="14"/>
      <c r="CJ1" s="14"/>
      <c r="CK1" s="14"/>
      <c r="CL1" s="14" t="s">
        <v>118</v>
      </c>
      <c r="CM1" s="15"/>
      <c r="CN1" s="14"/>
      <c r="CO1" s="14"/>
      <c r="CP1" s="14"/>
      <c r="CQ1" s="14"/>
      <c r="CR1" s="16"/>
      <c r="CS1" s="14"/>
      <c r="CT1" s="14"/>
      <c r="CU1" s="14"/>
      <c r="CV1" s="14"/>
      <c r="CW1" s="14" t="s">
        <v>118</v>
      </c>
      <c r="CX1" s="14"/>
      <c r="CY1" s="13">
        <v>40686</v>
      </c>
      <c r="CZ1" s="14"/>
      <c r="DA1" s="14"/>
      <c r="DB1" s="14"/>
      <c r="DC1" s="14"/>
      <c r="DD1" s="14"/>
      <c r="DE1" s="14"/>
      <c r="DF1" s="14" t="s">
        <v>118</v>
      </c>
      <c r="DG1" s="15"/>
      <c r="DH1" s="14"/>
      <c r="DI1" s="14"/>
      <c r="DJ1" s="14"/>
      <c r="DK1" s="14"/>
      <c r="DL1" s="16"/>
      <c r="DM1" s="14"/>
      <c r="DN1" s="14"/>
      <c r="DO1" s="14"/>
      <c r="DP1" s="14"/>
      <c r="DQ1" s="14" t="s">
        <v>118</v>
      </c>
      <c r="DR1" s="14"/>
      <c r="DS1" s="13">
        <v>42151</v>
      </c>
      <c r="DT1" s="14"/>
      <c r="DU1" s="14"/>
      <c r="DV1" s="14"/>
      <c r="DW1" s="14"/>
      <c r="DX1" s="14"/>
      <c r="DY1" s="14"/>
      <c r="DZ1" s="14" t="s">
        <v>118</v>
      </c>
      <c r="EA1" s="15"/>
      <c r="EB1" s="14"/>
      <c r="EC1" s="14"/>
      <c r="ED1" s="14"/>
      <c r="EE1" s="14"/>
      <c r="EF1" s="16"/>
      <c r="EG1" s="14"/>
      <c r="EH1" s="14"/>
      <c r="EI1" s="14"/>
      <c r="EJ1" s="14"/>
      <c r="EK1" s="14" t="s">
        <v>118</v>
      </c>
      <c r="EL1" s="14"/>
      <c r="EM1" s="13">
        <v>43612</v>
      </c>
      <c r="EN1" s="14"/>
      <c r="EO1" s="14"/>
      <c r="EP1" s="14"/>
      <c r="EQ1" s="14"/>
      <c r="ER1" s="14"/>
      <c r="ES1" s="14"/>
      <c r="ET1" s="14" t="s">
        <v>118</v>
      </c>
      <c r="EU1" s="15"/>
      <c r="EV1" s="14"/>
      <c r="EW1" s="14"/>
      <c r="EX1" s="14"/>
      <c r="EY1" s="14"/>
      <c r="EZ1" s="16"/>
      <c r="FA1" s="14"/>
      <c r="FB1" s="14"/>
      <c r="FC1" s="14"/>
      <c r="FD1" s="14"/>
      <c r="FE1" s="14" t="s">
        <v>118</v>
      </c>
      <c r="FF1" s="14"/>
      <c r="FG1" s="13">
        <v>45076</v>
      </c>
      <c r="FH1" s="14"/>
      <c r="FI1" s="14"/>
      <c r="FJ1" s="14"/>
      <c r="FK1" s="14"/>
      <c r="FL1" s="14"/>
      <c r="FM1" s="14"/>
      <c r="FN1" s="14" t="s">
        <v>118</v>
      </c>
      <c r="FO1" s="15"/>
      <c r="FP1" s="14"/>
      <c r="FQ1" s="14"/>
      <c r="FR1" s="14"/>
      <c r="FS1" s="14"/>
      <c r="FT1" s="16"/>
      <c r="FU1" s="14"/>
      <c r="FV1" s="14"/>
      <c r="FW1" s="14"/>
      <c r="FX1" s="14"/>
      <c r="FY1" s="14" t="s">
        <v>118</v>
      </c>
      <c r="FZ1" s="14"/>
      <c r="GA1" s="13"/>
      <c r="GB1" s="14"/>
      <c r="GC1" s="14"/>
      <c r="GD1" s="14"/>
      <c r="GE1" s="14"/>
      <c r="GF1" s="14"/>
      <c r="GG1" s="14"/>
      <c r="GH1" s="14" t="s">
        <v>118</v>
      </c>
      <c r="GI1" s="15"/>
      <c r="GJ1" s="14"/>
      <c r="GK1" s="14"/>
      <c r="GL1" s="14"/>
      <c r="GM1" s="14"/>
      <c r="GN1" s="16"/>
      <c r="GO1" s="14"/>
      <c r="GP1" s="14"/>
      <c r="GQ1" s="14"/>
      <c r="GR1" s="14"/>
      <c r="GS1" s="14" t="s">
        <v>118</v>
      </c>
      <c r="GT1" s="14"/>
      <c r="GU1" s="13"/>
      <c r="GV1" s="14"/>
      <c r="GW1" s="14"/>
      <c r="GX1" s="14"/>
      <c r="GY1" s="14"/>
      <c r="GZ1" s="14"/>
      <c r="HA1" s="14"/>
      <c r="HB1" s="14" t="s">
        <v>118</v>
      </c>
      <c r="HC1" s="15"/>
      <c r="HD1" s="14"/>
      <c r="HE1" s="14"/>
      <c r="HF1" s="14"/>
      <c r="HG1" s="14"/>
      <c r="HH1" s="16"/>
      <c r="HI1" s="14"/>
      <c r="HJ1" s="14"/>
      <c r="HK1" s="14"/>
      <c r="HL1" s="14"/>
      <c r="HM1" s="14" t="s">
        <v>118</v>
      </c>
      <c r="HN1" s="14"/>
      <c r="HO1" s="13"/>
      <c r="HP1" s="14"/>
      <c r="HQ1" s="14"/>
      <c r="HR1" s="14"/>
      <c r="HS1" s="14"/>
      <c r="HT1" s="14"/>
      <c r="HU1" s="14"/>
      <c r="HV1" s="14" t="s">
        <v>118</v>
      </c>
      <c r="HW1" s="15"/>
      <c r="HX1" s="14"/>
      <c r="HY1" s="14"/>
      <c r="HZ1" s="14"/>
      <c r="IA1" s="14"/>
      <c r="IB1" s="16"/>
      <c r="IC1" s="14"/>
      <c r="ID1" s="14"/>
      <c r="IE1" s="14"/>
      <c r="IF1" s="14"/>
      <c r="IG1" s="14" t="s">
        <v>118</v>
      </c>
      <c r="IH1" s="14"/>
      <c r="II1" s="13"/>
      <c r="IJ1" s="14"/>
      <c r="IK1" s="14"/>
      <c r="IL1" s="14"/>
      <c r="IM1" s="14"/>
      <c r="IN1" s="14"/>
      <c r="IO1" s="14"/>
      <c r="IP1" s="14" t="s">
        <v>118</v>
      </c>
      <c r="IQ1" s="15"/>
      <c r="IR1" s="14"/>
      <c r="IS1" s="14"/>
      <c r="IT1" s="14"/>
      <c r="IU1" s="14"/>
      <c r="IV1" s="16"/>
      <c r="IW1" s="14"/>
      <c r="IX1" s="14"/>
      <c r="IY1" s="14"/>
      <c r="IZ1" s="14"/>
      <c r="JA1" s="14" t="s">
        <v>118</v>
      </c>
      <c r="JB1" s="14"/>
    </row>
    <row r="2" spans="1:262" s="17" customFormat="1" ht="13.5" customHeight="1">
      <c r="A2" s="12" t="s">
        <v>129</v>
      </c>
      <c r="B2" s="12"/>
      <c r="C2" s="13">
        <v>33385</v>
      </c>
      <c r="D2" s="14"/>
      <c r="E2" s="14"/>
      <c r="F2" s="14"/>
      <c r="G2" s="14"/>
      <c r="H2" s="14"/>
      <c r="I2" s="14"/>
      <c r="J2" s="14"/>
      <c r="K2" s="15"/>
      <c r="L2" s="14"/>
      <c r="M2" s="14"/>
      <c r="N2" s="14"/>
      <c r="O2" s="14"/>
      <c r="P2" s="16"/>
      <c r="Q2" s="14"/>
      <c r="R2" s="14"/>
      <c r="S2" s="14"/>
      <c r="T2" s="14"/>
      <c r="U2" s="14"/>
      <c r="V2" s="14"/>
      <c r="W2" s="13">
        <v>34848</v>
      </c>
      <c r="X2" s="14"/>
      <c r="Y2" s="14"/>
      <c r="Z2" s="14"/>
      <c r="AA2" s="14"/>
      <c r="AB2" s="14"/>
      <c r="AC2" s="14"/>
      <c r="AD2" s="14"/>
      <c r="AE2" s="15"/>
      <c r="AF2" s="14"/>
      <c r="AG2" s="14"/>
      <c r="AH2" s="14"/>
      <c r="AI2" s="14"/>
      <c r="AJ2" s="16"/>
      <c r="AK2" s="14"/>
      <c r="AL2" s="14"/>
      <c r="AM2" s="14"/>
      <c r="AN2" s="14"/>
      <c r="AO2" s="14"/>
      <c r="AP2" s="14"/>
      <c r="AQ2" s="13">
        <v>36305</v>
      </c>
      <c r="AR2" s="14"/>
      <c r="AS2" s="14"/>
      <c r="AT2" s="14"/>
      <c r="AU2" s="14"/>
      <c r="AV2" s="14"/>
      <c r="AW2" s="14"/>
      <c r="AX2" s="14"/>
      <c r="AY2" s="15"/>
      <c r="AZ2" s="14"/>
      <c r="BA2" s="14"/>
      <c r="BB2" s="14"/>
      <c r="BC2" s="14"/>
      <c r="BD2" s="16"/>
      <c r="BE2" s="14"/>
      <c r="BF2" s="14"/>
      <c r="BG2" s="14"/>
      <c r="BH2" s="14"/>
      <c r="BI2" s="14"/>
      <c r="BJ2" s="14"/>
      <c r="BK2" s="13">
        <v>37767</v>
      </c>
      <c r="BL2" s="14"/>
      <c r="BM2" s="14"/>
      <c r="BN2" s="14"/>
      <c r="BO2" s="14"/>
      <c r="BP2" s="14"/>
      <c r="BQ2" s="14"/>
      <c r="BR2" s="14"/>
      <c r="BS2" s="15"/>
      <c r="BT2" s="14"/>
      <c r="BU2" s="14"/>
      <c r="BV2" s="14"/>
      <c r="BW2" s="14"/>
      <c r="BX2" s="16"/>
      <c r="BY2" s="14"/>
      <c r="BZ2" s="14"/>
      <c r="CA2" s="14"/>
      <c r="CB2" s="14"/>
      <c r="CC2" s="14"/>
      <c r="CD2" s="14"/>
      <c r="CE2" s="13">
        <v>39231</v>
      </c>
      <c r="CF2" s="14"/>
      <c r="CG2" s="14"/>
      <c r="CH2" s="14"/>
      <c r="CI2" s="14"/>
      <c r="CJ2" s="14"/>
      <c r="CK2" s="14"/>
      <c r="CL2" s="14"/>
      <c r="CM2" s="15"/>
      <c r="CN2" s="14"/>
      <c r="CO2" s="14"/>
      <c r="CP2" s="14"/>
      <c r="CQ2" s="14"/>
      <c r="CR2" s="16"/>
      <c r="CS2" s="14"/>
      <c r="CT2" s="14"/>
      <c r="CU2" s="14"/>
      <c r="CV2" s="14"/>
      <c r="CW2" s="14"/>
      <c r="CX2" s="14"/>
      <c r="CY2" s="13">
        <v>40686</v>
      </c>
      <c r="CZ2" s="14"/>
      <c r="DA2" s="14"/>
      <c r="DB2" s="14"/>
      <c r="DC2" s="14"/>
      <c r="DD2" s="14"/>
      <c r="DE2" s="14"/>
      <c r="DF2" s="14"/>
      <c r="DG2" s="15"/>
      <c r="DH2" s="14"/>
      <c r="DI2" s="14"/>
      <c r="DJ2" s="14"/>
      <c r="DK2" s="14"/>
      <c r="DL2" s="16"/>
      <c r="DM2" s="14"/>
      <c r="DN2" s="14"/>
      <c r="DO2" s="14"/>
      <c r="DP2" s="14"/>
      <c r="DQ2" s="14"/>
      <c r="DR2" s="14"/>
      <c r="DS2" s="13">
        <v>42151</v>
      </c>
      <c r="DT2" s="14"/>
      <c r="DU2" s="14"/>
      <c r="DV2" s="14"/>
      <c r="DW2" s="14"/>
      <c r="DX2" s="14"/>
      <c r="DY2" s="14"/>
      <c r="DZ2" s="14"/>
      <c r="EA2" s="15"/>
      <c r="EB2" s="14"/>
      <c r="EC2" s="14"/>
      <c r="ED2" s="14"/>
      <c r="EE2" s="14"/>
      <c r="EF2" s="16"/>
      <c r="EG2" s="14"/>
      <c r="EH2" s="14"/>
      <c r="EI2" s="14"/>
      <c r="EJ2" s="14"/>
      <c r="EK2" s="14"/>
      <c r="EL2" s="14"/>
      <c r="EM2" s="13">
        <v>43612</v>
      </c>
      <c r="EN2" s="14"/>
      <c r="EO2" s="14"/>
      <c r="EP2" s="14"/>
      <c r="EQ2" s="14"/>
      <c r="ER2" s="14"/>
      <c r="ES2" s="14"/>
      <c r="ET2" s="14"/>
      <c r="EU2" s="15"/>
      <c r="EV2" s="14"/>
      <c r="EW2" s="14"/>
      <c r="EX2" s="14"/>
      <c r="EY2" s="14"/>
      <c r="EZ2" s="16"/>
      <c r="FA2" s="14"/>
      <c r="FB2" s="14"/>
      <c r="FC2" s="14"/>
      <c r="FD2" s="14"/>
      <c r="FE2" s="14"/>
      <c r="FF2" s="14"/>
      <c r="FG2" s="13">
        <v>45076</v>
      </c>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c r="A3" s="18" t="s">
        <v>21</v>
      </c>
      <c r="B3" s="18"/>
      <c r="C3" s="19">
        <v>75</v>
      </c>
      <c r="D3" s="20"/>
      <c r="E3" s="20"/>
      <c r="F3" s="20"/>
      <c r="G3" s="20"/>
      <c r="H3" s="20"/>
      <c r="I3" s="20"/>
      <c r="J3" s="20"/>
      <c r="K3" s="21"/>
      <c r="L3" s="20"/>
      <c r="M3" s="20"/>
      <c r="N3" s="20"/>
      <c r="O3" s="20"/>
      <c r="P3" s="22"/>
      <c r="Q3" s="20"/>
      <c r="R3" s="20"/>
      <c r="S3" s="20"/>
      <c r="T3" s="20"/>
      <c r="U3" s="20"/>
      <c r="V3" s="20"/>
      <c r="W3" s="19">
        <v>75</v>
      </c>
      <c r="X3" s="20"/>
      <c r="Y3" s="20"/>
      <c r="Z3" s="20"/>
      <c r="AA3" s="20"/>
      <c r="AB3" s="20"/>
      <c r="AC3" s="20"/>
      <c r="AD3" s="20"/>
      <c r="AE3" s="21"/>
      <c r="AF3" s="20"/>
      <c r="AG3" s="20"/>
      <c r="AH3" s="20"/>
      <c r="AI3" s="20"/>
      <c r="AJ3" s="22"/>
      <c r="AK3" s="20"/>
      <c r="AL3" s="20"/>
      <c r="AM3" s="20"/>
      <c r="AN3" s="20"/>
      <c r="AO3" s="20"/>
      <c r="AP3" s="20"/>
      <c r="AQ3" s="19">
        <v>75</v>
      </c>
      <c r="AR3" s="20"/>
      <c r="AS3" s="20"/>
      <c r="AT3" s="20"/>
      <c r="AU3" s="20"/>
      <c r="AV3" s="20"/>
      <c r="AW3" s="20"/>
      <c r="AX3" s="20"/>
      <c r="AY3" s="21"/>
      <c r="AZ3" s="20"/>
      <c r="BA3" s="20"/>
      <c r="BB3" s="20"/>
      <c r="BC3" s="20"/>
      <c r="BD3" s="22"/>
      <c r="BE3" s="20"/>
      <c r="BF3" s="20"/>
      <c r="BG3" s="20"/>
      <c r="BH3" s="20"/>
      <c r="BI3" s="20"/>
      <c r="BJ3" s="20"/>
      <c r="BK3" s="19">
        <v>75</v>
      </c>
      <c r="BL3" s="20"/>
      <c r="BM3" s="20"/>
      <c r="BN3" s="20"/>
      <c r="BO3" s="20"/>
      <c r="BP3" s="20"/>
      <c r="BQ3" s="20"/>
      <c r="BR3" s="20"/>
      <c r="BS3" s="21"/>
      <c r="BT3" s="20"/>
      <c r="BU3" s="20"/>
      <c r="BV3" s="20"/>
      <c r="BW3" s="20"/>
      <c r="BX3" s="22"/>
      <c r="BY3" s="20"/>
      <c r="BZ3" s="20"/>
      <c r="CA3" s="20"/>
      <c r="CB3" s="20"/>
      <c r="CC3" s="20"/>
      <c r="CD3" s="20"/>
      <c r="CE3" s="19">
        <v>75</v>
      </c>
      <c r="CF3" s="20"/>
      <c r="CG3" s="20"/>
      <c r="CH3" s="20"/>
      <c r="CI3" s="20"/>
      <c r="CJ3" s="20"/>
      <c r="CK3" s="20"/>
      <c r="CL3" s="20"/>
      <c r="CM3" s="21"/>
      <c r="CN3" s="20"/>
      <c r="CO3" s="20"/>
      <c r="CP3" s="20"/>
      <c r="CQ3" s="20"/>
      <c r="CR3" s="22"/>
      <c r="CS3" s="20"/>
      <c r="CT3" s="20"/>
      <c r="CU3" s="20"/>
      <c r="CV3" s="20"/>
      <c r="CW3" s="20"/>
      <c r="CX3" s="20"/>
      <c r="CY3" s="19">
        <v>75</v>
      </c>
      <c r="CZ3" s="20"/>
      <c r="DA3" s="20"/>
      <c r="DB3" s="20"/>
      <c r="DC3" s="20"/>
      <c r="DD3" s="20"/>
      <c r="DE3" s="20"/>
      <c r="DF3" s="20"/>
      <c r="DG3" s="21"/>
      <c r="DH3" s="20"/>
      <c r="DI3" s="20"/>
      <c r="DJ3" s="20"/>
      <c r="DK3" s="20"/>
      <c r="DL3" s="22"/>
      <c r="DM3" s="20"/>
      <c r="DN3" s="20"/>
      <c r="DO3" s="20"/>
      <c r="DP3" s="20"/>
      <c r="DQ3" s="20"/>
      <c r="DR3" s="20"/>
      <c r="DS3" s="19">
        <v>75</v>
      </c>
      <c r="DT3" s="20"/>
      <c r="DU3" s="20"/>
      <c r="DV3" s="20"/>
      <c r="DW3" s="20"/>
      <c r="DX3" s="20"/>
      <c r="DY3" s="20"/>
      <c r="DZ3" s="20"/>
      <c r="EA3" s="21"/>
      <c r="EB3" s="20"/>
      <c r="EC3" s="20"/>
      <c r="ED3" s="20"/>
      <c r="EE3" s="20"/>
      <c r="EF3" s="22"/>
      <c r="EG3" s="20"/>
      <c r="EH3" s="20"/>
      <c r="EI3" s="20"/>
      <c r="EJ3" s="20"/>
      <c r="EK3" s="20"/>
      <c r="EL3" s="20"/>
      <c r="EM3" s="19">
        <v>76</v>
      </c>
      <c r="EN3" s="20"/>
      <c r="EO3" s="20"/>
      <c r="EP3" s="20"/>
      <c r="EQ3" s="20"/>
      <c r="ER3" s="20"/>
      <c r="ES3" s="20"/>
      <c r="ET3" s="20"/>
      <c r="EU3" s="21"/>
      <c r="EV3" s="20"/>
      <c r="EW3" s="20"/>
      <c r="EX3" s="20"/>
      <c r="EY3" s="20"/>
      <c r="EZ3" s="22"/>
      <c r="FA3" s="20"/>
      <c r="FB3" s="20"/>
      <c r="FC3" s="20"/>
      <c r="FD3" s="20"/>
      <c r="FE3" s="20"/>
      <c r="FF3" s="20"/>
      <c r="FG3" s="19">
        <v>75</v>
      </c>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c r="A4" s="23" t="s">
        <v>22</v>
      </c>
      <c r="B4" s="24"/>
      <c r="C4" s="25">
        <v>11455924</v>
      </c>
      <c r="D4" s="26"/>
      <c r="E4" s="26"/>
      <c r="F4" s="26"/>
      <c r="G4" s="26"/>
      <c r="H4" s="26"/>
      <c r="I4" s="26"/>
      <c r="J4" s="26"/>
      <c r="K4" s="27"/>
      <c r="L4" s="26"/>
      <c r="M4" s="26"/>
      <c r="N4" s="26"/>
      <c r="O4" s="26"/>
      <c r="P4" s="28"/>
      <c r="Q4" s="26"/>
      <c r="R4" s="26"/>
      <c r="S4" s="26"/>
      <c r="T4" s="26"/>
      <c r="U4" s="26"/>
      <c r="V4" s="26"/>
      <c r="W4" s="25">
        <v>11455924</v>
      </c>
      <c r="X4" s="26"/>
      <c r="Y4" s="26"/>
      <c r="Z4" s="26"/>
      <c r="AA4" s="26"/>
      <c r="AB4" s="26"/>
      <c r="AC4" s="26"/>
      <c r="AD4" s="26"/>
      <c r="AE4" s="27"/>
      <c r="AF4" s="26"/>
      <c r="AG4" s="26"/>
      <c r="AH4" s="26"/>
      <c r="AI4" s="26"/>
      <c r="AJ4" s="28"/>
      <c r="AK4" s="26"/>
      <c r="AL4" s="26"/>
      <c r="AM4" s="26"/>
      <c r="AN4" s="26"/>
      <c r="AO4" s="26"/>
      <c r="AP4" s="26"/>
      <c r="AQ4" s="25">
        <v>11755132</v>
      </c>
      <c r="AR4" s="26"/>
      <c r="AS4" s="26"/>
      <c r="AT4" s="26"/>
      <c r="AU4" s="26"/>
      <c r="AV4" s="26"/>
      <c r="AW4" s="26"/>
      <c r="AX4" s="26"/>
      <c r="AY4" s="27"/>
      <c r="AZ4" s="26"/>
      <c r="BA4" s="26"/>
      <c r="BB4" s="26"/>
      <c r="BC4" s="26"/>
      <c r="BD4" s="28"/>
      <c r="BE4" s="26"/>
      <c r="BF4" s="26"/>
      <c r="BG4" s="26"/>
      <c r="BH4" s="26"/>
      <c r="BI4" s="26"/>
      <c r="BJ4" s="26"/>
      <c r="BK4" s="25">
        <v>12076711</v>
      </c>
      <c r="BL4" s="26"/>
      <c r="BM4" s="26"/>
      <c r="BN4" s="26"/>
      <c r="BO4" s="26"/>
      <c r="BP4" s="26"/>
      <c r="BQ4" s="26"/>
      <c r="BR4" s="26"/>
      <c r="BS4" s="27"/>
      <c r="BT4" s="26"/>
      <c r="BU4" s="26"/>
      <c r="BV4" s="26"/>
      <c r="BW4" s="26"/>
      <c r="BX4" s="28"/>
      <c r="BY4" s="26"/>
      <c r="BZ4" s="26"/>
      <c r="CA4" s="26"/>
      <c r="CB4" s="26"/>
      <c r="CC4" s="26"/>
      <c r="CD4" s="26"/>
      <c r="CE4" s="25">
        <v>12264503</v>
      </c>
      <c r="CF4" s="26"/>
      <c r="CG4" s="26"/>
      <c r="CH4" s="26"/>
      <c r="CI4" s="26"/>
      <c r="CJ4" s="26"/>
      <c r="CK4" s="26"/>
      <c r="CL4" s="26"/>
      <c r="CM4" s="27"/>
      <c r="CN4" s="26"/>
      <c r="CO4" s="26"/>
      <c r="CP4" s="26"/>
      <c r="CQ4" s="26"/>
      <c r="CR4" s="28"/>
      <c r="CS4" s="26"/>
      <c r="CT4" s="26"/>
      <c r="CU4" s="26"/>
      <c r="CV4" s="26"/>
      <c r="CW4" s="26"/>
      <c r="CX4" s="26"/>
      <c r="CY4" s="25">
        <v>566</v>
      </c>
      <c r="CZ4" s="26"/>
      <c r="DA4" s="26"/>
      <c r="DB4" s="26"/>
      <c r="DC4" s="26"/>
      <c r="DD4" s="26"/>
      <c r="DE4" s="26"/>
      <c r="DF4" s="26"/>
      <c r="DG4" s="27"/>
      <c r="DH4" s="26"/>
      <c r="DI4" s="26"/>
      <c r="DJ4" s="26"/>
      <c r="DK4" s="26"/>
      <c r="DL4" s="28"/>
      <c r="DM4" s="26"/>
      <c r="DN4" s="26"/>
      <c r="DO4" s="26"/>
      <c r="DP4" s="26"/>
      <c r="DQ4" s="26"/>
      <c r="DR4" s="26"/>
      <c r="DS4" s="25">
        <v>570</v>
      </c>
      <c r="DT4" s="26"/>
      <c r="DU4" s="26"/>
      <c r="DV4" s="26"/>
      <c r="DW4" s="26"/>
      <c r="DX4" s="26"/>
      <c r="DY4" s="26"/>
      <c r="DZ4" s="26"/>
      <c r="EA4" s="27"/>
      <c r="EB4" s="26"/>
      <c r="EC4" s="26"/>
      <c r="ED4" s="26"/>
      <c r="EE4" s="26"/>
      <c r="EF4" s="28"/>
      <c r="EG4" s="26"/>
      <c r="EH4" s="26"/>
      <c r="EI4" s="26"/>
      <c r="EJ4" s="26"/>
      <c r="EK4" s="26"/>
      <c r="EL4" s="26"/>
      <c r="EM4" s="25">
        <v>589</v>
      </c>
      <c r="EN4" s="26"/>
      <c r="EO4" s="26"/>
      <c r="EP4" s="26"/>
      <c r="EQ4" s="26"/>
      <c r="ER4" s="26"/>
      <c r="ES4" s="26"/>
      <c r="ET4" s="26"/>
      <c r="EU4" s="27"/>
      <c r="EV4" s="26"/>
      <c r="EW4" s="26"/>
      <c r="EX4" s="26"/>
      <c r="EY4" s="26"/>
      <c r="EZ4" s="28"/>
      <c r="FA4" s="26"/>
      <c r="FB4" s="26"/>
      <c r="FC4" s="26"/>
      <c r="FD4" s="26"/>
      <c r="FE4" s="26"/>
      <c r="FF4" s="26"/>
      <c r="FG4" s="25">
        <v>616</v>
      </c>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c r="A5" s="23" t="s">
        <v>23</v>
      </c>
      <c r="B5" s="24"/>
      <c r="C5" s="25">
        <v>0</v>
      </c>
      <c r="D5" s="26"/>
      <c r="E5" s="26"/>
      <c r="F5" s="26"/>
      <c r="G5" s="26"/>
      <c r="H5" s="26"/>
      <c r="I5" s="26"/>
      <c r="J5" s="26"/>
      <c r="K5" s="27"/>
      <c r="L5" s="26"/>
      <c r="M5" s="26"/>
      <c r="N5" s="26"/>
      <c r="O5" s="26"/>
      <c r="P5" s="28"/>
      <c r="Q5" s="26"/>
      <c r="R5" s="26"/>
      <c r="S5" s="26"/>
      <c r="T5" s="26"/>
      <c r="U5" s="26"/>
      <c r="V5" s="26"/>
      <c r="W5" s="25">
        <v>0</v>
      </c>
      <c r="X5" s="26"/>
      <c r="Y5" s="26"/>
      <c r="Z5" s="26"/>
      <c r="AA5" s="26"/>
      <c r="AB5" s="26"/>
      <c r="AC5" s="26"/>
      <c r="AD5" s="26"/>
      <c r="AE5" s="27"/>
      <c r="AF5" s="26"/>
      <c r="AG5" s="26"/>
      <c r="AH5" s="26"/>
      <c r="AI5" s="26"/>
      <c r="AJ5" s="28"/>
      <c r="AK5" s="26"/>
      <c r="AL5" s="26"/>
      <c r="AM5" s="26"/>
      <c r="AN5" s="26"/>
      <c r="AO5" s="26"/>
      <c r="AP5" s="26"/>
      <c r="AQ5" s="25">
        <v>0</v>
      </c>
      <c r="AR5" s="26"/>
      <c r="AS5" s="26"/>
      <c r="AT5" s="26"/>
      <c r="AU5" s="26"/>
      <c r="AV5" s="26"/>
      <c r="AW5" s="26"/>
      <c r="AX5" s="26"/>
      <c r="AY5" s="27"/>
      <c r="AZ5" s="26"/>
      <c r="BA5" s="26"/>
      <c r="BB5" s="26"/>
      <c r="BC5" s="26"/>
      <c r="BD5" s="28"/>
      <c r="BE5" s="26"/>
      <c r="BF5" s="26"/>
      <c r="BG5" s="26"/>
      <c r="BH5" s="26"/>
      <c r="BI5" s="26"/>
      <c r="BJ5" s="26"/>
      <c r="BK5" s="25">
        <v>0</v>
      </c>
      <c r="BL5" s="26"/>
      <c r="BM5" s="26"/>
      <c r="BN5" s="26"/>
      <c r="BO5" s="26"/>
      <c r="BP5" s="26"/>
      <c r="BQ5" s="26"/>
      <c r="BR5" s="26"/>
      <c r="BS5" s="27"/>
      <c r="BT5" s="26"/>
      <c r="BU5" s="26"/>
      <c r="BV5" s="26"/>
      <c r="BW5" s="26"/>
      <c r="BX5" s="28"/>
      <c r="BY5" s="26"/>
      <c r="BZ5" s="26"/>
      <c r="CA5" s="26"/>
      <c r="CB5" s="26"/>
      <c r="CC5" s="26"/>
      <c r="CD5" s="26"/>
      <c r="CE5" s="25">
        <v>0</v>
      </c>
      <c r="CF5" s="26"/>
      <c r="CG5" s="26"/>
      <c r="CH5" s="26"/>
      <c r="CI5" s="26"/>
      <c r="CJ5" s="26"/>
      <c r="CK5" s="26"/>
      <c r="CL5" s="26"/>
      <c r="CM5" s="27"/>
      <c r="CN5" s="26"/>
      <c r="CO5" s="26"/>
      <c r="CP5" s="26"/>
      <c r="CQ5" s="26"/>
      <c r="CR5" s="28"/>
      <c r="CS5" s="26"/>
      <c r="CT5" s="26"/>
      <c r="CU5" s="26"/>
      <c r="CV5" s="26"/>
      <c r="CW5" s="26"/>
      <c r="CX5" s="26"/>
      <c r="CY5" s="25">
        <v>0</v>
      </c>
      <c r="CZ5" s="26"/>
      <c r="DA5" s="26"/>
      <c r="DB5" s="26"/>
      <c r="DC5" s="26"/>
      <c r="DD5" s="26"/>
      <c r="DE5" s="26"/>
      <c r="DF5" s="26"/>
      <c r="DG5" s="27"/>
      <c r="DH5" s="26"/>
      <c r="DI5" s="26"/>
      <c r="DJ5" s="26"/>
      <c r="DK5" s="26"/>
      <c r="DL5" s="28"/>
      <c r="DM5" s="26"/>
      <c r="DN5" s="26"/>
      <c r="DO5" s="26"/>
      <c r="DP5" s="26"/>
      <c r="DQ5" s="26"/>
      <c r="DR5" s="26"/>
      <c r="DS5" s="25">
        <v>0</v>
      </c>
      <c r="DT5" s="26"/>
      <c r="DU5" s="26"/>
      <c r="DV5" s="26"/>
      <c r="DW5" s="26"/>
      <c r="DX5" s="26"/>
      <c r="DY5" s="26"/>
      <c r="DZ5" s="26"/>
      <c r="EA5" s="27"/>
      <c r="EB5" s="26"/>
      <c r="EC5" s="26"/>
      <c r="ED5" s="26"/>
      <c r="EE5" s="26"/>
      <c r="EF5" s="28"/>
      <c r="EG5" s="26"/>
      <c r="EH5" s="26"/>
      <c r="EI5" s="26"/>
      <c r="EJ5" s="26"/>
      <c r="EK5" s="26"/>
      <c r="EL5" s="26"/>
      <c r="EM5" s="25">
        <v>588</v>
      </c>
      <c r="EN5" s="26"/>
      <c r="EO5" s="26"/>
      <c r="EP5" s="26"/>
      <c r="EQ5" s="26"/>
      <c r="ER5" s="26"/>
      <c r="ES5" s="26"/>
      <c r="ET5" s="26"/>
      <c r="EU5" s="27"/>
      <c r="EV5" s="26"/>
      <c r="EW5" s="26"/>
      <c r="EX5" s="26"/>
      <c r="EY5" s="26"/>
      <c r="EZ5" s="28"/>
      <c r="FA5" s="26"/>
      <c r="FB5" s="26"/>
      <c r="FC5" s="26"/>
      <c r="FD5" s="26"/>
      <c r="FE5" s="26"/>
      <c r="FF5" s="26"/>
      <c r="FG5" s="25">
        <v>616</v>
      </c>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c r="A6" s="30" t="s">
        <v>60</v>
      </c>
      <c r="B6" s="31"/>
      <c r="C6" s="32">
        <v>0</v>
      </c>
      <c r="D6" s="33"/>
      <c r="E6" s="33"/>
      <c r="F6" s="33"/>
      <c r="G6" s="33"/>
      <c r="H6" s="33"/>
      <c r="I6" s="33"/>
      <c r="J6" s="33"/>
      <c r="K6" s="34"/>
      <c r="L6" s="33"/>
      <c r="M6" s="33"/>
      <c r="N6" s="33"/>
      <c r="O6" s="33"/>
      <c r="P6" s="35"/>
      <c r="Q6" s="33"/>
      <c r="R6" s="33"/>
      <c r="S6" s="33"/>
      <c r="T6" s="33"/>
      <c r="U6" s="33"/>
      <c r="V6" s="33"/>
      <c r="W6" s="36">
        <v>0</v>
      </c>
      <c r="X6" s="33"/>
      <c r="Y6" s="33"/>
      <c r="Z6" s="33"/>
      <c r="AA6" s="33"/>
      <c r="AB6" s="33"/>
      <c r="AC6" s="33"/>
      <c r="AD6" s="33"/>
      <c r="AE6" s="34"/>
      <c r="AF6" s="33"/>
      <c r="AG6" s="33"/>
      <c r="AH6" s="33"/>
      <c r="AI6" s="33"/>
      <c r="AJ6" s="35"/>
      <c r="AK6" s="33"/>
      <c r="AL6" s="33"/>
      <c r="AM6" s="33"/>
      <c r="AN6" s="33"/>
      <c r="AO6" s="33"/>
      <c r="AP6" s="33"/>
      <c r="AQ6" s="37">
        <v>0</v>
      </c>
      <c r="AR6" s="33"/>
      <c r="AS6" s="33"/>
      <c r="AT6" s="33"/>
      <c r="AU6" s="33"/>
      <c r="AV6" s="33"/>
      <c r="AW6" s="33"/>
      <c r="AX6" s="33"/>
      <c r="AY6" s="34"/>
      <c r="AZ6" s="33"/>
      <c r="BA6" s="33"/>
      <c r="BB6" s="33"/>
      <c r="BC6" s="33"/>
      <c r="BD6" s="35"/>
      <c r="BE6" s="33"/>
      <c r="BF6" s="33"/>
      <c r="BG6" s="33"/>
      <c r="BH6" s="33"/>
      <c r="BI6" s="33"/>
      <c r="BJ6" s="33"/>
      <c r="BK6" s="37">
        <v>0</v>
      </c>
      <c r="BL6" s="33"/>
      <c r="BM6" s="33"/>
      <c r="BN6" s="33"/>
      <c r="BO6" s="33"/>
      <c r="BP6" s="33"/>
      <c r="BQ6" s="33"/>
      <c r="BR6" s="33"/>
      <c r="BS6" s="34"/>
      <c r="BT6" s="33"/>
      <c r="BU6" s="33"/>
      <c r="BV6" s="33"/>
      <c r="BW6" s="33"/>
      <c r="BX6" s="35"/>
      <c r="BY6" s="33"/>
      <c r="BZ6" s="33"/>
      <c r="CA6" s="33"/>
      <c r="CB6" s="33"/>
      <c r="CC6" s="33"/>
      <c r="CD6" s="33"/>
      <c r="CE6" s="32">
        <v>0</v>
      </c>
      <c r="CF6" s="33"/>
      <c r="CG6" s="33"/>
      <c r="CH6" s="33"/>
      <c r="CI6" s="33"/>
      <c r="CJ6" s="33"/>
      <c r="CK6" s="33"/>
      <c r="CL6" s="33"/>
      <c r="CM6" s="34"/>
      <c r="CN6" s="33"/>
      <c r="CO6" s="33"/>
      <c r="CP6" s="33"/>
      <c r="CQ6" s="33"/>
      <c r="CR6" s="35"/>
      <c r="CS6" s="33"/>
      <c r="CT6" s="33"/>
      <c r="CU6" s="33"/>
      <c r="CV6" s="33"/>
      <c r="CW6" s="33"/>
      <c r="CX6" s="33"/>
      <c r="CY6" s="32">
        <v>0</v>
      </c>
      <c r="CZ6" s="33"/>
      <c r="DA6" s="33"/>
      <c r="DB6" s="33"/>
      <c r="DC6" s="33"/>
      <c r="DD6" s="33"/>
      <c r="DE6" s="33"/>
      <c r="DF6" s="33"/>
      <c r="DG6" s="34"/>
      <c r="DH6" s="33"/>
      <c r="DI6" s="33"/>
      <c r="DJ6" s="33"/>
      <c r="DK6" s="33"/>
      <c r="DL6" s="35"/>
      <c r="DM6" s="33"/>
      <c r="DN6" s="33"/>
      <c r="DO6" s="33"/>
      <c r="DP6" s="33"/>
      <c r="DQ6" s="33"/>
      <c r="DR6" s="33"/>
      <c r="DS6" s="32">
        <v>0</v>
      </c>
      <c r="DT6" s="33"/>
      <c r="DU6" s="33"/>
      <c r="DV6" s="33"/>
      <c r="DW6" s="33"/>
      <c r="DX6" s="33"/>
      <c r="DY6" s="33"/>
      <c r="DZ6" s="33"/>
      <c r="EA6" s="34"/>
      <c r="EB6" s="33"/>
      <c r="EC6" s="33"/>
      <c r="ED6" s="33"/>
      <c r="EE6" s="33"/>
      <c r="EF6" s="35"/>
      <c r="EG6" s="33"/>
      <c r="EH6" s="33"/>
      <c r="EI6" s="33"/>
      <c r="EJ6" s="33"/>
      <c r="EK6" s="33"/>
      <c r="EL6" s="33"/>
      <c r="EM6" s="32">
        <f>EM5/EM4</f>
        <v>0.99830220713073003</v>
      </c>
      <c r="EN6" s="33"/>
      <c r="EO6" s="33"/>
      <c r="EP6" s="33"/>
      <c r="EQ6" s="33"/>
      <c r="ER6" s="33"/>
      <c r="ES6" s="33"/>
      <c r="ET6" s="33"/>
      <c r="EU6" s="34"/>
      <c r="EV6" s="33"/>
      <c r="EW6" s="33"/>
      <c r="EX6" s="33"/>
      <c r="EY6" s="33"/>
      <c r="EZ6" s="35"/>
      <c r="FA6" s="33"/>
      <c r="FB6" s="33"/>
      <c r="FC6" s="33"/>
      <c r="FD6" s="33"/>
      <c r="FE6" s="33"/>
      <c r="FF6" s="33"/>
      <c r="FG6" s="32">
        <f>FG5/FG4</f>
        <v>1</v>
      </c>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c r="A7" s="23" t="s">
        <v>24</v>
      </c>
      <c r="B7" s="24"/>
      <c r="C7" s="25">
        <v>0</v>
      </c>
      <c r="D7" s="26"/>
      <c r="E7" s="26"/>
      <c r="F7" s="26"/>
      <c r="G7" s="26"/>
      <c r="H7" s="26"/>
      <c r="I7" s="26"/>
      <c r="J7" s="26"/>
      <c r="K7" s="27"/>
      <c r="L7" s="26"/>
      <c r="M7" s="26"/>
      <c r="N7" s="26"/>
      <c r="O7" s="26"/>
      <c r="P7" s="28"/>
      <c r="Q7" s="26"/>
      <c r="R7" s="26"/>
      <c r="S7" s="26"/>
      <c r="T7" s="26"/>
      <c r="U7" s="26"/>
      <c r="V7" s="26"/>
      <c r="W7" s="25">
        <v>0</v>
      </c>
      <c r="X7" s="26"/>
      <c r="Y7" s="26"/>
      <c r="Z7" s="26"/>
      <c r="AA7" s="26"/>
      <c r="AB7" s="26"/>
      <c r="AC7" s="26"/>
      <c r="AD7" s="26"/>
      <c r="AE7" s="27"/>
      <c r="AF7" s="26"/>
      <c r="AG7" s="26"/>
      <c r="AH7" s="26"/>
      <c r="AI7" s="26"/>
      <c r="AJ7" s="28"/>
      <c r="AK7" s="26"/>
      <c r="AL7" s="26"/>
      <c r="AM7" s="26"/>
      <c r="AN7" s="26"/>
      <c r="AO7" s="26"/>
      <c r="AP7" s="26"/>
      <c r="AQ7" s="25">
        <v>0</v>
      </c>
      <c r="AR7" s="26"/>
      <c r="AS7" s="26"/>
      <c r="AT7" s="26"/>
      <c r="AU7" s="26"/>
      <c r="AV7" s="26"/>
      <c r="AW7" s="26"/>
      <c r="AX7" s="26"/>
      <c r="AY7" s="27"/>
      <c r="AZ7" s="26"/>
      <c r="BA7" s="26"/>
      <c r="BB7" s="26"/>
      <c r="BC7" s="26"/>
      <c r="BD7" s="28"/>
      <c r="BE7" s="26"/>
      <c r="BF7" s="26"/>
      <c r="BG7" s="26"/>
      <c r="BH7" s="26"/>
      <c r="BI7" s="26"/>
      <c r="BJ7" s="26"/>
      <c r="BK7" s="25">
        <v>0</v>
      </c>
      <c r="BL7" s="26"/>
      <c r="BM7" s="26"/>
      <c r="BN7" s="26"/>
      <c r="BO7" s="26"/>
      <c r="BP7" s="26"/>
      <c r="BQ7" s="26"/>
      <c r="BR7" s="26"/>
      <c r="BS7" s="27"/>
      <c r="BT7" s="26"/>
      <c r="BU7" s="26"/>
      <c r="BV7" s="26"/>
      <c r="BW7" s="26"/>
      <c r="BX7" s="28"/>
      <c r="BY7" s="26"/>
      <c r="BZ7" s="26"/>
      <c r="CA7" s="26"/>
      <c r="CB7" s="26"/>
      <c r="CC7" s="26"/>
      <c r="CD7" s="26"/>
      <c r="CE7" s="25">
        <v>0</v>
      </c>
      <c r="CF7" s="26"/>
      <c r="CG7" s="26"/>
      <c r="CH7" s="26"/>
      <c r="CI7" s="26"/>
      <c r="CJ7" s="26"/>
      <c r="CK7" s="26"/>
      <c r="CL7" s="26"/>
      <c r="CM7" s="27"/>
      <c r="CN7" s="26"/>
      <c r="CO7" s="26"/>
      <c r="CP7" s="26"/>
      <c r="CQ7" s="26"/>
      <c r="CR7" s="28"/>
      <c r="CS7" s="26"/>
      <c r="CT7" s="26"/>
      <c r="CU7" s="26"/>
      <c r="CV7" s="26"/>
      <c r="CW7" s="26"/>
      <c r="CX7" s="26"/>
      <c r="CY7" s="25">
        <v>0</v>
      </c>
      <c r="CZ7" s="26"/>
      <c r="DA7" s="26"/>
      <c r="DB7" s="26"/>
      <c r="DC7" s="26"/>
      <c r="DD7" s="26"/>
      <c r="DE7" s="26"/>
      <c r="DF7" s="26"/>
      <c r="DG7" s="27"/>
      <c r="DH7" s="26"/>
      <c r="DI7" s="26"/>
      <c r="DJ7" s="26"/>
      <c r="DK7" s="26"/>
      <c r="DL7" s="28"/>
      <c r="DM7" s="26"/>
      <c r="DN7" s="26"/>
      <c r="DO7" s="26"/>
      <c r="DP7" s="26"/>
      <c r="DQ7" s="26"/>
      <c r="DR7" s="26"/>
      <c r="DS7" s="25">
        <v>0</v>
      </c>
      <c r="DT7" s="26"/>
      <c r="DU7" s="26"/>
      <c r="DV7" s="26"/>
      <c r="DW7" s="26"/>
      <c r="DX7" s="26"/>
      <c r="DY7" s="26"/>
      <c r="DZ7" s="26"/>
      <c r="EA7" s="27"/>
      <c r="EB7" s="26"/>
      <c r="EC7" s="26"/>
      <c r="ED7" s="26"/>
      <c r="EE7" s="26"/>
      <c r="EF7" s="28"/>
      <c r="EG7" s="26"/>
      <c r="EH7" s="26"/>
      <c r="EI7" s="26"/>
      <c r="EJ7" s="26"/>
      <c r="EK7" s="26"/>
      <c r="EL7" s="26"/>
      <c r="EM7" s="25">
        <v>588</v>
      </c>
      <c r="EN7" s="26"/>
      <c r="EO7" s="26"/>
      <c r="EP7" s="26"/>
      <c r="EQ7" s="26"/>
      <c r="ER7" s="26"/>
      <c r="ES7" s="26"/>
      <c r="ET7" s="26"/>
      <c r="EU7" s="27"/>
      <c r="EV7" s="26"/>
      <c r="EW7" s="26"/>
      <c r="EX7" s="26"/>
      <c r="EY7" s="26"/>
      <c r="EZ7" s="28"/>
      <c r="FA7" s="26"/>
      <c r="FB7" s="26"/>
      <c r="FC7" s="26"/>
      <c r="FD7" s="26"/>
      <c r="FE7" s="26"/>
      <c r="FF7" s="26"/>
      <c r="FG7" s="25">
        <v>616</v>
      </c>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c r="A8" s="30" t="s">
        <v>61</v>
      </c>
      <c r="B8" s="31"/>
      <c r="C8" s="32">
        <v>0</v>
      </c>
      <c r="D8" s="33"/>
      <c r="E8" s="33"/>
      <c r="F8" s="33"/>
      <c r="G8" s="33"/>
      <c r="H8" s="33"/>
      <c r="I8" s="33"/>
      <c r="J8" s="33"/>
      <c r="K8" s="34"/>
      <c r="L8" s="33"/>
      <c r="M8" s="33"/>
      <c r="N8" s="33"/>
      <c r="O8" s="33"/>
      <c r="P8" s="35"/>
      <c r="Q8" s="33"/>
      <c r="R8" s="33"/>
      <c r="S8" s="33"/>
      <c r="T8" s="33"/>
      <c r="U8" s="33"/>
      <c r="V8" s="33"/>
      <c r="W8" s="36">
        <v>0</v>
      </c>
      <c r="X8" s="33"/>
      <c r="Y8" s="33"/>
      <c r="Z8" s="33"/>
      <c r="AA8" s="33"/>
      <c r="AB8" s="33"/>
      <c r="AC8" s="33"/>
      <c r="AD8" s="33"/>
      <c r="AE8" s="34"/>
      <c r="AF8" s="33"/>
      <c r="AG8" s="33"/>
      <c r="AH8" s="33"/>
      <c r="AI8" s="33"/>
      <c r="AJ8" s="35"/>
      <c r="AK8" s="33"/>
      <c r="AL8" s="33"/>
      <c r="AM8" s="33"/>
      <c r="AN8" s="33"/>
      <c r="AO8" s="33"/>
      <c r="AP8" s="33"/>
      <c r="AQ8" s="37">
        <v>0</v>
      </c>
      <c r="AR8" s="33"/>
      <c r="AS8" s="33"/>
      <c r="AT8" s="33"/>
      <c r="AU8" s="33"/>
      <c r="AV8" s="33"/>
      <c r="AW8" s="33"/>
      <c r="AX8" s="33"/>
      <c r="AY8" s="34"/>
      <c r="AZ8" s="33"/>
      <c r="BA8" s="33"/>
      <c r="BB8" s="33"/>
      <c r="BC8" s="33"/>
      <c r="BD8" s="35"/>
      <c r="BE8" s="33"/>
      <c r="BF8" s="33"/>
      <c r="BG8" s="33"/>
      <c r="BH8" s="33"/>
      <c r="BI8" s="33"/>
      <c r="BJ8" s="33"/>
      <c r="BK8" s="37">
        <v>0</v>
      </c>
      <c r="BL8" s="33"/>
      <c r="BM8" s="33"/>
      <c r="BN8" s="33"/>
      <c r="BO8" s="33"/>
      <c r="BP8" s="33"/>
      <c r="BQ8" s="33"/>
      <c r="BR8" s="33"/>
      <c r="BS8" s="34"/>
      <c r="BT8" s="33"/>
      <c r="BU8" s="33"/>
      <c r="BV8" s="33"/>
      <c r="BW8" s="33"/>
      <c r="BX8" s="35"/>
      <c r="BY8" s="33"/>
      <c r="BZ8" s="33"/>
      <c r="CA8" s="33"/>
      <c r="CB8" s="33"/>
      <c r="CC8" s="33"/>
      <c r="CD8" s="33"/>
      <c r="CE8" s="32">
        <v>0</v>
      </c>
      <c r="CF8" s="33"/>
      <c r="CG8" s="33"/>
      <c r="CH8" s="33"/>
      <c r="CI8" s="33"/>
      <c r="CJ8" s="33"/>
      <c r="CK8" s="33"/>
      <c r="CL8" s="33"/>
      <c r="CM8" s="34"/>
      <c r="CN8" s="33"/>
      <c r="CO8" s="33"/>
      <c r="CP8" s="33"/>
      <c r="CQ8" s="33"/>
      <c r="CR8" s="35"/>
      <c r="CS8" s="33"/>
      <c r="CT8" s="33"/>
      <c r="CU8" s="33"/>
      <c r="CV8" s="33"/>
      <c r="CW8" s="33"/>
      <c r="CX8" s="33"/>
      <c r="CY8" s="32">
        <v>0</v>
      </c>
      <c r="CZ8" s="33"/>
      <c r="DA8" s="33"/>
      <c r="DB8" s="33"/>
      <c r="DC8" s="33"/>
      <c r="DD8" s="33"/>
      <c r="DE8" s="33"/>
      <c r="DF8" s="33"/>
      <c r="DG8" s="34"/>
      <c r="DH8" s="33"/>
      <c r="DI8" s="33"/>
      <c r="DJ8" s="33"/>
      <c r="DK8" s="33"/>
      <c r="DL8" s="35"/>
      <c r="DM8" s="33"/>
      <c r="DN8" s="33"/>
      <c r="DO8" s="33"/>
      <c r="DP8" s="33"/>
      <c r="DQ8" s="33"/>
      <c r="DR8" s="33"/>
      <c r="DS8" s="32">
        <v>0</v>
      </c>
      <c r="DT8" s="33"/>
      <c r="DU8" s="33"/>
      <c r="DV8" s="33"/>
      <c r="DW8" s="33"/>
      <c r="DX8" s="33"/>
      <c r="DY8" s="33"/>
      <c r="DZ8" s="33"/>
      <c r="EA8" s="34"/>
      <c r="EB8" s="33"/>
      <c r="EC8" s="33"/>
      <c r="ED8" s="33"/>
      <c r="EE8" s="33"/>
      <c r="EF8" s="35"/>
      <c r="EG8" s="33"/>
      <c r="EH8" s="33"/>
      <c r="EI8" s="33"/>
      <c r="EJ8" s="33"/>
      <c r="EK8" s="33"/>
      <c r="EL8" s="33"/>
      <c r="EM8" s="32">
        <f>EM7/EM5</f>
        <v>1</v>
      </c>
      <c r="EN8" s="33"/>
      <c r="EO8" s="33"/>
      <c r="EP8" s="33"/>
      <c r="EQ8" s="33"/>
      <c r="ER8" s="33"/>
      <c r="ES8" s="33"/>
      <c r="ET8" s="33"/>
      <c r="EU8" s="34"/>
      <c r="EV8" s="33"/>
      <c r="EW8" s="33"/>
      <c r="EX8" s="33"/>
      <c r="EY8" s="33"/>
      <c r="EZ8" s="35"/>
      <c r="FA8" s="33"/>
      <c r="FB8" s="33"/>
      <c r="FC8" s="33"/>
      <c r="FD8" s="33"/>
      <c r="FE8" s="33"/>
      <c r="FF8" s="33"/>
      <c r="FG8" s="32">
        <f>FG7/FG5</f>
        <v>1</v>
      </c>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c r="A9" s="18" t="s">
        <v>11</v>
      </c>
      <c r="B9" s="18"/>
      <c r="C9" s="7" t="s">
        <v>777</v>
      </c>
      <c r="D9" s="20"/>
      <c r="E9" s="20"/>
      <c r="F9" s="20"/>
      <c r="G9" s="20"/>
      <c r="H9" s="20"/>
      <c r="I9" s="20"/>
      <c r="J9" s="20"/>
      <c r="K9" s="21"/>
      <c r="L9" s="20"/>
      <c r="M9" s="20"/>
      <c r="N9" s="20"/>
      <c r="O9" s="20"/>
      <c r="P9" s="22"/>
      <c r="Q9" s="20"/>
      <c r="R9" s="20"/>
      <c r="S9" s="20"/>
      <c r="T9" s="20"/>
      <c r="U9" s="20"/>
      <c r="V9" s="20"/>
      <c r="W9" s="7" t="s">
        <v>777</v>
      </c>
      <c r="X9" s="20"/>
      <c r="Y9" s="20"/>
      <c r="Z9" s="20"/>
      <c r="AA9" s="20"/>
      <c r="AB9" s="20"/>
      <c r="AC9" s="20"/>
      <c r="AD9" s="20"/>
      <c r="AE9" s="21"/>
      <c r="AF9" s="20"/>
      <c r="AG9" s="20"/>
      <c r="AH9" s="20"/>
      <c r="AI9" s="20"/>
      <c r="AJ9" s="22"/>
      <c r="AK9" s="20"/>
      <c r="AL9" s="20"/>
      <c r="AM9" s="20"/>
      <c r="AN9" s="20"/>
      <c r="AO9" s="20"/>
      <c r="AP9" s="20"/>
      <c r="AQ9" s="39" t="s">
        <v>777</v>
      </c>
      <c r="AR9" s="20"/>
      <c r="AS9" s="20"/>
      <c r="AT9" s="20"/>
      <c r="AU9" s="20"/>
      <c r="AV9" s="20"/>
      <c r="AW9" s="20"/>
      <c r="AX9" s="20"/>
      <c r="AY9" s="21"/>
      <c r="AZ9" s="20"/>
      <c r="BA9" s="20"/>
      <c r="BB9" s="20"/>
      <c r="BC9" s="20"/>
      <c r="BD9" s="22"/>
      <c r="BE9" s="20"/>
      <c r="BF9" s="20"/>
      <c r="BG9" s="20"/>
      <c r="BH9" s="20"/>
      <c r="BI9" s="20"/>
      <c r="BJ9" s="20"/>
      <c r="BK9" s="39" t="s">
        <v>777</v>
      </c>
      <c r="BL9" s="20"/>
      <c r="BM9" s="20"/>
      <c r="BN9" s="20"/>
      <c r="BO9" s="20"/>
      <c r="BP9" s="20"/>
      <c r="BQ9" s="20"/>
      <c r="BR9" s="20"/>
      <c r="BS9" s="21"/>
      <c r="BT9" s="20"/>
      <c r="BU9" s="20"/>
      <c r="BV9" s="20"/>
      <c r="BW9" s="20"/>
      <c r="BX9" s="22"/>
      <c r="BY9" s="20"/>
      <c r="BZ9" s="20"/>
      <c r="CA9" s="20"/>
      <c r="CB9" s="20"/>
      <c r="CC9" s="20"/>
      <c r="CD9" s="20"/>
      <c r="CE9" s="7"/>
      <c r="CF9" s="20"/>
      <c r="CG9" s="20"/>
      <c r="CH9" s="20"/>
      <c r="CI9" s="20"/>
      <c r="CJ9" s="20"/>
      <c r="CK9" s="20"/>
      <c r="CL9" s="20"/>
      <c r="CM9" s="21"/>
      <c r="CN9" s="20"/>
      <c r="CO9" s="20"/>
      <c r="CP9" s="20"/>
      <c r="CQ9" s="20"/>
      <c r="CR9" s="22"/>
      <c r="CS9" s="20"/>
      <c r="CT9" s="20"/>
      <c r="CU9" s="20"/>
      <c r="CV9" s="20"/>
      <c r="CW9" s="20"/>
      <c r="CX9" s="20"/>
      <c r="CY9" s="7"/>
      <c r="CZ9" s="20"/>
      <c r="DA9" s="20"/>
      <c r="DB9" s="20"/>
      <c r="DC9" s="20"/>
      <c r="DD9" s="20"/>
      <c r="DE9" s="20"/>
      <c r="DF9" s="20"/>
      <c r="DG9" s="21"/>
      <c r="DH9" s="20"/>
      <c r="DI9" s="20"/>
      <c r="DJ9" s="20"/>
      <c r="DK9" s="20"/>
      <c r="DL9" s="22"/>
      <c r="DM9" s="20"/>
      <c r="DN9" s="20"/>
      <c r="DO9" s="20"/>
      <c r="DP9" s="20"/>
      <c r="DQ9" s="20"/>
      <c r="DR9" s="20"/>
      <c r="DS9" s="7"/>
      <c r="DT9" s="20"/>
      <c r="DU9" s="20"/>
      <c r="DV9" s="20"/>
      <c r="DW9" s="20"/>
      <c r="DX9" s="20"/>
      <c r="DY9" s="20"/>
      <c r="DZ9" s="20"/>
      <c r="EA9" s="21"/>
      <c r="EB9" s="20"/>
      <c r="EC9" s="20"/>
      <c r="ED9" s="20"/>
      <c r="EE9" s="20"/>
      <c r="EF9" s="22"/>
      <c r="EG9" s="20"/>
      <c r="EH9" s="20"/>
      <c r="EI9" s="20"/>
      <c r="EJ9" s="20"/>
      <c r="EK9" s="20"/>
      <c r="EL9" s="20"/>
      <c r="EM9" s="7"/>
      <c r="EN9" s="20"/>
      <c r="EO9" s="20"/>
      <c r="EP9" s="20"/>
      <c r="EQ9" s="20"/>
      <c r="ER9" s="20"/>
      <c r="ES9" s="20"/>
      <c r="ET9" s="20"/>
      <c r="EU9" s="21"/>
      <c r="EV9" s="20"/>
      <c r="EW9" s="20"/>
      <c r="EX9" s="20"/>
      <c r="EY9" s="20"/>
      <c r="EZ9" s="22"/>
      <c r="FA9" s="20"/>
      <c r="FB9" s="20"/>
      <c r="FC9" s="20"/>
      <c r="FD9" s="20"/>
      <c r="FE9" s="20"/>
      <c r="FF9" s="20"/>
      <c r="FG9" s="7"/>
      <c r="FH9" s="20"/>
      <c r="FI9" s="20"/>
      <c r="FJ9" s="20"/>
      <c r="FK9" s="20"/>
      <c r="FL9" s="20"/>
      <c r="FM9" s="20"/>
      <c r="FN9" s="20"/>
      <c r="FO9" s="21"/>
      <c r="FP9" s="20"/>
      <c r="FQ9" s="20"/>
      <c r="FR9" s="20"/>
      <c r="FS9" s="20"/>
      <c r="FT9" s="22"/>
      <c r="FU9" s="20"/>
      <c r="FV9" s="20"/>
      <c r="FW9" s="20"/>
      <c r="FX9" s="20"/>
      <c r="FY9" s="20"/>
      <c r="FZ9" s="20"/>
      <c r="GA9" s="7"/>
      <c r="GB9" s="20"/>
      <c r="GC9" s="20"/>
      <c r="GD9" s="20"/>
      <c r="GE9" s="20"/>
      <c r="GF9" s="20"/>
      <c r="GG9" s="20"/>
      <c r="GH9" s="20"/>
      <c r="GI9" s="21"/>
      <c r="GJ9" s="20"/>
      <c r="GK9" s="20"/>
      <c r="GL9" s="20"/>
      <c r="GM9" s="20"/>
      <c r="GN9" s="22"/>
      <c r="GO9" s="20"/>
      <c r="GP9" s="20"/>
      <c r="GQ9" s="20"/>
      <c r="GR9" s="20"/>
      <c r="GS9" s="20"/>
      <c r="GT9" s="20"/>
      <c r="GU9" s="7"/>
      <c r="GV9" s="20"/>
      <c r="GW9" s="20"/>
      <c r="GX9" s="20"/>
      <c r="GY9" s="20"/>
      <c r="GZ9" s="20"/>
      <c r="HA9" s="20"/>
      <c r="HB9" s="20"/>
      <c r="HC9" s="21"/>
      <c r="HD9" s="20"/>
      <c r="HE9" s="20"/>
      <c r="HF9" s="20"/>
      <c r="HG9" s="20"/>
      <c r="HH9" s="22"/>
      <c r="HI9" s="20"/>
      <c r="HJ9" s="20"/>
      <c r="HK9" s="20"/>
      <c r="HL9" s="20"/>
      <c r="HM9" s="20"/>
      <c r="HN9" s="20"/>
      <c r="HO9" s="7"/>
      <c r="HP9" s="20"/>
      <c r="HQ9" s="20"/>
      <c r="HR9" s="20"/>
      <c r="HS9" s="20"/>
      <c r="HT9" s="20"/>
      <c r="HU9" s="20"/>
      <c r="HV9" s="20"/>
      <c r="HW9" s="21"/>
      <c r="HX9" s="20"/>
      <c r="HY9" s="20"/>
      <c r="HZ9" s="20"/>
      <c r="IA9" s="20"/>
      <c r="IB9" s="22"/>
      <c r="IC9" s="20"/>
      <c r="ID9" s="20"/>
      <c r="IE9" s="20"/>
      <c r="IF9" s="20"/>
      <c r="IG9" s="20"/>
      <c r="IH9" s="20"/>
      <c r="II9" s="7"/>
      <c r="IJ9" s="20"/>
      <c r="IK9" s="20"/>
      <c r="IL9" s="20"/>
      <c r="IM9" s="20"/>
      <c r="IN9" s="20"/>
      <c r="IO9" s="20"/>
      <c r="IP9" s="20"/>
      <c r="IQ9" s="21"/>
      <c r="IR9" s="20"/>
      <c r="IS9" s="20"/>
      <c r="IT9" s="20"/>
      <c r="IU9" s="20"/>
      <c r="IV9" s="22"/>
      <c r="IW9" s="20"/>
      <c r="IX9" s="20"/>
      <c r="IY9" s="20"/>
      <c r="IZ9" s="20"/>
      <c r="JA9" s="20"/>
      <c r="JB9" s="20"/>
    </row>
    <row r="10" spans="1:262" ht="31.5" customHeight="1">
      <c r="A10" s="40" t="s">
        <v>131</v>
      </c>
      <c r="B10" s="40" t="s">
        <v>32</v>
      </c>
      <c r="C10" s="41" t="s">
        <v>31</v>
      </c>
      <c r="D10" s="40" t="s">
        <v>30</v>
      </c>
      <c r="E10" s="40" t="s">
        <v>25</v>
      </c>
      <c r="F10" s="40" t="s">
        <v>26</v>
      </c>
      <c r="G10" s="40" t="s">
        <v>27</v>
      </c>
      <c r="H10" s="40" t="s">
        <v>28</v>
      </c>
      <c r="I10" s="40" t="s">
        <v>29</v>
      </c>
      <c r="J10" s="40" t="s">
        <v>27</v>
      </c>
      <c r="K10" s="42" t="s">
        <v>101</v>
      </c>
      <c r="L10" s="43" t="s">
        <v>57</v>
      </c>
      <c r="M10" s="43" t="s">
        <v>102</v>
      </c>
      <c r="N10" s="43" t="s">
        <v>103</v>
      </c>
      <c r="O10" s="43" t="s">
        <v>104</v>
      </c>
      <c r="P10" s="44" t="s">
        <v>105</v>
      </c>
      <c r="Q10" s="45" t="s">
        <v>106</v>
      </c>
      <c r="R10" s="45" t="s">
        <v>58</v>
      </c>
      <c r="S10" s="45" t="s">
        <v>107</v>
      </c>
      <c r="T10" s="45" t="s">
        <v>108</v>
      </c>
      <c r="U10" s="45" t="s">
        <v>109</v>
      </c>
      <c r="V10" s="45" t="s">
        <v>132</v>
      </c>
      <c r="W10" s="41" t="s">
        <v>31</v>
      </c>
      <c r="X10" s="40" t="s">
        <v>30</v>
      </c>
      <c r="Y10" s="40" t="s">
        <v>25</v>
      </c>
      <c r="Z10" s="40" t="s">
        <v>26</v>
      </c>
      <c r="AA10" s="40" t="s">
        <v>27</v>
      </c>
      <c r="AB10" s="40" t="s">
        <v>28</v>
      </c>
      <c r="AC10" s="40" t="s">
        <v>29</v>
      </c>
      <c r="AD10" s="40" t="s">
        <v>27</v>
      </c>
      <c r="AE10" s="42" t="s">
        <v>101</v>
      </c>
      <c r="AF10" s="43" t="s">
        <v>57</v>
      </c>
      <c r="AG10" s="43" t="s">
        <v>102</v>
      </c>
      <c r="AH10" s="43" t="s">
        <v>103</v>
      </c>
      <c r="AI10" s="43" t="s">
        <v>104</v>
      </c>
      <c r="AJ10" s="44" t="s">
        <v>105</v>
      </c>
      <c r="AK10" s="45" t="s">
        <v>106</v>
      </c>
      <c r="AL10" s="45" t="s">
        <v>58</v>
      </c>
      <c r="AM10" s="45" t="s">
        <v>107</v>
      </c>
      <c r="AN10" s="45" t="s">
        <v>108</v>
      </c>
      <c r="AO10" s="45" t="s">
        <v>109</v>
      </c>
      <c r="AP10" s="45" t="s">
        <v>132</v>
      </c>
      <c r="AQ10" s="41" t="s">
        <v>31</v>
      </c>
      <c r="AR10" s="40" t="s">
        <v>30</v>
      </c>
      <c r="AS10" s="40" t="s">
        <v>25</v>
      </c>
      <c r="AT10" s="40" t="s">
        <v>26</v>
      </c>
      <c r="AU10" s="40" t="s">
        <v>27</v>
      </c>
      <c r="AV10" s="40" t="s">
        <v>28</v>
      </c>
      <c r="AW10" s="40" t="s">
        <v>29</v>
      </c>
      <c r="AX10" s="40" t="s">
        <v>27</v>
      </c>
      <c r="AY10" s="42" t="s">
        <v>101</v>
      </c>
      <c r="AZ10" s="43" t="s">
        <v>57</v>
      </c>
      <c r="BA10" s="43" t="s">
        <v>102</v>
      </c>
      <c r="BB10" s="43" t="s">
        <v>103</v>
      </c>
      <c r="BC10" s="43" t="s">
        <v>104</v>
      </c>
      <c r="BD10" s="44" t="s">
        <v>105</v>
      </c>
      <c r="BE10" s="45" t="s">
        <v>106</v>
      </c>
      <c r="BF10" s="45" t="s">
        <v>58</v>
      </c>
      <c r="BG10" s="45" t="s">
        <v>107</v>
      </c>
      <c r="BH10" s="45" t="s">
        <v>108</v>
      </c>
      <c r="BI10" s="45" t="s">
        <v>109</v>
      </c>
      <c r="BJ10" s="45" t="s">
        <v>132</v>
      </c>
      <c r="BK10" s="41" t="s">
        <v>31</v>
      </c>
      <c r="BL10" s="40" t="s">
        <v>30</v>
      </c>
      <c r="BM10" s="40" t="s">
        <v>25</v>
      </c>
      <c r="BN10" s="40" t="s">
        <v>26</v>
      </c>
      <c r="BO10" s="40" t="s">
        <v>27</v>
      </c>
      <c r="BP10" s="40" t="s">
        <v>28</v>
      </c>
      <c r="BQ10" s="40" t="s">
        <v>29</v>
      </c>
      <c r="BR10" s="40" t="s">
        <v>27</v>
      </c>
      <c r="BS10" s="42" t="s">
        <v>101</v>
      </c>
      <c r="BT10" s="43" t="s">
        <v>57</v>
      </c>
      <c r="BU10" s="43" t="s">
        <v>102</v>
      </c>
      <c r="BV10" s="43" t="s">
        <v>103</v>
      </c>
      <c r="BW10" s="43" t="s">
        <v>104</v>
      </c>
      <c r="BX10" s="44" t="s">
        <v>105</v>
      </c>
      <c r="BY10" s="45" t="s">
        <v>106</v>
      </c>
      <c r="BZ10" s="45" t="s">
        <v>58</v>
      </c>
      <c r="CA10" s="45" t="s">
        <v>107</v>
      </c>
      <c r="CB10" s="45" t="s">
        <v>108</v>
      </c>
      <c r="CC10" s="45" t="s">
        <v>109</v>
      </c>
      <c r="CD10" s="45" t="s">
        <v>132</v>
      </c>
      <c r="CE10" s="41" t="s">
        <v>31</v>
      </c>
      <c r="CF10" s="40" t="s">
        <v>30</v>
      </c>
      <c r="CG10" s="40" t="s">
        <v>25</v>
      </c>
      <c r="CH10" s="40" t="s">
        <v>26</v>
      </c>
      <c r="CI10" s="40" t="s">
        <v>27</v>
      </c>
      <c r="CJ10" s="40" t="s">
        <v>28</v>
      </c>
      <c r="CK10" s="40" t="s">
        <v>29</v>
      </c>
      <c r="CL10" s="40" t="s">
        <v>27</v>
      </c>
      <c r="CM10" s="42" t="s">
        <v>101</v>
      </c>
      <c r="CN10" s="43" t="s">
        <v>57</v>
      </c>
      <c r="CO10" s="43" t="s">
        <v>102</v>
      </c>
      <c r="CP10" s="43" t="s">
        <v>103</v>
      </c>
      <c r="CQ10" s="43" t="s">
        <v>104</v>
      </c>
      <c r="CR10" s="44" t="s">
        <v>105</v>
      </c>
      <c r="CS10" s="45" t="s">
        <v>106</v>
      </c>
      <c r="CT10" s="45" t="s">
        <v>58</v>
      </c>
      <c r="CU10" s="45" t="s">
        <v>107</v>
      </c>
      <c r="CV10" s="45" t="s">
        <v>108</v>
      </c>
      <c r="CW10" s="45" t="s">
        <v>109</v>
      </c>
      <c r="CX10" s="45" t="s">
        <v>132</v>
      </c>
      <c r="CY10" s="41" t="s">
        <v>31</v>
      </c>
      <c r="CZ10" s="40" t="s">
        <v>30</v>
      </c>
      <c r="DA10" s="40" t="s">
        <v>25</v>
      </c>
      <c r="DB10" s="40" t="s">
        <v>26</v>
      </c>
      <c r="DC10" s="40" t="s">
        <v>27</v>
      </c>
      <c r="DD10" s="40" t="s">
        <v>28</v>
      </c>
      <c r="DE10" s="40" t="s">
        <v>29</v>
      </c>
      <c r="DF10" s="40" t="s">
        <v>27</v>
      </c>
      <c r="DG10" s="42" t="s">
        <v>101</v>
      </c>
      <c r="DH10" s="43" t="s">
        <v>57</v>
      </c>
      <c r="DI10" s="43" t="s">
        <v>102</v>
      </c>
      <c r="DJ10" s="43" t="s">
        <v>103</v>
      </c>
      <c r="DK10" s="43" t="s">
        <v>104</v>
      </c>
      <c r="DL10" s="44" t="s">
        <v>105</v>
      </c>
      <c r="DM10" s="45" t="s">
        <v>106</v>
      </c>
      <c r="DN10" s="45" t="s">
        <v>58</v>
      </c>
      <c r="DO10" s="45" t="s">
        <v>107</v>
      </c>
      <c r="DP10" s="45" t="s">
        <v>108</v>
      </c>
      <c r="DQ10" s="45" t="s">
        <v>109</v>
      </c>
      <c r="DR10" s="45" t="s">
        <v>132</v>
      </c>
      <c r="DS10" s="41" t="s">
        <v>31</v>
      </c>
      <c r="DT10" s="40" t="s">
        <v>30</v>
      </c>
      <c r="DU10" s="40" t="s">
        <v>25</v>
      </c>
      <c r="DV10" s="40" t="s">
        <v>26</v>
      </c>
      <c r="DW10" s="40" t="s">
        <v>27</v>
      </c>
      <c r="DX10" s="40" t="s">
        <v>28</v>
      </c>
      <c r="DY10" s="40" t="s">
        <v>29</v>
      </c>
      <c r="DZ10" s="40" t="s">
        <v>27</v>
      </c>
      <c r="EA10" s="42" t="s">
        <v>101</v>
      </c>
      <c r="EB10" s="43" t="s">
        <v>57</v>
      </c>
      <c r="EC10" s="43" t="s">
        <v>102</v>
      </c>
      <c r="ED10" s="43" t="s">
        <v>103</v>
      </c>
      <c r="EE10" s="43" t="s">
        <v>104</v>
      </c>
      <c r="EF10" s="44" t="s">
        <v>105</v>
      </c>
      <c r="EG10" s="45" t="s">
        <v>106</v>
      </c>
      <c r="EH10" s="45" t="s">
        <v>58</v>
      </c>
      <c r="EI10" s="45" t="s">
        <v>107</v>
      </c>
      <c r="EJ10" s="45" t="s">
        <v>108</v>
      </c>
      <c r="EK10" s="45" t="s">
        <v>109</v>
      </c>
      <c r="EL10" s="45" t="s">
        <v>132</v>
      </c>
      <c r="EM10" s="41" t="s">
        <v>31</v>
      </c>
      <c r="EN10" s="40" t="s">
        <v>30</v>
      </c>
      <c r="EO10" s="40" t="s">
        <v>25</v>
      </c>
      <c r="EP10" s="40" t="s">
        <v>26</v>
      </c>
      <c r="EQ10" s="40" t="s">
        <v>27</v>
      </c>
      <c r="ER10" s="40" t="s">
        <v>28</v>
      </c>
      <c r="ES10" s="40" t="s">
        <v>29</v>
      </c>
      <c r="ET10" s="40" t="s">
        <v>27</v>
      </c>
      <c r="EU10" s="42" t="s">
        <v>101</v>
      </c>
      <c r="EV10" s="43" t="s">
        <v>57</v>
      </c>
      <c r="EW10" s="43" t="s">
        <v>102</v>
      </c>
      <c r="EX10" s="43" t="s">
        <v>103</v>
      </c>
      <c r="EY10" s="43" t="s">
        <v>104</v>
      </c>
      <c r="EZ10" s="44" t="s">
        <v>105</v>
      </c>
      <c r="FA10" s="45" t="s">
        <v>106</v>
      </c>
      <c r="FB10" s="45" t="s">
        <v>58</v>
      </c>
      <c r="FC10" s="45" t="s">
        <v>107</v>
      </c>
      <c r="FD10" s="45" t="s">
        <v>108</v>
      </c>
      <c r="FE10" s="45" t="s">
        <v>109</v>
      </c>
      <c r="FF10" s="45" t="s">
        <v>132</v>
      </c>
      <c r="FG10" s="41" t="s">
        <v>31</v>
      </c>
      <c r="FH10" s="40" t="s">
        <v>30</v>
      </c>
      <c r="FI10" s="40" t="s">
        <v>25</v>
      </c>
      <c r="FJ10" s="40" t="s">
        <v>26</v>
      </c>
      <c r="FK10" s="40" t="s">
        <v>27</v>
      </c>
      <c r="FL10" s="40" t="s">
        <v>28</v>
      </c>
      <c r="FM10" s="40" t="s">
        <v>29</v>
      </c>
      <c r="FN10" s="40" t="s">
        <v>27</v>
      </c>
      <c r="FO10" s="42" t="s">
        <v>101</v>
      </c>
      <c r="FP10" s="43" t="s">
        <v>57</v>
      </c>
      <c r="FQ10" s="43" t="s">
        <v>102</v>
      </c>
      <c r="FR10" s="43" t="s">
        <v>103</v>
      </c>
      <c r="FS10" s="43" t="s">
        <v>104</v>
      </c>
      <c r="FT10" s="44" t="s">
        <v>105</v>
      </c>
      <c r="FU10" s="45" t="s">
        <v>106</v>
      </c>
      <c r="FV10" s="45" t="s">
        <v>58</v>
      </c>
      <c r="FW10" s="45" t="s">
        <v>107</v>
      </c>
      <c r="FX10" s="45" t="s">
        <v>108</v>
      </c>
      <c r="FY10" s="45" t="s">
        <v>109</v>
      </c>
      <c r="FZ10" s="45" t="s">
        <v>132</v>
      </c>
      <c r="GA10" s="41" t="s">
        <v>31</v>
      </c>
      <c r="GB10" s="40" t="s">
        <v>30</v>
      </c>
      <c r="GC10" s="40" t="s">
        <v>25</v>
      </c>
      <c r="GD10" s="40" t="s">
        <v>26</v>
      </c>
      <c r="GE10" s="40" t="s">
        <v>27</v>
      </c>
      <c r="GF10" s="40" t="s">
        <v>28</v>
      </c>
      <c r="GG10" s="40" t="s">
        <v>29</v>
      </c>
      <c r="GH10" s="40" t="s">
        <v>27</v>
      </c>
      <c r="GI10" s="42" t="s">
        <v>101</v>
      </c>
      <c r="GJ10" s="43" t="s">
        <v>57</v>
      </c>
      <c r="GK10" s="43" t="s">
        <v>102</v>
      </c>
      <c r="GL10" s="43" t="s">
        <v>103</v>
      </c>
      <c r="GM10" s="43" t="s">
        <v>104</v>
      </c>
      <c r="GN10" s="44" t="s">
        <v>105</v>
      </c>
      <c r="GO10" s="45" t="s">
        <v>106</v>
      </c>
      <c r="GP10" s="45" t="s">
        <v>58</v>
      </c>
      <c r="GQ10" s="45" t="s">
        <v>107</v>
      </c>
      <c r="GR10" s="45" t="s">
        <v>108</v>
      </c>
      <c r="GS10" s="45" t="s">
        <v>109</v>
      </c>
      <c r="GT10" s="45" t="s">
        <v>132</v>
      </c>
      <c r="GU10" s="41" t="s">
        <v>31</v>
      </c>
      <c r="GV10" s="40" t="s">
        <v>30</v>
      </c>
      <c r="GW10" s="40" t="s">
        <v>25</v>
      </c>
      <c r="GX10" s="40" t="s">
        <v>26</v>
      </c>
      <c r="GY10" s="40" t="s">
        <v>27</v>
      </c>
      <c r="GZ10" s="40" t="s">
        <v>28</v>
      </c>
      <c r="HA10" s="40" t="s">
        <v>29</v>
      </c>
      <c r="HB10" s="40" t="s">
        <v>27</v>
      </c>
      <c r="HC10" s="42" t="s">
        <v>101</v>
      </c>
      <c r="HD10" s="43" t="s">
        <v>57</v>
      </c>
      <c r="HE10" s="43" t="s">
        <v>102</v>
      </c>
      <c r="HF10" s="43" t="s">
        <v>103</v>
      </c>
      <c r="HG10" s="43" t="s">
        <v>104</v>
      </c>
      <c r="HH10" s="44" t="s">
        <v>105</v>
      </c>
      <c r="HI10" s="45" t="s">
        <v>106</v>
      </c>
      <c r="HJ10" s="45" t="s">
        <v>58</v>
      </c>
      <c r="HK10" s="45" t="s">
        <v>107</v>
      </c>
      <c r="HL10" s="45" t="s">
        <v>108</v>
      </c>
      <c r="HM10" s="45" t="s">
        <v>109</v>
      </c>
      <c r="HN10" s="45" t="s">
        <v>132</v>
      </c>
      <c r="HO10" s="41" t="s">
        <v>31</v>
      </c>
      <c r="HP10" s="40" t="s">
        <v>30</v>
      </c>
      <c r="HQ10" s="40" t="s">
        <v>25</v>
      </c>
      <c r="HR10" s="40" t="s">
        <v>26</v>
      </c>
      <c r="HS10" s="40" t="s">
        <v>27</v>
      </c>
      <c r="HT10" s="40" t="s">
        <v>28</v>
      </c>
      <c r="HU10" s="40" t="s">
        <v>29</v>
      </c>
      <c r="HV10" s="40" t="s">
        <v>27</v>
      </c>
      <c r="HW10" s="42" t="s">
        <v>101</v>
      </c>
      <c r="HX10" s="43" t="s">
        <v>57</v>
      </c>
      <c r="HY10" s="43" t="s">
        <v>102</v>
      </c>
      <c r="HZ10" s="43" t="s">
        <v>103</v>
      </c>
      <c r="IA10" s="43" t="s">
        <v>104</v>
      </c>
      <c r="IB10" s="44" t="s">
        <v>105</v>
      </c>
      <c r="IC10" s="45" t="s">
        <v>106</v>
      </c>
      <c r="ID10" s="45" t="s">
        <v>58</v>
      </c>
      <c r="IE10" s="45" t="s">
        <v>107</v>
      </c>
      <c r="IF10" s="45" t="s">
        <v>108</v>
      </c>
      <c r="IG10" s="45" t="s">
        <v>109</v>
      </c>
      <c r="IH10" s="45" t="s">
        <v>132</v>
      </c>
      <c r="II10" s="41" t="s">
        <v>31</v>
      </c>
      <c r="IJ10" s="40" t="s">
        <v>30</v>
      </c>
      <c r="IK10" s="40" t="s">
        <v>25</v>
      </c>
      <c r="IL10" s="40" t="s">
        <v>26</v>
      </c>
      <c r="IM10" s="40" t="s">
        <v>27</v>
      </c>
      <c r="IN10" s="40" t="s">
        <v>28</v>
      </c>
      <c r="IO10" s="40" t="s">
        <v>29</v>
      </c>
      <c r="IP10" s="40" t="s">
        <v>27</v>
      </c>
      <c r="IQ10" s="42" t="s">
        <v>101</v>
      </c>
      <c r="IR10" s="43" t="s">
        <v>57</v>
      </c>
      <c r="IS10" s="43" t="s">
        <v>102</v>
      </c>
      <c r="IT10" s="43" t="s">
        <v>103</v>
      </c>
      <c r="IU10" s="43" t="s">
        <v>104</v>
      </c>
      <c r="IV10" s="44" t="s">
        <v>105</v>
      </c>
      <c r="IW10" s="45" t="s">
        <v>106</v>
      </c>
      <c r="IX10" s="45" t="s">
        <v>58</v>
      </c>
      <c r="IY10" s="45" t="s">
        <v>107</v>
      </c>
      <c r="IZ10" s="45" t="s">
        <v>108</v>
      </c>
      <c r="JA10" s="45" t="s">
        <v>109</v>
      </c>
      <c r="JB10" s="45" t="s">
        <v>132</v>
      </c>
    </row>
    <row r="11" spans="1:262" s="4" customFormat="1" ht="13.5" customHeight="1">
      <c r="A11" s="46" t="s">
        <v>297</v>
      </c>
      <c r="B11" s="2" t="s">
        <v>429</v>
      </c>
      <c r="C11" s="7"/>
      <c r="E11" s="29">
        <v>0</v>
      </c>
      <c r="F11" s="47">
        <v>0</v>
      </c>
      <c r="G11" s="48"/>
      <c r="H11" s="2">
        <v>27</v>
      </c>
      <c r="I11" s="164">
        <v>0.36</v>
      </c>
      <c r="J11" s="163">
        <v>1.3000000000000001E-2</v>
      </c>
      <c r="K11" s="48"/>
      <c r="L11" s="48"/>
      <c r="M11" s="48"/>
      <c r="P11" s="49"/>
      <c r="Q11" s="29"/>
      <c r="R11" s="48"/>
      <c r="S11" s="48"/>
      <c r="U11" s="48"/>
      <c r="V11" s="48"/>
      <c r="W11" s="7"/>
      <c r="Y11" s="29">
        <v>0</v>
      </c>
      <c r="Z11" s="47">
        <v>0</v>
      </c>
      <c r="AA11" s="47"/>
      <c r="AB11" s="2">
        <v>19</v>
      </c>
      <c r="AC11" s="164">
        <v>0.253</v>
      </c>
      <c r="AD11" s="164">
        <v>-0.107</v>
      </c>
      <c r="AE11" s="29"/>
      <c r="AF11" s="48"/>
      <c r="AG11" s="48"/>
      <c r="AJ11" s="49"/>
      <c r="AK11" s="29"/>
      <c r="AM11" s="48"/>
      <c r="AO11" s="48"/>
      <c r="AP11" s="48"/>
      <c r="AQ11" s="7"/>
      <c r="AS11" s="29">
        <v>0</v>
      </c>
      <c r="AT11" s="47">
        <v>0</v>
      </c>
      <c r="AU11" s="47"/>
      <c r="AV11" s="2">
        <v>20</v>
      </c>
      <c r="AW11" s="164">
        <v>0.26700000000000002</v>
      </c>
      <c r="AX11" s="164">
        <v>1.3999999999999999E-2</v>
      </c>
      <c r="AY11" s="29"/>
      <c r="AZ11" s="48"/>
      <c r="BA11" s="48"/>
      <c r="BD11" s="49"/>
      <c r="BE11" s="29"/>
      <c r="BF11" s="48"/>
      <c r="BG11" s="48"/>
      <c r="BI11" s="48"/>
      <c r="BJ11" s="48"/>
      <c r="BK11" s="7"/>
      <c r="BM11" s="29">
        <v>0</v>
      </c>
      <c r="BN11" s="47">
        <v>0</v>
      </c>
      <c r="BO11" s="47"/>
      <c r="BP11" s="2">
        <v>23</v>
      </c>
      <c r="BQ11" s="164">
        <v>0.307</v>
      </c>
      <c r="BR11" s="164">
        <v>0.04</v>
      </c>
      <c r="BS11" s="29"/>
      <c r="BT11" s="48"/>
      <c r="BU11" s="48"/>
      <c r="BX11" s="49"/>
      <c r="BY11" s="29"/>
      <c r="BZ11" s="48"/>
      <c r="CA11" s="48"/>
      <c r="CC11" s="48"/>
      <c r="CD11" s="48"/>
      <c r="CE11" s="29"/>
      <c r="CG11" s="29">
        <v>0</v>
      </c>
      <c r="CH11" s="47">
        <v>0</v>
      </c>
      <c r="CI11" s="47"/>
      <c r="CJ11" s="2">
        <v>21</v>
      </c>
      <c r="CK11" s="164">
        <v>0.28000000000000003</v>
      </c>
      <c r="CL11" s="164">
        <v>-0.02</v>
      </c>
      <c r="CM11" s="29"/>
      <c r="CN11" s="48"/>
      <c r="CO11" s="48"/>
      <c r="CR11" s="49"/>
      <c r="CS11" s="29"/>
      <c r="CT11" s="48"/>
      <c r="CU11" s="48"/>
      <c r="CW11" s="48"/>
      <c r="CX11" s="48"/>
      <c r="CY11" s="7"/>
      <c r="DA11" s="29">
        <v>0</v>
      </c>
      <c r="DB11" s="47">
        <v>0</v>
      </c>
      <c r="DC11" s="47"/>
      <c r="DD11" s="2">
        <v>11</v>
      </c>
      <c r="DE11" s="47">
        <f t="shared" ref="DE11:DE16" si="0">DD11/$CY$3</f>
        <v>0.14666666666666667</v>
      </c>
      <c r="DF11" s="47">
        <f t="shared" ref="DF11:DF16" si="1">DE11-CK11</f>
        <v>-0.13333333333333336</v>
      </c>
      <c r="DG11" s="29"/>
      <c r="DH11" s="48"/>
      <c r="DI11" s="48"/>
      <c r="DL11" s="49"/>
      <c r="DM11" s="29"/>
      <c r="DN11" s="48"/>
      <c r="DO11" s="48"/>
      <c r="DQ11" s="48"/>
      <c r="DR11" s="48"/>
      <c r="DS11" s="7"/>
      <c r="DU11" s="29">
        <v>89</v>
      </c>
      <c r="DV11" s="47">
        <f t="shared" ref="DV11:DV16" si="2">DU11/$DS$4</f>
        <v>0.156140350877193</v>
      </c>
      <c r="DW11" s="47"/>
      <c r="DX11" s="2">
        <v>12</v>
      </c>
      <c r="DY11" s="47">
        <f t="shared" ref="DY11:DY16" si="3">DX11/$CY$3</f>
        <v>0.16</v>
      </c>
      <c r="DZ11" s="47">
        <f t="shared" ref="DZ11:DZ16" si="4">DY11-DE11</f>
        <v>1.3333333333333336E-2</v>
      </c>
      <c r="EA11" s="29"/>
      <c r="EC11" s="50"/>
      <c r="EF11" s="49"/>
      <c r="EG11" s="29"/>
      <c r="EH11" s="48"/>
      <c r="EI11" s="48"/>
      <c r="EK11" s="48"/>
      <c r="EL11" s="48"/>
      <c r="EM11" s="7"/>
      <c r="EO11" s="29">
        <v>76</v>
      </c>
      <c r="EP11" s="47">
        <f>EO11/$EM$7</f>
        <v>0.12925170068027211</v>
      </c>
      <c r="EQ11" s="47">
        <f>EP11-DV11</f>
        <v>-2.6888650196920882E-2</v>
      </c>
      <c r="ER11" s="2">
        <v>9</v>
      </c>
      <c r="ES11" s="47">
        <f>ER11/$EM$3</f>
        <v>0.11842105263157894</v>
      </c>
      <c r="ET11" s="47">
        <f>ES11-DY11</f>
        <v>-4.1578947368421063E-2</v>
      </c>
      <c r="EU11" s="29"/>
      <c r="EV11" s="48"/>
      <c r="EW11" s="48"/>
      <c r="EZ11" s="49"/>
      <c r="FA11" s="29"/>
      <c r="FB11" s="48"/>
      <c r="FC11" s="48"/>
      <c r="FE11" s="48"/>
      <c r="FF11" s="48"/>
      <c r="FG11" s="7"/>
      <c r="FI11" s="29">
        <v>47</v>
      </c>
      <c r="FJ11" s="47">
        <f>FI11/$FG$7</f>
        <v>7.6298701298701296E-2</v>
      </c>
      <c r="FK11" s="47">
        <f>FJ11-EP11</f>
        <v>-5.2952999381570817E-2</v>
      </c>
      <c r="FL11" s="2">
        <v>6</v>
      </c>
      <c r="FM11" s="47">
        <f>FL11/$FG$3</f>
        <v>0.08</v>
      </c>
      <c r="FN11" s="47">
        <f>FM11-ES11</f>
        <v>-3.8421052631578939E-2</v>
      </c>
      <c r="FO11" s="29"/>
      <c r="FP11" s="48"/>
      <c r="FQ11" s="48"/>
      <c r="FT11" s="49"/>
      <c r="FU11" s="29"/>
      <c r="FV11" s="48"/>
      <c r="FW11" s="48"/>
      <c r="FY11" s="48"/>
      <c r="FZ11" s="48"/>
      <c r="GA11" s="7"/>
      <c r="GC11" s="2"/>
      <c r="GD11" s="47"/>
      <c r="GE11" s="2"/>
      <c r="GF11" s="2"/>
      <c r="GG11" s="47"/>
      <c r="GH11" s="2"/>
      <c r="GI11" s="51"/>
      <c r="GN11" s="49"/>
      <c r="GU11" s="7"/>
      <c r="GW11" s="2"/>
      <c r="GX11" s="47"/>
      <c r="GY11" s="2"/>
      <c r="GZ11" s="2"/>
      <c r="HA11" s="47"/>
      <c r="HB11" s="2"/>
      <c r="HC11" s="51"/>
      <c r="HH11" s="49"/>
      <c r="HO11" s="7"/>
      <c r="HQ11" s="2"/>
      <c r="HR11" s="47"/>
      <c r="HS11" s="2"/>
      <c r="HT11" s="2"/>
      <c r="HU11" s="47"/>
      <c r="HV11" s="2"/>
      <c r="HW11" s="51"/>
      <c r="IB11" s="49"/>
      <c r="II11" s="7"/>
      <c r="IK11" s="2"/>
      <c r="IL11" s="47"/>
      <c r="IM11" s="2"/>
      <c r="IN11" s="2"/>
      <c r="IO11" s="47"/>
      <c r="IP11" s="2"/>
      <c r="IQ11" s="51"/>
      <c r="IV11" s="49"/>
    </row>
    <row r="12" spans="1:262" s="4" customFormat="1" ht="13.5" customHeight="1">
      <c r="A12" s="46" t="s">
        <v>299</v>
      </c>
      <c r="B12" s="2" t="s">
        <v>430</v>
      </c>
      <c r="C12" s="7"/>
      <c r="E12" s="29">
        <v>0</v>
      </c>
      <c r="F12" s="47">
        <v>0</v>
      </c>
      <c r="G12" s="48"/>
      <c r="H12" s="2">
        <v>16</v>
      </c>
      <c r="I12" s="164">
        <v>0.21300000000000002</v>
      </c>
      <c r="J12" s="163">
        <v>-0.13300000000000001</v>
      </c>
      <c r="K12" s="48"/>
      <c r="L12" s="48"/>
      <c r="M12" s="48"/>
      <c r="P12" s="49"/>
      <c r="Q12" s="29"/>
      <c r="R12" s="48"/>
      <c r="S12" s="48"/>
      <c r="U12" s="48"/>
      <c r="V12" s="48"/>
      <c r="W12" s="7"/>
      <c r="Y12" s="29">
        <v>0</v>
      </c>
      <c r="Z12" s="47">
        <v>0</v>
      </c>
      <c r="AA12" s="47"/>
      <c r="AB12" s="2">
        <v>14</v>
      </c>
      <c r="AC12" s="164">
        <v>0.187</v>
      </c>
      <c r="AD12" s="164">
        <v>-2.6000000000000002E-2</v>
      </c>
      <c r="AE12" s="29"/>
      <c r="AF12" s="48"/>
      <c r="AG12" s="48"/>
      <c r="AJ12" s="49"/>
      <c r="AK12" s="29"/>
      <c r="AM12" s="48"/>
      <c r="AO12" s="48"/>
      <c r="AP12" s="48"/>
      <c r="AQ12" s="7"/>
      <c r="AS12" s="29">
        <v>0</v>
      </c>
      <c r="AT12" s="47">
        <v>0</v>
      </c>
      <c r="AU12" s="47"/>
      <c r="AV12" s="2">
        <v>15</v>
      </c>
      <c r="AW12" s="164">
        <v>0.2</v>
      </c>
      <c r="AX12" s="164">
        <v>1.3999999999999999E-2</v>
      </c>
      <c r="AY12" s="29"/>
      <c r="AZ12" s="48"/>
      <c r="BA12" s="48"/>
      <c r="BD12" s="49"/>
      <c r="BE12" s="29"/>
      <c r="BF12" s="48"/>
      <c r="BG12" s="48"/>
      <c r="BI12" s="48"/>
      <c r="BJ12" s="48"/>
      <c r="BK12" s="7"/>
      <c r="BM12" s="29">
        <v>0</v>
      </c>
      <c r="BN12" s="47">
        <v>0</v>
      </c>
      <c r="BO12" s="47"/>
      <c r="BP12" s="2">
        <v>19</v>
      </c>
      <c r="BQ12" s="164">
        <v>0.253</v>
      </c>
      <c r="BR12" s="164">
        <v>5.2999999999999999E-2</v>
      </c>
      <c r="BS12" s="29"/>
      <c r="BT12" s="48"/>
      <c r="BU12" s="48"/>
      <c r="BX12" s="49"/>
      <c r="BY12" s="29"/>
      <c r="BZ12" s="48"/>
      <c r="CA12" s="48"/>
      <c r="CC12" s="48"/>
      <c r="CD12" s="48"/>
      <c r="CE12" s="29"/>
      <c r="CG12" s="29">
        <v>0</v>
      </c>
      <c r="CH12" s="47">
        <v>0</v>
      </c>
      <c r="CI12" s="47"/>
      <c r="CJ12" s="2">
        <v>14</v>
      </c>
      <c r="CK12" s="164">
        <v>0.187</v>
      </c>
      <c r="CL12" s="164">
        <v>-0.05</v>
      </c>
      <c r="CM12" s="29"/>
      <c r="CN12" s="48"/>
      <c r="CO12" s="48"/>
      <c r="CR12" s="49"/>
      <c r="CS12" s="29"/>
      <c r="CT12" s="48"/>
      <c r="CU12" s="48"/>
      <c r="CW12" s="48"/>
      <c r="CX12" s="48"/>
      <c r="CY12" s="7"/>
      <c r="DA12" s="29">
        <v>0</v>
      </c>
      <c r="DB12" s="47">
        <v>0</v>
      </c>
      <c r="DC12" s="47"/>
      <c r="DD12" s="2">
        <v>14</v>
      </c>
      <c r="DE12" s="47">
        <f t="shared" si="0"/>
        <v>0.18666666666666668</v>
      </c>
      <c r="DF12" s="47">
        <f t="shared" si="1"/>
        <v>-3.3333333333332438E-4</v>
      </c>
      <c r="DG12" s="29"/>
      <c r="DH12" s="48"/>
      <c r="DI12" s="48"/>
      <c r="DL12" s="49"/>
      <c r="DM12" s="29"/>
      <c r="DN12" s="48"/>
      <c r="DO12" s="48"/>
      <c r="DQ12" s="48"/>
      <c r="DR12" s="48"/>
      <c r="DS12" s="7"/>
      <c r="DU12" s="29">
        <v>63</v>
      </c>
      <c r="DV12" s="47">
        <f t="shared" si="2"/>
        <v>0.11052631578947368</v>
      </c>
      <c r="DW12" s="47"/>
      <c r="DX12" s="2">
        <v>8</v>
      </c>
      <c r="DY12" s="47">
        <f t="shared" si="3"/>
        <v>0.10666666666666667</v>
      </c>
      <c r="DZ12" s="47">
        <f t="shared" si="4"/>
        <v>-0.08</v>
      </c>
      <c r="EA12" s="29"/>
      <c r="EC12" s="50"/>
      <c r="EF12" s="49"/>
      <c r="EG12" s="29"/>
      <c r="EH12" s="48"/>
      <c r="EI12" s="48"/>
      <c r="EK12" s="48"/>
      <c r="EL12" s="48"/>
      <c r="EM12" s="7"/>
      <c r="EO12" s="29">
        <v>56</v>
      </c>
      <c r="EP12" s="47">
        <f t="shared" ref="EP12:EP16" si="5">EO12/$EM$7</f>
        <v>9.5238095238095233E-2</v>
      </c>
      <c r="EQ12" s="47">
        <f t="shared" ref="EQ12:EQ16" si="6">EP12-DV12</f>
        <v>-1.5288220551378448E-2</v>
      </c>
      <c r="ER12" s="2">
        <v>6</v>
      </c>
      <c r="ES12" s="47">
        <f t="shared" ref="ES12:ES16" si="7">ER12/$EM$3</f>
        <v>7.8947368421052627E-2</v>
      </c>
      <c r="ET12" s="47">
        <f t="shared" ref="ET12:ET16" si="8">ES12-DY12</f>
        <v>-2.7719298245614046E-2</v>
      </c>
      <c r="EU12" s="29"/>
      <c r="EV12" s="48"/>
      <c r="EW12" s="48"/>
      <c r="EZ12" s="49"/>
      <c r="FA12" s="29"/>
      <c r="FB12" s="48"/>
      <c r="FC12" s="48"/>
      <c r="FE12" s="48"/>
      <c r="FF12" s="48"/>
      <c r="FG12" s="7"/>
      <c r="FI12" s="29">
        <v>68</v>
      </c>
      <c r="FJ12" s="47">
        <f t="shared" ref="FJ12:FJ34" si="9">FI12/$FG$7</f>
        <v>0.11038961038961038</v>
      </c>
      <c r="FK12" s="47">
        <f t="shared" ref="FK12:FK34" si="10">FJ12-EP12</f>
        <v>1.5151515151515152E-2</v>
      </c>
      <c r="FL12" s="2">
        <v>7</v>
      </c>
      <c r="FM12" s="47">
        <f t="shared" ref="FM12:FM34" si="11">FL12/$FG$3</f>
        <v>9.3333333333333338E-2</v>
      </c>
      <c r="FN12" s="47">
        <f t="shared" ref="FN12:FN34" si="12">FM12-ES12</f>
        <v>1.438596491228071E-2</v>
      </c>
      <c r="FO12" s="29"/>
      <c r="FP12" s="48"/>
      <c r="FQ12" s="48"/>
      <c r="FT12" s="49"/>
      <c r="FU12" s="29"/>
      <c r="FV12" s="48"/>
      <c r="FW12" s="48"/>
      <c r="FY12" s="48"/>
      <c r="FZ12" s="48"/>
      <c r="GA12" s="7"/>
      <c r="GC12" s="29"/>
      <c r="GD12" s="47"/>
      <c r="GE12" s="2"/>
      <c r="GF12" s="2"/>
      <c r="GG12" s="47"/>
      <c r="GH12" s="2"/>
      <c r="GI12" s="51"/>
      <c r="GN12" s="49"/>
      <c r="GU12" s="7"/>
      <c r="GW12" s="29"/>
      <c r="GX12" s="47"/>
      <c r="GY12" s="2"/>
      <c r="GZ12" s="2"/>
      <c r="HA12" s="47"/>
      <c r="HB12" s="2"/>
      <c r="HC12" s="51"/>
      <c r="HH12" s="49"/>
      <c r="HO12" s="7"/>
      <c r="HQ12" s="29"/>
      <c r="HR12" s="47"/>
      <c r="HS12" s="2"/>
      <c r="HT12" s="2"/>
      <c r="HU12" s="47"/>
      <c r="HV12" s="2"/>
      <c r="HW12" s="51"/>
      <c r="IB12" s="49"/>
      <c r="II12" s="7"/>
      <c r="IK12" s="29"/>
      <c r="IL12" s="47"/>
      <c r="IM12" s="2"/>
      <c r="IN12" s="2"/>
      <c r="IO12" s="47"/>
      <c r="IP12" s="2"/>
      <c r="IQ12" s="51"/>
      <c r="IV12" s="49"/>
    </row>
    <row r="13" spans="1:262" s="4" customFormat="1" ht="13.5" customHeight="1">
      <c r="A13" s="52" t="s">
        <v>301</v>
      </c>
      <c r="B13" s="2" t="s">
        <v>778</v>
      </c>
      <c r="C13" s="7"/>
      <c r="E13" s="29">
        <v>0</v>
      </c>
      <c r="F13" s="47">
        <v>0</v>
      </c>
      <c r="G13" s="48"/>
      <c r="H13" s="2">
        <v>12</v>
      </c>
      <c r="I13" s="164">
        <v>0.16</v>
      </c>
      <c r="J13" s="163">
        <v>0</v>
      </c>
      <c r="K13" s="48"/>
      <c r="L13" s="48"/>
      <c r="M13" s="48"/>
      <c r="P13" s="49"/>
      <c r="Q13" s="29"/>
      <c r="R13" s="48"/>
      <c r="S13" s="48"/>
      <c r="U13" s="48"/>
      <c r="V13" s="48"/>
      <c r="W13" s="7"/>
      <c r="Y13" s="29">
        <v>0</v>
      </c>
      <c r="Z13" s="47">
        <v>0</v>
      </c>
      <c r="AA13" s="47"/>
      <c r="AB13" s="2">
        <v>23</v>
      </c>
      <c r="AC13" s="164">
        <v>0.307</v>
      </c>
      <c r="AD13" s="164">
        <v>0.14699999999999999</v>
      </c>
      <c r="AE13" s="29"/>
      <c r="AF13" s="48"/>
      <c r="AG13" s="48"/>
      <c r="AJ13" s="49"/>
      <c r="AK13" s="29"/>
      <c r="AM13" s="48"/>
      <c r="AO13" s="48"/>
      <c r="AP13" s="48"/>
      <c r="AQ13" s="7"/>
      <c r="AS13" s="29">
        <v>0</v>
      </c>
      <c r="AT13" s="47">
        <v>0</v>
      </c>
      <c r="AU13" s="47"/>
      <c r="AV13" s="2">
        <v>19</v>
      </c>
      <c r="AW13" s="164">
        <v>0.253</v>
      </c>
      <c r="AX13" s="164">
        <v>-5.2999999999999999E-2</v>
      </c>
      <c r="AY13" s="29"/>
      <c r="AZ13" s="48"/>
      <c r="BA13" s="48"/>
      <c r="BD13" s="49"/>
      <c r="BE13" s="29"/>
      <c r="BF13" s="48"/>
      <c r="BG13" s="48"/>
      <c r="BI13" s="48"/>
      <c r="BJ13" s="48"/>
      <c r="BK13" s="7"/>
      <c r="BM13" s="29">
        <v>0</v>
      </c>
      <c r="BN13" s="47">
        <v>0</v>
      </c>
      <c r="BO13" s="47"/>
      <c r="BP13" s="2">
        <v>15</v>
      </c>
      <c r="BQ13" s="164">
        <v>0.2</v>
      </c>
      <c r="BR13" s="164">
        <v>-5.2999999999999999E-2</v>
      </c>
      <c r="BS13" s="29"/>
      <c r="BT13" s="48"/>
      <c r="BU13" s="48"/>
      <c r="BX13" s="49"/>
      <c r="BY13" s="29"/>
      <c r="BZ13" s="48"/>
      <c r="CA13" s="48"/>
      <c r="CC13" s="48"/>
      <c r="CD13" s="48"/>
      <c r="CE13" s="29"/>
      <c r="CG13" s="29">
        <v>0</v>
      </c>
      <c r="CH13" s="47">
        <v>0</v>
      </c>
      <c r="CI13" s="47"/>
      <c r="CJ13" s="2">
        <v>14</v>
      </c>
      <c r="CK13" s="164">
        <v>0.187</v>
      </c>
      <c r="CL13" s="164">
        <v>-0.01</v>
      </c>
      <c r="CM13" s="29"/>
      <c r="CN13" s="48"/>
      <c r="CO13" s="48"/>
      <c r="CR13" s="49"/>
      <c r="CS13" s="29"/>
      <c r="CT13" s="48"/>
      <c r="CU13" s="48"/>
      <c r="CW13" s="48"/>
      <c r="CX13" s="48"/>
      <c r="CY13" s="7"/>
      <c r="DA13" s="29">
        <v>0</v>
      </c>
      <c r="DB13" s="47">
        <v>0</v>
      </c>
      <c r="DC13" s="47"/>
      <c r="DD13" s="2">
        <v>16</v>
      </c>
      <c r="DE13" s="47">
        <f t="shared" si="0"/>
        <v>0.21333333333333335</v>
      </c>
      <c r="DF13" s="47">
        <f t="shared" si="1"/>
        <v>2.6333333333333347E-2</v>
      </c>
      <c r="DG13" s="29"/>
      <c r="DH13" s="48"/>
      <c r="DI13" s="48"/>
      <c r="DL13" s="49"/>
      <c r="DM13" s="29"/>
      <c r="DN13" s="48"/>
      <c r="DO13" s="48"/>
      <c r="DQ13" s="48"/>
      <c r="DR13" s="48"/>
      <c r="DS13" s="7"/>
      <c r="DU13" s="29">
        <v>90</v>
      </c>
      <c r="DV13" s="47">
        <f t="shared" si="2"/>
        <v>0.15789473684210525</v>
      </c>
      <c r="DW13" s="47"/>
      <c r="DX13" s="2">
        <v>13</v>
      </c>
      <c r="DY13" s="47">
        <f t="shared" si="3"/>
        <v>0.17333333333333334</v>
      </c>
      <c r="DZ13" s="47">
        <f t="shared" si="4"/>
        <v>-4.0000000000000008E-2</v>
      </c>
      <c r="EA13" s="29"/>
      <c r="EC13" s="50"/>
      <c r="EF13" s="49"/>
      <c r="EG13" s="29"/>
      <c r="EH13" s="48"/>
      <c r="EI13" s="48"/>
      <c r="EK13" s="48"/>
      <c r="EL13" s="48"/>
      <c r="EM13" s="7"/>
      <c r="EO13" s="29">
        <v>78</v>
      </c>
      <c r="EP13" s="47">
        <f t="shared" si="5"/>
        <v>0.1326530612244898</v>
      </c>
      <c r="EQ13" s="47">
        <f t="shared" si="6"/>
        <v>-2.524167561761545E-2</v>
      </c>
      <c r="ER13" s="2">
        <v>12</v>
      </c>
      <c r="ES13" s="47">
        <f t="shared" si="7"/>
        <v>0.15789473684210525</v>
      </c>
      <c r="ET13" s="47">
        <f t="shared" si="8"/>
        <v>-1.5438596491228085E-2</v>
      </c>
      <c r="EU13" s="29"/>
      <c r="EV13" s="48"/>
      <c r="EW13" s="48"/>
      <c r="EZ13" s="49"/>
      <c r="FA13" s="29"/>
      <c r="FB13" s="48"/>
      <c r="FC13" s="48"/>
      <c r="FE13" s="48"/>
      <c r="FF13" s="48"/>
      <c r="FG13" s="7"/>
      <c r="FI13" s="29">
        <v>67</v>
      </c>
      <c r="FJ13" s="47">
        <f t="shared" si="9"/>
        <v>0.10876623376623376</v>
      </c>
      <c r="FK13" s="47">
        <f t="shared" si="10"/>
        <v>-2.3886827458256044E-2</v>
      </c>
      <c r="FL13" s="2">
        <v>10</v>
      </c>
      <c r="FM13" s="47">
        <f t="shared" si="11"/>
        <v>0.13333333333333333</v>
      </c>
      <c r="FN13" s="47">
        <f t="shared" si="12"/>
        <v>-2.4561403508771923E-2</v>
      </c>
      <c r="FO13" s="29"/>
      <c r="FP13" s="48"/>
      <c r="FQ13" s="48"/>
      <c r="FT13" s="49"/>
      <c r="FU13" s="29"/>
      <c r="FV13" s="48"/>
      <c r="FW13" s="48"/>
      <c r="FY13" s="48"/>
      <c r="FZ13" s="48"/>
      <c r="GA13" s="7"/>
      <c r="GB13" s="53"/>
      <c r="GC13" s="53"/>
      <c r="GD13" s="54"/>
      <c r="GE13" s="2"/>
      <c r="GF13" s="55"/>
      <c r="GG13" s="54"/>
      <c r="GH13" s="2"/>
      <c r="GI13" s="56"/>
      <c r="GJ13" s="2"/>
      <c r="GK13" s="2"/>
      <c r="GL13" s="2"/>
      <c r="GM13" s="2"/>
      <c r="GN13" s="57"/>
      <c r="GO13" s="2"/>
      <c r="GP13" s="2"/>
      <c r="GQ13" s="2"/>
      <c r="GR13" s="2"/>
      <c r="GS13" s="2"/>
      <c r="GT13" s="2"/>
      <c r="GU13" s="7"/>
      <c r="GV13" s="53"/>
      <c r="GW13" s="53"/>
      <c r="GX13" s="54"/>
      <c r="GY13" s="2"/>
      <c r="GZ13" s="55"/>
      <c r="HA13" s="54"/>
      <c r="HB13" s="2"/>
      <c r="HC13" s="56"/>
      <c r="HD13" s="2"/>
      <c r="HE13" s="2"/>
      <c r="HF13" s="2"/>
      <c r="HG13" s="2"/>
      <c r="HH13" s="57"/>
      <c r="HI13" s="2"/>
      <c r="HJ13" s="2"/>
      <c r="HK13" s="2"/>
      <c r="HL13" s="2"/>
      <c r="HM13" s="2"/>
      <c r="HN13" s="2"/>
      <c r="HO13" s="7"/>
      <c r="HP13" s="53"/>
      <c r="HQ13" s="53"/>
      <c r="HR13" s="54"/>
      <c r="HS13" s="2"/>
      <c r="HT13" s="55"/>
      <c r="HU13" s="54"/>
      <c r="HV13" s="2"/>
      <c r="HW13" s="56"/>
      <c r="HX13" s="2"/>
      <c r="HY13" s="2"/>
      <c r="HZ13" s="2"/>
      <c r="IA13" s="2"/>
      <c r="IB13" s="57"/>
      <c r="IC13" s="2"/>
      <c r="ID13" s="2"/>
      <c r="IE13" s="2"/>
      <c r="IF13" s="2"/>
      <c r="IG13" s="2"/>
      <c r="IH13" s="2"/>
      <c r="II13" s="7"/>
      <c r="IJ13" s="53"/>
      <c r="IK13" s="53"/>
      <c r="IL13" s="54"/>
      <c r="IM13" s="2"/>
      <c r="IN13" s="55"/>
      <c r="IO13" s="54"/>
      <c r="IP13" s="2"/>
      <c r="IQ13" s="56"/>
      <c r="IR13" s="2"/>
      <c r="IS13" s="2"/>
      <c r="IT13" s="2"/>
      <c r="IU13" s="2"/>
      <c r="IV13" s="57"/>
      <c r="IW13" s="2"/>
      <c r="IX13" s="2"/>
      <c r="IY13" s="2"/>
      <c r="IZ13" s="2"/>
      <c r="JA13" s="2"/>
      <c r="JB13" s="2"/>
    </row>
    <row r="14" spans="1:262" s="4" customFormat="1" ht="13.5" customHeight="1">
      <c r="A14" s="46" t="s">
        <v>304</v>
      </c>
      <c r="B14" s="2" t="s">
        <v>779</v>
      </c>
      <c r="C14" s="7"/>
      <c r="E14" s="29">
        <v>0</v>
      </c>
      <c r="F14" s="47">
        <v>0</v>
      </c>
      <c r="G14" s="48"/>
      <c r="H14" s="2">
        <v>12</v>
      </c>
      <c r="I14" s="164">
        <v>0.16</v>
      </c>
      <c r="J14" s="163">
        <v>9.3000000000000013E-2</v>
      </c>
      <c r="K14" s="48"/>
      <c r="L14" s="48"/>
      <c r="M14" s="48"/>
      <c r="P14" s="49"/>
      <c r="Q14" s="29"/>
      <c r="R14" s="48"/>
      <c r="S14" s="48"/>
      <c r="U14" s="48"/>
      <c r="V14" s="48"/>
      <c r="W14" s="7"/>
      <c r="Y14" s="29">
        <v>0</v>
      </c>
      <c r="Z14" s="47">
        <v>0</v>
      </c>
      <c r="AA14" s="47"/>
      <c r="AB14" s="2">
        <v>7</v>
      </c>
      <c r="AC14" s="164">
        <v>9.3000000000000013E-2</v>
      </c>
      <c r="AD14" s="164">
        <v>-6.7000000000000004E-2</v>
      </c>
      <c r="AE14" s="29"/>
      <c r="AF14" s="48"/>
      <c r="AG14" s="48"/>
      <c r="AJ14" s="49"/>
      <c r="AK14" s="29"/>
      <c r="AM14" s="48"/>
      <c r="AO14" s="48"/>
      <c r="AP14" s="48"/>
      <c r="AQ14" s="7"/>
      <c r="AS14" s="29">
        <v>0</v>
      </c>
      <c r="AT14" s="47">
        <v>0</v>
      </c>
      <c r="AU14" s="47"/>
      <c r="AV14" s="2">
        <v>4</v>
      </c>
      <c r="AW14" s="164">
        <v>5.2999999999999999E-2</v>
      </c>
      <c r="AX14" s="164">
        <v>-0.04</v>
      </c>
      <c r="AY14" s="29"/>
      <c r="AZ14" s="48"/>
      <c r="BA14" s="48"/>
      <c r="BD14" s="49"/>
      <c r="BE14" s="29"/>
      <c r="BF14" s="48"/>
      <c r="BG14" s="48"/>
      <c r="BI14" s="48"/>
      <c r="BJ14" s="48"/>
      <c r="BK14" s="7"/>
      <c r="BM14" s="29">
        <v>0</v>
      </c>
      <c r="BN14" s="47">
        <v>0</v>
      </c>
      <c r="BO14" s="47"/>
      <c r="BP14" s="2">
        <v>3</v>
      </c>
      <c r="BQ14" s="164">
        <v>0.04</v>
      </c>
      <c r="BR14" s="164">
        <v>-1.3000000000000001E-2</v>
      </c>
      <c r="BS14" s="29"/>
      <c r="BT14" s="48"/>
      <c r="BU14" s="48"/>
      <c r="BX14" s="49"/>
      <c r="BY14" s="29"/>
      <c r="BZ14" s="48"/>
      <c r="CA14" s="48"/>
      <c r="CC14" s="48"/>
      <c r="CD14" s="48"/>
      <c r="CE14" s="29"/>
      <c r="CG14" s="29">
        <v>0</v>
      </c>
      <c r="CH14" s="47">
        <v>0</v>
      </c>
      <c r="CI14" s="47"/>
      <c r="CJ14" s="2">
        <v>2</v>
      </c>
      <c r="CK14" s="164">
        <v>2.7000000000000003E-2</v>
      </c>
      <c r="CL14" s="164">
        <v>-0.01</v>
      </c>
      <c r="CM14" s="29"/>
      <c r="CN14" s="48"/>
      <c r="CO14" s="48"/>
      <c r="CR14" s="49"/>
      <c r="CS14" s="29"/>
      <c r="CT14" s="48"/>
      <c r="CU14" s="48"/>
      <c r="CW14" s="48"/>
      <c r="CX14" s="48"/>
      <c r="CY14" s="7"/>
      <c r="DA14" s="29">
        <v>0</v>
      </c>
      <c r="DB14" s="47">
        <v>0</v>
      </c>
      <c r="DC14" s="47"/>
      <c r="DD14" s="2">
        <v>5</v>
      </c>
      <c r="DE14" s="47">
        <f t="shared" si="0"/>
        <v>6.6666666666666666E-2</v>
      </c>
      <c r="DF14" s="47">
        <f t="shared" si="1"/>
        <v>3.9666666666666663E-2</v>
      </c>
      <c r="DG14" s="29"/>
      <c r="DH14" s="48"/>
      <c r="DI14" s="48"/>
      <c r="DL14" s="49"/>
      <c r="DM14" s="29"/>
      <c r="DN14" s="48"/>
      <c r="DO14" s="48"/>
      <c r="DQ14" s="48"/>
      <c r="DR14" s="48"/>
      <c r="DS14" s="7"/>
      <c r="DU14" s="29">
        <v>67</v>
      </c>
      <c r="DV14" s="47">
        <f t="shared" si="2"/>
        <v>0.11754385964912281</v>
      </c>
      <c r="DW14" s="47"/>
      <c r="DX14" s="2">
        <v>10</v>
      </c>
      <c r="DY14" s="47">
        <f t="shared" si="3"/>
        <v>0.13333333333333333</v>
      </c>
      <c r="DZ14" s="47">
        <f t="shared" si="4"/>
        <v>6.6666666666666666E-2</v>
      </c>
      <c r="EA14" s="29"/>
      <c r="EC14" s="50"/>
      <c r="EF14" s="49"/>
      <c r="EG14" s="29"/>
      <c r="EH14" s="48"/>
      <c r="EI14" s="48"/>
      <c r="EK14" s="48"/>
      <c r="EL14" s="48"/>
      <c r="EM14" s="7"/>
      <c r="EO14" s="29">
        <v>50</v>
      </c>
      <c r="EP14" s="47">
        <f t="shared" si="5"/>
        <v>8.5034013605442174E-2</v>
      </c>
      <c r="EQ14" s="47">
        <f t="shared" si="6"/>
        <v>-3.2509846043680637E-2</v>
      </c>
      <c r="ER14" s="2">
        <v>7</v>
      </c>
      <c r="ES14" s="47">
        <f t="shared" si="7"/>
        <v>9.2105263157894732E-2</v>
      </c>
      <c r="ET14" s="47">
        <f t="shared" si="8"/>
        <v>-4.12280701754386E-2</v>
      </c>
      <c r="EU14" s="29"/>
      <c r="EV14" s="48"/>
      <c r="EW14" s="48"/>
      <c r="EZ14" s="49"/>
      <c r="FA14" s="29"/>
      <c r="FB14" s="48"/>
      <c r="FC14" s="48"/>
      <c r="FE14" s="48"/>
      <c r="FF14" s="48"/>
      <c r="FG14" s="7"/>
      <c r="FI14" s="29">
        <v>37</v>
      </c>
      <c r="FJ14" s="47">
        <f t="shared" si="9"/>
        <v>6.0064935064935064E-2</v>
      </c>
      <c r="FK14" s="47">
        <f t="shared" si="10"/>
        <v>-2.496907854050711E-2</v>
      </c>
      <c r="FL14" s="2">
        <v>5</v>
      </c>
      <c r="FM14" s="47">
        <f t="shared" si="11"/>
        <v>6.6666666666666666E-2</v>
      </c>
      <c r="FN14" s="47">
        <f t="shared" si="12"/>
        <v>-2.5438596491228066E-2</v>
      </c>
      <c r="FO14" s="29"/>
      <c r="FP14" s="48"/>
      <c r="FQ14" s="48"/>
      <c r="FT14" s="49"/>
      <c r="FU14" s="29"/>
      <c r="FV14" s="48"/>
      <c r="FW14" s="48"/>
      <c r="FY14" s="48"/>
      <c r="FZ14" s="48"/>
      <c r="GA14" s="7"/>
      <c r="GC14" s="29"/>
      <c r="GD14" s="47"/>
      <c r="GE14" s="2"/>
      <c r="GF14" s="58"/>
      <c r="GG14" s="47"/>
      <c r="GH14" s="2"/>
      <c r="GI14" s="51"/>
      <c r="GN14" s="49"/>
      <c r="GU14" s="7"/>
      <c r="GW14" s="29"/>
      <c r="GX14" s="47"/>
      <c r="GY14" s="2"/>
      <c r="GZ14" s="58"/>
      <c r="HA14" s="47"/>
      <c r="HB14" s="2"/>
      <c r="HC14" s="51"/>
      <c r="HH14" s="49"/>
      <c r="HO14" s="7"/>
      <c r="HQ14" s="29"/>
      <c r="HR14" s="47"/>
      <c r="HS14" s="2"/>
      <c r="HT14" s="58"/>
      <c r="HU14" s="47"/>
      <c r="HV14" s="2"/>
      <c r="HW14" s="51"/>
      <c r="IB14" s="49"/>
      <c r="II14" s="7"/>
      <c r="IK14" s="29"/>
      <c r="IL14" s="47"/>
      <c r="IM14" s="2"/>
      <c r="IN14" s="58"/>
      <c r="IO14" s="47"/>
      <c r="IP14" s="2"/>
      <c r="IQ14" s="51"/>
      <c r="IV14" s="49"/>
    </row>
    <row r="15" spans="1:262" s="4" customFormat="1" ht="13.5" customHeight="1">
      <c r="A15" s="46" t="s">
        <v>311</v>
      </c>
      <c r="B15" s="2" t="s">
        <v>780</v>
      </c>
      <c r="C15" s="7"/>
      <c r="E15" s="29">
        <v>0</v>
      </c>
      <c r="F15" s="47">
        <v>0</v>
      </c>
      <c r="G15" s="48"/>
      <c r="H15" s="2">
        <v>4</v>
      </c>
      <c r="I15" s="164">
        <v>5.2999999999999999E-2</v>
      </c>
      <c r="J15" s="163">
        <v>1.3000000000000001E-2</v>
      </c>
      <c r="K15" s="48"/>
      <c r="L15" s="48"/>
      <c r="M15" s="48"/>
      <c r="P15" s="49"/>
      <c r="Q15" s="29"/>
      <c r="R15" s="48"/>
      <c r="S15" s="48"/>
      <c r="U15" s="48"/>
      <c r="V15" s="48"/>
      <c r="W15" s="7"/>
      <c r="Y15" s="29">
        <v>0</v>
      </c>
      <c r="Z15" s="47">
        <v>0</v>
      </c>
      <c r="AA15" s="47"/>
      <c r="AB15" s="2">
        <v>4</v>
      </c>
      <c r="AC15" s="164">
        <v>5.2999999999999999E-2</v>
      </c>
      <c r="AD15" s="164">
        <v>0</v>
      </c>
      <c r="AE15" s="29"/>
      <c r="AF15" s="48"/>
      <c r="AG15" s="48"/>
      <c r="AJ15" s="49"/>
      <c r="AK15" s="29"/>
      <c r="AM15" s="48"/>
      <c r="AO15" s="48"/>
      <c r="AP15" s="48"/>
      <c r="AQ15" s="7"/>
      <c r="AS15" s="29">
        <v>0</v>
      </c>
      <c r="AT15" s="47">
        <v>0</v>
      </c>
      <c r="AU15" s="47"/>
      <c r="AV15" s="2">
        <v>8</v>
      </c>
      <c r="AW15" s="164">
        <v>0.107</v>
      </c>
      <c r="AX15" s="164">
        <v>5.2999999999999999E-2</v>
      </c>
      <c r="AY15" s="29"/>
      <c r="AZ15" s="48"/>
      <c r="BA15" s="48"/>
      <c r="BD15" s="49"/>
      <c r="BE15" s="29"/>
      <c r="BF15" s="48"/>
      <c r="BG15" s="48"/>
      <c r="BI15" s="48"/>
      <c r="BJ15" s="48"/>
      <c r="BK15" s="7"/>
      <c r="BM15" s="29">
        <v>0</v>
      </c>
      <c r="BN15" s="47">
        <v>0</v>
      </c>
      <c r="BO15" s="47"/>
      <c r="BP15" s="2">
        <v>5</v>
      </c>
      <c r="BQ15" s="164">
        <v>6.7000000000000004E-2</v>
      </c>
      <c r="BR15" s="164">
        <v>-0.04</v>
      </c>
      <c r="BS15" s="29"/>
      <c r="BT15" s="48"/>
      <c r="BU15" s="48"/>
      <c r="BX15" s="49"/>
      <c r="BY15" s="29"/>
      <c r="BZ15" s="48"/>
      <c r="CA15" s="48"/>
      <c r="CC15" s="48"/>
      <c r="CD15" s="48"/>
      <c r="CE15" s="29"/>
      <c r="CG15" s="29">
        <v>0</v>
      </c>
      <c r="CH15" s="47">
        <v>0</v>
      </c>
      <c r="CI15" s="47"/>
      <c r="CJ15" s="2">
        <v>4</v>
      </c>
      <c r="CK15" s="164">
        <v>5.2999999999999999E-2</v>
      </c>
      <c r="CL15" s="164">
        <v>-0.01</v>
      </c>
      <c r="CM15" s="29"/>
      <c r="CN15" s="48"/>
      <c r="CO15" s="48"/>
      <c r="CR15" s="49"/>
      <c r="CS15" s="29"/>
      <c r="CT15" s="48"/>
      <c r="CU15" s="48"/>
      <c r="CW15" s="48"/>
      <c r="CX15" s="48"/>
      <c r="CY15" s="7"/>
      <c r="DA15" s="29">
        <v>0</v>
      </c>
      <c r="DB15" s="47">
        <v>0</v>
      </c>
      <c r="DC15" s="47"/>
      <c r="DD15" s="2">
        <v>5</v>
      </c>
      <c r="DE15" s="47">
        <f t="shared" si="0"/>
        <v>6.6666666666666666E-2</v>
      </c>
      <c r="DF15" s="47">
        <f t="shared" si="1"/>
        <v>1.3666666666666667E-2</v>
      </c>
      <c r="DG15" s="29"/>
      <c r="DH15" s="48"/>
      <c r="DI15" s="48"/>
      <c r="DL15" s="49"/>
      <c r="DM15" s="29"/>
      <c r="DN15" s="48"/>
      <c r="DO15" s="48"/>
      <c r="DQ15" s="48"/>
      <c r="DR15" s="48"/>
      <c r="DS15" s="7"/>
      <c r="DU15" s="29">
        <v>30</v>
      </c>
      <c r="DV15" s="47">
        <f t="shared" si="2"/>
        <v>5.2631578947368418E-2</v>
      </c>
      <c r="DW15" s="47"/>
      <c r="DX15" s="2">
        <v>4</v>
      </c>
      <c r="DY15" s="47">
        <f t="shared" si="3"/>
        <v>5.3333333333333337E-2</v>
      </c>
      <c r="DZ15" s="47">
        <f t="shared" si="4"/>
        <v>-1.3333333333333329E-2</v>
      </c>
      <c r="EA15" s="29"/>
      <c r="EC15" s="50"/>
      <c r="EF15" s="49"/>
      <c r="EG15" s="29"/>
      <c r="EH15" s="48"/>
      <c r="EI15" s="48"/>
      <c r="EK15" s="48"/>
      <c r="EL15" s="48"/>
      <c r="EM15" s="7"/>
      <c r="EO15" s="29">
        <v>65</v>
      </c>
      <c r="EP15" s="47">
        <f t="shared" si="5"/>
        <v>0.11054421768707483</v>
      </c>
      <c r="EQ15" s="47">
        <f t="shared" si="6"/>
        <v>5.791263873970641E-2</v>
      </c>
      <c r="ER15" s="2">
        <v>8</v>
      </c>
      <c r="ES15" s="47">
        <f t="shared" si="7"/>
        <v>0.10526315789473684</v>
      </c>
      <c r="ET15" s="47">
        <f t="shared" si="8"/>
        <v>5.19298245614035E-2</v>
      </c>
      <c r="EU15" s="29"/>
      <c r="EV15" s="48"/>
      <c r="EW15" s="48"/>
      <c r="EZ15" s="49"/>
      <c r="FA15" s="29"/>
      <c r="FB15" s="48"/>
      <c r="FC15" s="48"/>
      <c r="FE15" s="48"/>
      <c r="FF15" s="48"/>
      <c r="FG15" s="7"/>
      <c r="FI15" s="29">
        <v>55</v>
      </c>
      <c r="FJ15" s="47">
        <f t="shared" si="9"/>
        <v>8.9285714285714288E-2</v>
      </c>
      <c r="FK15" s="47">
        <f t="shared" si="10"/>
        <v>-2.125850340136054E-2</v>
      </c>
      <c r="FL15" s="2">
        <v>7</v>
      </c>
      <c r="FM15" s="47">
        <f t="shared" si="11"/>
        <v>9.3333333333333338E-2</v>
      </c>
      <c r="FN15" s="47">
        <f t="shared" si="12"/>
        <v>-1.1929824561403499E-2</v>
      </c>
      <c r="FO15" s="29"/>
      <c r="FP15" s="48"/>
      <c r="FQ15" s="48"/>
      <c r="FT15" s="49"/>
      <c r="FU15" s="29"/>
      <c r="FV15" s="48"/>
      <c r="FW15" s="48"/>
      <c r="FY15" s="48"/>
      <c r="FZ15" s="48"/>
      <c r="GA15" s="7"/>
      <c r="GC15" s="2"/>
      <c r="GD15" s="47"/>
      <c r="GE15" s="2"/>
      <c r="GF15" s="2"/>
      <c r="GG15" s="47"/>
      <c r="GH15" s="2"/>
      <c r="GI15" s="51"/>
      <c r="GN15" s="49"/>
      <c r="GU15" s="7"/>
      <c r="GW15" s="2"/>
      <c r="GX15" s="47"/>
      <c r="GY15" s="2"/>
      <c r="GZ15" s="2"/>
      <c r="HA15" s="47"/>
      <c r="HB15" s="2"/>
      <c r="HC15" s="51"/>
      <c r="HH15" s="49"/>
      <c r="HO15" s="7"/>
      <c r="HQ15" s="2"/>
      <c r="HR15" s="47"/>
      <c r="HS15" s="2"/>
      <c r="HT15" s="2"/>
      <c r="HU15" s="47"/>
      <c r="HV15" s="2"/>
      <c r="HW15" s="51"/>
      <c r="IB15" s="49"/>
      <c r="II15" s="7"/>
      <c r="IK15" s="2"/>
      <c r="IL15" s="47"/>
      <c r="IM15" s="2"/>
      <c r="IN15" s="2"/>
      <c r="IO15" s="47"/>
      <c r="IP15" s="2"/>
      <c r="IQ15" s="51"/>
      <c r="IV15" s="49"/>
    </row>
    <row r="16" spans="1:262" s="4" customFormat="1" ht="13.5" customHeight="1">
      <c r="A16" s="46" t="s">
        <v>313</v>
      </c>
      <c r="B16" s="2" t="s">
        <v>744</v>
      </c>
      <c r="C16" s="7"/>
      <c r="E16" s="29">
        <v>0</v>
      </c>
      <c r="F16" s="47">
        <v>0</v>
      </c>
      <c r="G16" s="48"/>
      <c r="H16" s="2">
        <v>2</v>
      </c>
      <c r="I16" s="164">
        <v>2.7000000000000003E-2</v>
      </c>
      <c r="J16" s="163">
        <v>1.3000000000000001E-2</v>
      </c>
      <c r="K16" s="48"/>
      <c r="L16" s="48"/>
      <c r="M16" s="48"/>
      <c r="P16" s="49"/>
      <c r="Q16" s="29"/>
      <c r="R16" s="48"/>
      <c r="S16" s="48"/>
      <c r="U16" s="48"/>
      <c r="V16" s="48"/>
      <c r="W16" s="7"/>
      <c r="Y16" s="29">
        <v>0</v>
      </c>
      <c r="Z16" s="47">
        <v>0</v>
      </c>
      <c r="AA16" s="47"/>
      <c r="AB16" s="2">
        <v>2</v>
      </c>
      <c r="AC16" s="164">
        <v>2.7000000000000003E-2</v>
      </c>
      <c r="AD16" s="164">
        <v>0</v>
      </c>
      <c r="AE16" s="29"/>
      <c r="AF16" s="48"/>
      <c r="AG16" s="48"/>
      <c r="AJ16" s="49"/>
      <c r="AK16" s="29"/>
      <c r="AM16" s="48"/>
      <c r="AO16" s="48"/>
      <c r="AP16" s="48"/>
      <c r="AQ16" s="7"/>
      <c r="AS16" s="29">
        <v>0</v>
      </c>
      <c r="AT16" s="47">
        <v>0</v>
      </c>
      <c r="AU16" s="47"/>
      <c r="AV16" s="2">
        <v>2</v>
      </c>
      <c r="AW16" s="164">
        <v>2.7000000000000003E-2</v>
      </c>
      <c r="AX16" s="164">
        <v>0</v>
      </c>
      <c r="AY16" s="29"/>
      <c r="AZ16" s="48"/>
      <c r="BA16" s="48"/>
      <c r="BD16" s="49"/>
      <c r="BE16" s="29"/>
      <c r="BF16" s="48"/>
      <c r="BG16" s="48"/>
      <c r="BI16" s="48"/>
      <c r="BJ16" s="48"/>
      <c r="BK16" s="7"/>
      <c r="BM16" s="29">
        <v>0</v>
      </c>
      <c r="BN16" s="47">
        <v>0</v>
      </c>
      <c r="BO16" s="47"/>
      <c r="BP16" s="2">
        <v>2</v>
      </c>
      <c r="BQ16" s="164">
        <v>2.7000000000000003E-2</v>
      </c>
      <c r="BR16" s="164">
        <v>0</v>
      </c>
      <c r="BS16" s="29"/>
      <c r="BT16" s="48"/>
      <c r="BU16" s="48"/>
      <c r="BX16" s="49"/>
      <c r="BY16" s="29"/>
      <c r="BZ16" s="48"/>
      <c r="CA16" s="48"/>
      <c r="CC16" s="48"/>
      <c r="CD16" s="48"/>
      <c r="CE16" s="29"/>
      <c r="CG16" s="29">
        <v>0</v>
      </c>
      <c r="CH16" s="47">
        <v>0</v>
      </c>
      <c r="CI16" s="47"/>
      <c r="CJ16" s="2">
        <v>2</v>
      </c>
      <c r="CK16" s="164">
        <v>2.7000000000000003E-2</v>
      </c>
      <c r="CL16" s="164">
        <v>0</v>
      </c>
      <c r="CM16" s="29"/>
      <c r="CN16" s="48"/>
      <c r="CO16" s="48"/>
      <c r="CR16" s="49"/>
      <c r="CS16" s="29"/>
      <c r="CT16" s="48"/>
      <c r="CU16" s="48"/>
      <c r="CW16" s="48"/>
      <c r="CX16" s="48"/>
      <c r="CY16" s="7"/>
      <c r="DA16" s="29">
        <v>0</v>
      </c>
      <c r="DB16" s="47">
        <v>0</v>
      </c>
      <c r="DC16" s="47"/>
      <c r="DD16" s="2">
        <v>1</v>
      </c>
      <c r="DE16" s="47">
        <f t="shared" si="0"/>
        <v>1.3333333333333334E-2</v>
      </c>
      <c r="DF16" s="47">
        <f t="shared" si="1"/>
        <v>-1.3666666666666669E-2</v>
      </c>
      <c r="DG16" s="29"/>
      <c r="DH16" s="48"/>
      <c r="DI16" s="48"/>
      <c r="DL16" s="49"/>
      <c r="DM16" s="29"/>
      <c r="DN16" s="48"/>
      <c r="DO16" s="48"/>
      <c r="DQ16" s="48"/>
      <c r="DR16" s="48"/>
      <c r="DS16" s="7"/>
      <c r="DU16" s="29">
        <v>17</v>
      </c>
      <c r="DV16" s="47">
        <f t="shared" si="2"/>
        <v>2.9824561403508771E-2</v>
      </c>
      <c r="DW16" s="47"/>
      <c r="DX16" s="2">
        <v>2</v>
      </c>
      <c r="DY16" s="47">
        <f t="shared" si="3"/>
        <v>2.6666666666666668E-2</v>
      </c>
      <c r="DZ16" s="47">
        <f t="shared" si="4"/>
        <v>1.3333333333333334E-2</v>
      </c>
      <c r="EA16" s="29"/>
      <c r="EC16" s="50"/>
      <c r="EF16" s="49"/>
      <c r="EG16" s="29"/>
      <c r="EH16" s="48"/>
      <c r="EI16" s="48"/>
      <c r="EK16" s="48"/>
      <c r="EL16" s="48"/>
      <c r="EM16" s="7"/>
      <c r="EO16" s="29">
        <v>15</v>
      </c>
      <c r="EP16" s="47">
        <f t="shared" si="5"/>
        <v>2.5510204081632654E-2</v>
      </c>
      <c r="EQ16" s="47">
        <f t="shared" si="6"/>
        <v>-4.3143573218761173E-3</v>
      </c>
      <c r="ER16" s="2">
        <v>2</v>
      </c>
      <c r="ES16" s="47">
        <f t="shared" si="7"/>
        <v>2.6315789473684209E-2</v>
      </c>
      <c r="ET16" s="47">
        <f t="shared" si="8"/>
        <v>-3.5087719298245931E-4</v>
      </c>
      <c r="EU16" s="29"/>
      <c r="EV16" s="48"/>
      <c r="EW16" s="48"/>
      <c r="EZ16" s="49"/>
      <c r="FA16" s="29"/>
      <c r="FB16" s="48"/>
      <c r="FC16" s="48"/>
      <c r="FE16" s="48"/>
      <c r="FF16" s="48"/>
      <c r="FG16" s="7"/>
      <c r="FI16" s="29">
        <v>17</v>
      </c>
      <c r="FJ16" s="47">
        <f t="shared" si="9"/>
        <v>2.7597402597402596E-2</v>
      </c>
      <c r="FK16" s="47">
        <f t="shared" si="10"/>
        <v>2.0871985157699426E-3</v>
      </c>
      <c r="FL16" s="2">
        <v>2</v>
      </c>
      <c r="FM16" s="47">
        <f t="shared" si="11"/>
        <v>2.6666666666666668E-2</v>
      </c>
      <c r="FN16" s="47">
        <f t="shared" si="12"/>
        <v>3.5087719298245931E-4</v>
      </c>
      <c r="FO16" s="29"/>
      <c r="FP16" s="48"/>
      <c r="FQ16" s="48"/>
      <c r="FT16" s="49"/>
      <c r="FU16" s="29"/>
      <c r="FV16" s="48"/>
      <c r="FW16" s="48"/>
      <c r="FY16" s="48"/>
      <c r="FZ16" s="48"/>
      <c r="GA16" s="7"/>
      <c r="GC16" s="29"/>
      <c r="GD16" s="47"/>
      <c r="GE16" s="47"/>
      <c r="GF16" s="2"/>
      <c r="GG16" s="47"/>
      <c r="GH16" s="47"/>
      <c r="GI16" s="51"/>
      <c r="GN16" s="49"/>
      <c r="GU16" s="7"/>
      <c r="GW16" s="29"/>
      <c r="GX16" s="47"/>
      <c r="GY16" s="47"/>
      <c r="GZ16" s="2"/>
      <c r="HA16" s="47"/>
      <c r="HB16" s="47"/>
      <c r="HC16" s="51"/>
      <c r="HH16" s="49"/>
      <c r="HO16" s="7"/>
      <c r="HQ16" s="29"/>
      <c r="HR16" s="47"/>
      <c r="HS16" s="47"/>
      <c r="HT16" s="2"/>
      <c r="HU16" s="47"/>
      <c r="HV16" s="47"/>
      <c r="HW16" s="51"/>
      <c r="IB16" s="49"/>
      <c r="II16" s="7"/>
      <c r="IK16" s="29"/>
      <c r="IL16" s="47"/>
      <c r="IM16" s="47"/>
      <c r="IN16" s="2"/>
      <c r="IO16" s="47"/>
      <c r="IP16" s="47"/>
      <c r="IQ16" s="51"/>
      <c r="IV16" s="49"/>
    </row>
    <row r="17" spans="1:262" s="4" customFormat="1" ht="13.5" customHeight="1">
      <c r="A17" s="46" t="s">
        <v>327</v>
      </c>
      <c r="B17" s="2" t="s">
        <v>748</v>
      </c>
      <c r="C17" s="7"/>
      <c r="E17" s="29">
        <v>0</v>
      </c>
      <c r="F17" s="47">
        <v>0</v>
      </c>
      <c r="G17" s="48"/>
      <c r="H17" s="2">
        <v>1</v>
      </c>
      <c r="I17" s="164">
        <v>1.3000000000000001E-2</v>
      </c>
      <c r="J17" s="163">
        <v>0</v>
      </c>
      <c r="K17" s="48"/>
      <c r="L17" s="48"/>
      <c r="M17" s="48"/>
      <c r="P17" s="49"/>
      <c r="Q17" s="29"/>
      <c r="R17" s="48"/>
      <c r="S17" s="48"/>
      <c r="U17" s="48"/>
      <c r="V17" s="48"/>
      <c r="W17" s="7"/>
      <c r="Y17" s="29">
        <v>0</v>
      </c>
      <c r="Z17" s="47">
        <v>0</v>
      </c>
      <c r="AA17" s="47"/>
      <c r="AB17" s="2">
        <v>1</v>
      </c>
      <c r="AC17" s="164">
        <v>1.3000000000000001E-2</v>
      </c>
      <c r="AD17" s="164">
        <v>0</v>
      </c>
      <c r="AE17" s="29"/>
      <c r="AF17" s="48"/>
      <c r="AG17" s="48"/>
      <c r="AJ17" s="49"/>
      <c r="AK17" s="29"/>
      <c r="AM17" s="48"/>
      <c r="AO17" s="48"/>
      <c r="AP17" s="48"/>
      <c r="AQ17" s="7" t="s">
        <v>781</v>
      </c>
      <c r="AS17" s="29"/>
      <c r="AT17" s="47"/>
      <c r="AU17" s="47"/>
      <c r="AV17" s="2"/>
      <c r="AW17" s="164"/>
      <c r="AX17" s="164"/>
      <c r="AY17" s="29"/>
      <c r="AZ17" s="48"/>
      <c r="BA17" s="48"/>
      <c r="BD17" s="49"/>
      <c r="BE17" s="29"/>
      <c r="BF17" s="48"/>
      <c r="BG17" s="48"/>
      <c r="BI17" s="48"/>
      <c r="BJ17" s="48"/>
      <c r="BK17" s="7"/>
      <c r="BM17" s="29"/>
      <c r="BN17" s="47"/>
      <c r="BO17" s="47"/>
      <c r="BP17" s="2"/>
      <c r="BQ17" s="164"/>
      <c r="BR17" s="164"/>
      <c r="BS17" s="29"/>
      <c r="BT17" s="48"/>
      <c r="BU17" s="48"/>
      <c r="BX17" s="49"/>
      <c r="BY17" s="29"/>
      <c r="BZ17" s="48"/>
      <c r="CA17" s="48"/>
      <c r="CC17" s="48"/>
      <c r="CD17" s="48"/>
      <c r="CE17" s="29"/>
      <c r="CG17" s="29"/>
      <c r="CH17" s="47"/>
      <c r="CI17" s="47"/>
      <c r="CJ17" s="2"/>
      <c r="CK17" s="164"/>
      <c r="CL17" s="164"/>
      <c r="CM17" s="29"/>
      <c r="CN17" s="48"/>
      <c r="CO17" s="48"/>
      <c r="CR17" s="49"/>
      <c r="CS17" s="29"/>
      <c r="CT17" s="48"/>
      <c r="CU17" s="48"/>
      <c r="CW17" s="48"/>
      <c r="CX17" s="48"/>
      <c r="CY17" s="7"/>
      <c r="DA17" s="29"/>
      <c r="DB17" s="47"/>
      <c r="DC17" s="47"/>
      <c r="DD17" s="2"/>
      <c r="DE17" s="47"/>
      <c r="DF17" s="47"/>
      <c r="DG17" s="29"/>
      <c r="DH17" s="48"/>
      <c r="DI17" s="48"/>
      <c r="DL17" s="49"/>
      <c r="DM17" s="29"/>
      <c r="DN17" s="48"/>
      <c r="DO17" s="48"/>
      <c r="DQ17" s="48"/>
      <c r="DR17" s="48"/>
      <c r="DS17" s="7"/>
      <c r="DU17" s="29"/>
      <c r="DV17" s="47"/>
      <c r="DW17" s="47"/>
      <c r="DX17" s="2"/>
      <c r="DY17" s="47"/>
      <c r="DZ17" s="47"/>
      <c r="EA17" s="29"/>
      <c r="EC17" s="50"/>
      <c r="EF17" s="49"/>
      <c r="EG17" s="29"/>
      <c r="EH17" s="48"/>
      <c r="EI17" s="48"/>
      <c r="EK17" s="48"/>
      <c r="EL17" s="48"/>
      <c r="EM17" s="7"/>
      <c r="EO17" s="29"/>
      <c r="EP17" s="47"/>
      <c r="EQ17" s="47"/>
      <c r="ER17" s="2"/>
      <c r="ES17" s="47"/>
      <c r="ET17" s="47"/>
      <c r="EU17" s="29"/>
      <c r="EV17" s="48"/>
      <c r="EW17" s="48"/>
      <c r="EZ17" s="49"/>
      <c r="FA17" s="29"/>
      <c r="FB17" s="48"/>
      <c r="FC17" s="48"/>
      <c r="FE17" s="48"/>
      <c r="FF17" s="48"/>
      <c r="FG17" s="7"/>
      <c r="FI17" s="29"/>
      <c r="FJ17" s="47"/>
      <c r="FK17" s="47"/>
      <c r="FL17" s="2"/>
      <c r="FM17" s="47"/>
      <c r="FN17" s="47"/>
      <c r="FO17" s="29"/>
      <c r="FP17" s="48"/>
      <c r="FQ17" s="48"/>
      <c r="FT17" s="49"/>
      <c r="FU17" s="29"/>
      <c r="FV17" s="48"/>
      <c r="FW17" s="48"/>
      <c r="FY17" s="48"/>
      <c r="FZ17" s="48"/>
      <c r="GA17" s="7"/>
      <c r="GC17" s="29"/>
      <c r="GD17" s="47"/>
      <c r="GF17" s="2"/>
      <c r="GG17" s="47"/>
      <c r="GI17" s="51"/>
      <c r="GN17" s="49"/>
      <c r="GU17" s="7"/>
      <c r="GW17" s="29"/>
      <c r="GX17" s="47"/>
      <c r="GZ17" s="2"/>
      <c r="HA17" s="47"/>
      <c r="HC17" s="51"/>
      <c r="HH17" s="49"/>
      <c r="HO17" s="7"/>
      <c r="HQ17" s="29"/>
      <c r="HR17" s="47"/>
      <c r="HT17" s="2"/>
      <c r="HU17" s="47"/>
      <c r="HW17" s="51"/>
      <c r="IB17" s="49"/>
      <c r="II17" s="7"/>
      <c r="IK17" s="29"/>
      <c r="IL17" s="47"/>
      <c r="IN17" s="2"/>
      <c r="IO17" s="47"/>
      <c r="IQ17" s="51"/>
      <c r="IV17" s="49"/>
    </row>
    <row r="18" spans="1:262" s="4" customFormat="1" ht="13.5" customHeight="1">
      <c r="A18" s="46" t="s">
        <v>315</v>
      </c>
      <c r="B18" s="2" t="s">
        <v>782</v>
      </c>
      <c r="C18" s="7"/>
      <c r="E18" s="29">
        <v>0</v>
      </c>
      <c r="F18" s="47">
        <v>0</v>
      </c>
      <c r="G18" s="48"/>
      <c r="H18" s="2">
        <v>1</v>
      </c>
      <c r="I18" s="164">
        <v>1.3000000000000001E-2</v>
      </c>
      <c r="J18" s="163">
        <v>0</v>
      </c>
      <c r="K18" s="48"/>
      <c r="L18" s="48"/>
      <c r="M18" s="48"/>
      <c r="P18" s="49"/>
      <c r="Q18" s="29"/>
      <c r="R18" s="48"/>
      <c r="S18" s="48"/>
      <c r="U18" s="48"/>
      <c r="V18" s="48"/>
      <c r="W18" s="7"/>
      <c r="Y18" s="29">
        <v>0</v>
      </c>
      <c r="Z18" s="47">
        <v>0</v>
      </c>
      <c r="AA18" s="47"/>
      <c r="AB18" s="2">
        <v>1</v>
      </c>
      <c r="AC18" s="164">
        <v>1.3000000000000001E-2</v>
      </c>
      <c r="AD18" s="164">
        <v>0</v>
      </c>
      <c r="AE18" s="29"/>
      <c r="AF18" s="48"/>
      <c r="AG18" s="48"/>
      <c r="AJ18" s="49"/>
      <c r="AK18" s="29"/>
      <c r="AM18" s="48"/>
      <c r="AO18" s="48"/>
      <c r="AP18" s="48"/>
      <c r="AQ18" s="7" t="s">
        <v>781</v>
      </c>
      <c r="AS18" s="29"/>
      <c r="AT18" s="47"/>
      <c r="AU18" s="47"/>
      <c r="AV18" s="2"/>
      <c r="AW18" s="164"/>
      <c r="AX18" s="164"/>
      <c r="AY18" s="29"/>
      <c r="AZ18" s="48"/>
      <c r="BA18" s="48"/>
      <c r="BD18" s="49"/>
      <c r="BE18" s="29"/>
      <c r="BF18" s="48"/>
      <c r="BG18" s="48"/>
      <c r="BI18" s="48"/>
      <c r="BJ18" s="48"/>
      <c r="BK18" s="7"/>
      <c r="BM18" s="29"/>
      <c r="BN18" s="47"/>
      <c r="BO18" s="47"/>
      <c r="BP18" s="2"/>
      <c r="BQ18" s="164"/>
      <c r="BR18" s="164"/>
      <c r="BS18" s="29"/>
      <c r="BT18" s="48"/>
      <c r="BU18" s="48"/>
      <c r="BX18" s="49"/>
      <c r="BY18" s="29"/>
      <c r="BZ18" s="48"/>
      <c r="CA18" s="48"/>
      <c r="CC18" s="48"/>
      <c r="CD18" s="48"/>
      <c r="CE18" s="29"/>
      <c r="CG18" s="29"/>
      <c r="CH18" s="47"/>
      <c r="CI18" s="47"/>
      <c r="CJ18" s="2"/>
      <c r="CK18" s="164"/>
      <c r="CL18" s="164"/>
      <c r="CM18" s="29"/>
      <c r="CN18" s="48"/>
      <c r="CO18" s="48"/>
      <c r="CR18" s="49"/>
      <c r="CS18" s="29"/>
      <c r="CT18" s="48"/>
      <c r="CU18" s="48"/>
      <c r="CW18" s="48"/>
      <c r="CX18" s="48"/>
      <c r="CY18" s="7"/>
      <c r="DA18" s="29"/>
      <c r="DB18" s="47"/>
      <c r="DC18" s="47"/>
      <c r="DD18" s="2"/>
      <c r="DE18" s="47"/>
      <c r="DF18" s="47"/>
      <c r="DG18" s="29"/>
      <c r="DH18" s="48"/>
      <c r="DI18" s="48"/>
      <c r="DL18" s="49"/>
      <c r="DM18" s="29"/>
      <c r="DN18" s="48"/>
      <c r="DO18" s="48"/>
      <c r="DQ18" s="48"/>
      <c r="DR18" s="48"/>
      <c r="DS18" s="7"/>
      <c r="DU18" s="29"/>
      <c r="DV18" s="47"/>
      <c r="DW18" s="47"/>
      <c r="DX18" s="2"/>
      <c r="DY18" s="47"/>
      <c r="DZ18" s="47"/>
      <c r="EA18" s="29"/>
      <c r="EC18" s="50"/>
      <c r="EF18" s="49"/>
      <c r="EG18" s="29"/>
      <c r="EH18" s="48"/>
      <c r="EI18" s="48"/>
      <c r="EK18" s="48"/>
      <c r="EL18" s="48"/>
      <c r="EM18" s="7"/>
      <c r="EO18" s="29"/>
      <c r="EP18" s="47"/>
      <c r="EQ18" s="47"/>
      <c r="ER18" s="2"/>
      <c r="ES18" s="47"/>
      <c r="ET18" s="47"/>
      <c r="EU18" s="29"/>
      <c r="EV18" s="48"/>
      <c r="EW18" s="48"/>
      <c r="EZ18" s="49"/>
      <c r="FA18" s="29"/>
      <c r="FB18" s="48"/>
      <c r="FC18" s="48"/>
      <c r="FE18" s="48"/>
      <c r="FF18" s="48"/>
      <c r="FG18" s="7"/>
      <c r="FI18" s="29"/>
      <c r="FJ18" s="47"/>
      <c r="FK18" s="47"/>
      <c r="FL18" s="2"/>
      <c r="FM18" s="47"/>
      <c r="FN18" s="47"/>
      <c r="FO18" s="29"/>
      <c r="FP18" s="48"/>
      <c r="FQ18" s="48"/>
      <c r="FT18" s="49"/>
      <c r="FU18" s="29"/>
      <c r="FV18" s="48"/>
      <c r="FW18" s="48"/>
      <c r="FY18" s="48"/>
      <c r="FZ18" s="48"/>
      <c r="GA18" s="7"/>
      <c r="GC18" s="29"/>
      <c r="GD18" s="47"/>
      <c r="GE18" s="2"/>
      <c r="GF18" s="2"/>
      <c r="GG18" s="47"/>
      <c r="GH18" s="2"/>
      <c r="GI18" s="51"/>
      <c r="GN18" s="49"/>
      <c r="GU18" s="7"/>
      <c r="GW18" s="29"/>
      <c r="GX18" s="47"/>
      <c r="GY18" s="2"/>
      <c r="GZ18" s="2"/>
      <c r="HA18" s="47"/>
      <c r="HB18" s="2"/>
      <c r="HC18" s="51"/>
      <c r="HH18" s="49"/>
      <c r="HO18" s="7"/>
      <c r="HQ18" s="29"/>
      <c r="HR18" s="47"/>
      <c r="HS18" s="2"/>
      <c r="HT18" s="2"/>
      <c r="HU18" s="47"/>
      <c r="HV18" s="2"/>
      <c r="HW18" s="51"/>
      <c r="IB18" s="49"/>
      <c r="II18" s="7"/>
      <c r="IK18" s="29"/>
      <c r="IL18" s="47"/>
      <c r="IM18" s="2"/>
      <c r="IN18" s="2"/>
      <c r="IO18" s="47"/>
      <c r="IP18" s="2"/>
      <c r="IQ18" s="51"/>
      <c r="IV18" s="49"/>
    </row>
    <row r="19" spans="1:262" s="4" customFormat="1" ht="13.5" customHeight="1">
      <c r="A19" s="46" t="s">
        <v>316</v>
      </c>
      <c r="B19" s="2" t="s">
        <v>783</v>
      </c>
      <c r="C19" s="7"/>
      <c r="E19" s="29"/>
      <c r="F19" s="47"/>
      <c r="G19" s="48"/>
      <c r="H19" s="2"/>
      <c r="I19" s="164"/>
      <c r="J19" s="163"/>
      <c r="K19" s="48"/>
      <c r="L19" s="48"/>
      <c r="M19" s="48"/>
      <c r="P19" s="49"/>
      <c r="Q19" s="29"/>
      <c r="R19" s="48"/>
      <c r="S19" s="48"/>
      <c r="U19" s="48"/>
      <c r="V19" s="48"/>
      <c r="W19" s="7" t="s">
        <v>783</v>
      </c>
      <c r="Y19" s="29">
        <v>0</v>
      </c>
      <c r="Z19" s="47">
        <v>0</v>
      </c>
      <c r="AA19" s="47"/>
      <c r="AB19" s="2">
        <v>2</v>
      </c>
      <c r="AC19" s="164">
        <v>2.7000000000000003E-2</v>
      </c>
      <c r="AD19" s="164">
        <v>2.7000000000000003E-2</v>
      </c>
      <c r="AE19" s="29"/>
      <c r="AF19" s="48"/>
      <c r="AG19" s="48"/>
      <c r="AJ19" s="49"/>
      <c r="AK19" s="29"/>
      <c r="AM19" s="48"/>
      <c r="AO19" s="48"/>
      <c r="AP19" s="48"/>
      <c r="AQ19" s="7"/>
      <c r="AS19" s="29"/>
      <c r="AT19" s="47"/>
      <c r="AU19" s="47"/>
      <c r="AV19" s="2"/>
      <c r="AW19" s="164"/>
      <c r="AX19" s="164"/>
      <c r="AY19" s="29"/>
      <c r="AZ19" s="48"/>
      <c r="BA19" s="48"/>
      <c r="BD19" s="49"/>
      <c r="BE19" s="29"/>
      <c r="BF19" s="48"/>
      <c r="BG19" s="48"/>
      <c r="BI19" s="48"/>
      <c r="BJ19" s="48"/>
      <c r="BK19" s="7"/>
      <c r="BM19" s="29"/>
      <c r="BN19" s="47"/>
      <c r="BO19" s="47"/>
      <c r="BP19" s="2"/>
      <c r="BQ19" s="164"/>
      <c r="BR19" s="164"/>
      <c r="BS19" s="29"/>
      <c r="BT19" s="48"/>
      <c r="BU19" s="48"/>
      <c r="BX19" s="49"/>
      <c r="BY19" s="29"/>
      <c r="BZ19" s="48"/>
      <c r="CA19" s="48"/>
      <c r="CC19" s="48"/>
      <c r="CD19" s="48"/>
      <c r="CE19" s="29"/>
      <c r="CG19" s="29"/>
      <c r="CH19" s="47"/>
      <c r="CI19" s="47"/>
      <c r="CJ19" s="2"/>
      <c r="CK19" s="164"/>
      <c r="CL19" s="164"/>
      <c r="CM19" s="29"/>
      <c r="CN19" s="48"/>
      <c r="CO19" s="48"/>
      <c r="CR19" s="49"/>
      <c r="CS19" s="29"/>
      <c r="CT19" s="48"/>
      <c r="CU19" s="48"/>
      <c r="CW19" s="48"/>
      <c r="CX19" s="48"/>
      <c r="CY19" s="7"/>
      <c r="DA19" s="29"/>
      <c r="DB19" s="47"/>
      <c r="DC19" s="47"/>
      <c r="DD19" s="2"/>
      <c r="DE19" s="47"/>
      <c r="DF19" s="47"/>
      <c r="DG19" s="29"/>
      <c r="DH19" s="48"/>
      <c r="DI19" s="48"/>
      <c r="DL19" s="49"/>
      <c r="DM19" s="29"/>
      <c r="DN19" s="48"/>
      <c r="DO19" s="48"/>
      <c r="DQ19" s="48"/>
      <c r="DR19" s="48"/>
      <c r="DS19" s="7"/>
      <c r="DU19" s="29"/>
      <c r="DV19" s="47"/>
      <c r="DW19" s="47"/>
      <c r="DX19" s="2"/>
      <c r="DY19" s="47"/>
      <c r="DZ19" s="47"/>
      <c r="EA19" s="29"/>
      <c r="EC19" s="50"/>
      <c r="EF19" s="49"/>
      <c r="EG19" s="29"/>
      <c r="EH19" s="48"/>
      <c r="EI19" s="48"/>
      <c r="EK19" s="48"/>
      <c r="EL19" s="48"/>
      <c r="EM19" s="7"/>
      <c r="EO19" s="29"/>
      <c r="EP19" s="47"/>
      <c r="EQ19" s="47"/>
      <c r="ER19" s="2"/>
      <c r="ES19" s="47"/>
      <c r="ET19" s="47"/>
      <c r="EU19" s="29"/>
      <c r="EV19" s="48"/>
      <c r="EW19" s="48"/>
      <c r="EZ19" s="49"/>
      <c r="FA19" s="29"/>
      <c r="FB19" s="48"/>
      <c r="FC19" s="48"/>
      <c r="FE19" s="48"/>
      <c r="FF19" s="48"/>
      <c r="FG19" s="7"/>
      <c r="FI19" s="29"/>
      <c r="FJ19" s="47"/>
      <c r="FK19" s="47"/>
      <c r="FL19" s="2"/>
      <c r="FM19" s="47"/>
      <c r="FN19" s="47"/>
      <c r="FO19" s="29"/>
      <c r="FP19" s="48"/>
      <c r="FQ19" s="48"/>
      <c r="FT19" s="49"/>
      <c r="FU19" s="29"/>
      <c r="FV19" s="48"/>
      <c r="FW19" s="48"/>
      <c r="FY19" s="48"/>
      <c r="FZ19" s="48"/>
      <c r="GA19" s="7"/>
      <c r="GC19" s="29"/>
      <c r="GD19" s="47"/>
      <c r="GE19" s="2"/>
      <c r="GF19" s="2"/>
      <c r="GG19" s="47"/>
      <c r="GH19" s="2"/>
      <c r="GI19" s="51"/>
      <c r="GN19" s="49"/>
      <c r="GU19" s="7"/>
      <c r="GW19" s="29"/>
      <c r="GX19" s="47"/>
      <c r="GY19" s="2"/>
      <c r="GZ19" s="2"/>
      <c r="HA19" s="47"/>
      <c r="HB19" s="2"/>
      <c r="HC19" s="51"/>
      <c r="HH19" s="49"/>
      <c r="HO19" s="7"/>
      <c r="HQ19" s="29"/>
      <c r="HR19" s="47"/>
      <c r="HS19" s="2"/>
      <c r="HT19" s="2"/>
      <c r="HU19" s="47"/>
      <c r="HV19" s="2"/>
      <c r="HW19" s="51"/>
      <c r="IB19" s="49"/>
      <c r="II19" s="7"/>
      <c r="IK19" s="29"/>
      <c r="IL19" s="47"/>
      <c r="IM19" s="2"/>
      <c r="IN19" s="2"/>
      <c r="IO19" s="47"/>
      <c r="IP19" s="2"/>
      <c r="IQ19" s="51"/>
      <c r="IV19" s="49"/>
    </row>
    <row r="20" spans="1:262" s="4" customFormat="1" ht="13.5" customHeight="1">
      <c r="A20" s="46" t="s">
        <v>317</v>
      </c>
      <c r="B20" s="2" t="s">
        <v>753</v>
      </c>
      <c r="C20" s="7"/>
      <c r="E20" s="29"/>
      <c r="F20" s="47"/>
      <c r="G20" s="48"/>
      <c r="H20" s="2"/>
      <c r="I20" s="164"/>
      <c r="J20" s="163"/>
      <c r="K20" s="48"/>
      <c r="L20" s="48"/>
      <c r="M20" s="48"/>
      <c r="P20" s="49"/>
      <c r="Q20" s="29"/>
      <c r="R20" s="48"/>
      <c r="S20" s="48"/>
      <c r="U20" s="48"/>
      <c r="V20" s="48"/>
      <c r="W20" s="7" t="s">
        <v>753</v>
      </c>
      <c r="Y20" s="29">
        <v>0</v>
      </c>
      <c r="Z20" s="47">
        <v>0</v>
      </c>
      <c r="AA20" s="47"/>
      <c r="AB20" s="2">
        <v>1</v>
      </c>
      <c r="AC20" s="164">
        <v>1.3000000000000001E-2</v>
      </c>
      <c r="AD20" s="164">
        <v>1.3000000000000001E-2</v>
      </c>
      <c r="AE20" s="29"/>
      <c r="AF20" s="48"/>
      <c r="AG20" s="48"/>
      <c r="AJ20" s="49"/>
      <c r="AK20" s="29"/>
      <c r="AM20" s="48"/>
      <c r="AO20" s="48"/>
      <c r="AP20" s="48"/>
      <c r="AQ20" s="7"/>
      <c r="AS20" s="29">
        <v>0</v>
      </c>
      <c r="AT20" s="47">
        <v>0</v>
      </c>
      <c r="AU20" s="47"/>
      <c r="AV20" s="2">
        <v>2</v>
      </c>
      <c r="AW20" s="164">
        <v>2.7000000000000003E-2</v>
      </c>
      <c r="AX20" s="164">
        <v>1.3000000000000001E-2</v>
      </c>
      <c r="AY20" s="29"/>
      <c r="AZ20" s="48"/>
      <c r="BA20" s="48"/>
      <c r="BD20" s="49"/>
      <c r="BE20" s="29"/>
      <c r="BF20" s="48"/>
      <c r="BG20" s="48"/>
      <c r="BI20" s="48"/>
      <c r="BJ20" s="48"/>
      <c r="BK20" s="7"/>
      <c r="BM20" s="29">
        <v>0</v>
      </c>
      <c r="BN20" s="47">
        <v>0</v>
      </c>
      <c r="BO20" s="47"/>
      <c r="BP20" s="2">
        <v>4</v>
      </c>
      <c r="BQ20" s="164">
        <v>5.2999999999999999E-2</v>
      </c>
      <c r="BR20" s="164">
        <v>2.7000000000000003E-2</v>
      </c>
      <c r="BS20" s="29"/>
      <c r="BT20" s="48"/>
      <c r="BU20" s="48"/>
      <c r="BX20" s="49"/>
      <c r="BY20" s="29"/>
      <c r="BZ20" s="48"/>
      <c r="CA20" s="48"/>
      <c r="CC20" s="48"/>
      <c r="CD20" s="48"/>
      <c r="CE20" s="29"/>
      <c r="CG20" s="29">
        <v>0</v>
      </c>
      <c r="CH20" s="47">
        <v>0</v>
      </c>
      <c r="CI20" s="47"/>
      <c r="CJ20" s="2">
        <v>12</v>
      </c>
      <c r="CK20" s="164">
        <v>0.16</v>
      </c>
      <c r="CL20" s="164">
        <v>0.08</v>
      </c>
      <c r="CM20" s="29"/>
      <c r="CN20" s="48"/>
      <c r="CO20" s="48"/>
      <c r="CR20" s="49"/>
      <c r="CS20" s="29"/>
      <c r="CT20" s="48"/>
      <c r="CU20" s="48"/>
      <c r="CW20" s="48"/>
      <c r="CX20" s="48"/>
      <c r="CY20" s="7"/>
      <c r="DA20" s="29">
        <v>0</v>
      </c>
      <c r="DB20" s="47">
        <v>0</v>
      </c>
      <c r="DC20" s="47"/>
      <c r="DD20" s="2">
        <v>8</v>
      </c>
      <c r="DE20" s="47">
        <f>DD20/$CY$3</f>
        <v>0.10666666666666667</v>
      </c>
      <c r="DF20" s="47">
        <f>DE20-CK20</f>
        <v>-5.333333333333333E-2</v>
      </c>
      <c r="DG20" s="29"/>
      <c r="DH20" s="48"/>
      <c r="DI20" s="48"/>
      <c r="DL20" s="49"/>
      <c r="DM20" s="29"/>
      <c r="DN20" s="48"/>
      <c r="DO20" s="48"/>
      <c r="DQ20" s="48"/>
      <c r="DR20" s="48"/>
      <c r="DS20" s="7"/>
      <c r="DU20" s="29">
        <v>70</v>
      </c>
      <c r="DV20" s="47">
        <f>DU20/$DS$4</f>
        <v>0.12280701754385964</v>
      </c>
      <c r="DW20" s="47"/>
      <c r="DX20" s="2">
        <v>9</v>
      </c>
      <c r="DY20" s="47">
        <f>DX20/$CY$3</f>
        <v>0.12</v>
      </c>
      <c r="DZ20" s="47">
        <f>DY20-DE20</f>
        <v>1.3333333333333322E-2</v>
      </c>
      <c r="EA20" s="29"/>
      <c r="EC20" s="50"/>
      <c r="EF20" s="49"/>
      <c r="EG20" s="29"/>
      <c r="EH20" s="48"/>
      <c r="EI20" s="48"/>
      <c r="EK20" s="48"/>
      <c r="EL20" s="48"/>
      <c r="EM20" s="7"/>
      <c r="EO20" s="29">
        <v>35</v>
      </c>
      <c r="EP20" s="47">
        <f t="shared" ref="EP20" si="13">EO20/$EM$7</f>
        <v>5.9523809523809521E-2</v>
      </c>
      <c r="EQ20" s="47">
        <f t="shared" ref="EQ20" si="14">EP20-DV20</f>
        <v>-6.3283208020050122E-2</v>
      </c>
      <c r="ER20" s="2">
        <v>5</v>
      </c>
      <c r="ES20" s="47">
        <f t="shared" ref="ES20" si="15">ER20/$EM$3</f>
        <v>6.5789473684210523E-2</v>
      </c>
      <c r="ET20" s="47">
        <f t="shared" ref="ET20" si="16">ES20-DY20</f>
        <v>-5.4210526315789473E-2</v>
      </c>
      <c r="EU20" s="29"/>
      <c r="EV20" s="48"/>
      <c r="EW20" s="48"/>
      <c r="EZ20" s="49"/>
      <c r="FA20" s="29"/>
      <c r="FB20" s="48"/>
      <c r="FC20" s="48"/>
      <c r="FE20" s="48"/>
      <c r="FF20" s="48"/>
      <c r="FG20" s="7"/>
      <c r="FI20" s="29">
        <v>24</v>
      </c>
      <c r="FJ20" s="47">
        <f t="shared" si="9"/>
        <v>3.896103896103896E-2</v>
      </c>
      <c r="FK20" s="47">
        <f t="shared" si="10"/>
        <v>-2.056277056277056E-2</v>
      </c>
      <c r="FL20" s="2">
        <v>3</v>
      </c>
      <c r="FM20" s="47">
        <f t="shared" si="11"/>
        <v>0.04</v>
      </c>
      <c r="FN20" s="47">
        <f t="shared" si="12"/>
        <v>-2.5789473684210522E-2</v>
      </c>
      <c r="FO20" s="29"/>
      <c r="FP20" s="48"/>
      <c r="FQ20" s="48"/>
      <c r="FT20" s="49"/>
      <c r="FU20" s="29"/>
      <c r="FV20" s="48"/>
      <c r="FW20" s="48"/>
      <c r="FY20" s="48"/>
      <c r="FZ20" s="48"/>
      <c r="GA20" s="7"/>
      <c r="GC20" s="29"/>
      <c r="GD20" s="47"/>
      <c r="GE20" s="2"/>
      <c r="GF20" s="2"/>
      <c r="GG20" s="47"/>
      <c r="GH20" s="2"/>
      <c r="GI20" s="51"/>
      <c r="GN20" s="49"/>
      <c r="GU20" s="7"/>
      <c r="GW20" s="29"/>
      <c r="GX20" s="47"/>
      <c r="GY20" s="2"/>
      <c r="GZ20" s="2"/>
      <c r="HA20" s="47"/>
      <c r="HB20" s="2"/>
      <c r="HC20" s="51"/>
      <c r="HH20" s="49"/>
      <c r="HO20" s="7"/>
      <c r="HQ20" s="29"/>
      <c r="HR20" s="47"/>
      <c r="HS20" s="2"/>
      <c r="HT20" s="2"/>
      <c r="HU20" s="47"/>
      <c r="HV20" s="2"/>
      <c r="HW20" s="51"/>
      <c r="IB20" s="49"/>
      <c r="II20" s="7"/>
      <c r="IK20" s="29"/>
      <c r="IL20" s="47"/>
      <c r="IM20" s="2"/>
      <c r="IN20" s="2"/>
      <c r="IO20" s="47"/>
      <c r="IP20" s="2"/>
      <c r="IQ20" s="51"/>
      <c r="IV20" s="49"/>
    </row>
    <row r="21" spans="1:262" s="4" customFormat="1" ht="13.5" customHeight="1">
      <c r="A21" s="46" t="s">
        <v>329</v>
      </c>
      <c r="B21" s="2" t="s">
        <v>784</v>
      </c>
      <c r="C21" s="7"/>
      <c r="E21" s="29"/>
      <c r="F21" s="47"/>
      <c r="G21" s="48"/>
      <c r="H21" s="2"/>
      <c r="I21" s="164"/>
      <c r="J21" s="163"/>
      <c r="K21" s="48"/>
      <c r="L21" s="48"/>
      <c r="M21" s="48"/>
      <c r="P21" s="49"/>
      <c r="Q21" s="29"/>
      <c r="R21" s="48"/>
      <c r="S21" s="48"/>
      <c r="U21" s="48"/>
      <c r="V21" s="48"/>
      <c r="W21" s="7" t="s">
        <v>785</v>
      </c>
      <c r="Y21" s="29">
        <v>0</v>
      </c>
      <c r="Z21" s="47">
        <v>0</v>
      </c>
      <c r="AA21" s="47"/>
      <c r="AB21" s="2">
        <v>1</v>
      </c>
      <c r="AC21" s="164">
        <v>1.3000000000000001E-2</v>
      </c>
      <c r="AD21" s="164">
        <v>1.3000000000000001E-2</v>
      </c>
      <c r="AE21" s="29"/>
      <c r="AF21" s="48"/>
      <c r="AG21" s="48"/>
      <c r="AJ21" s="49"/>
      <c r="AK21" s="29"/>
      <c r="AM21" s="48"/>
      <c r="AO21" s="48"/>
      <c r="AP21" s="48"/>
      <c r="AQ21" s="7" t="s">
        <v>786</v>
      </c>
      <c r="AS21" s="29">
        <v>0</v>
      </c>
      <c r="AT21" s="47">
        <v>0</v>
      </c>
      <c r="AU21" s="47"/>
      <c r="AV21" s="2">
        <v>1</v>
      </c>
      <c r="AW21" s="164">
        <v>1.3000000000000001E-2</v>
      </c>
      <c r="AX21" s="164">
        <v>0</v>
      </c>
      <c r="AY21" s="29"/>
      <c r="AZ21" s="48"/>
      <c r="BA21" s="48"/>
      <c r="BD21" s="49"/>
      <c r="BE21" s="29"/>
      <c r="BF21" s="48"/>
      <c r="BG21" s="48"/>
      <c r="BI21" s="48"/>
      <c r="BJ21" s="48"/>
      <c r="BK21" s="7"/>
      <c r="BM21" s="29"/>
      <c r="BN21" s="47"/>
      <c r="BO21" s="47"/>
      <c r="BP21" s="2"/>
      <c r="BQ21" s="164"/>
      <c r="BR21" s="164"/>
      <c r="BS21" s="29"/>
      <c r="BT21" s="48"/>
      <c r="BU21" s="48"/>
      <c r="BX21" s="49"/>
      <c r="BY21" s="29"/>
      <c r="BZ21" s="48"/>
      <c r="CA21" s="48"/>
      <c r="CC21" s="48"/>
      <c r="CD21" s="48"/>
      <c r="CE21" s="29"/>
      <c r="CG21" s="29"/>
      <c r="CH21" s="47"/>
      <c r="CI21" s="47"/>
      <c r="CJ21" s="2"/>
      <c r="CK21" s="164"/>
      <c r="CL21" s="164"/>
      <c r="CM21" s="29"/>
      <c r="CN21" s="48"/>
      <c r="CO21" s="48"/>
      <c r="CR21" s="49"/>
      <c r="CS21" s="29"/>
      <c r="CT21" s="48"/>
      <c r="CU21" s="48"/>
      <c r="CW21" s="48"/>
      <c r="CX21" s="48"/>
      <c r="CY21" s="7"/>
      <c r="DA21" s="29"/>
      <c r="DB21" s="47"/>
      <c r="DC21" s="47"/>
      <c r="DD21" s="2"/>
      <c r="DE21" s="47"/>
      <c r="DF21" s="47"/>
      <c r="DG21" s="29"/>
      <c r="DH21" s="48"/>
      <c r="DI21" s="48"/>
      <c r="DL21" s="49"/>
      <c r="DM21" s="29"/>
      <c r="DN21" s="48"/>
      <c r="DO21" s="48"/>
      <c r="DQ21" s="48"/>
      <c r="DR21" s="48"/>
      <c r="DS21" s="7"/>
      <c r="DU21" s="29"/>
      <c r="DV21" s="47"/>
      <c r="DW21" s="47"/>
      <c r="DX21" s="2"/>
      <c r="DY21" s="47"/>
      <c r="DZ21" s="47"/>
      <c r="EA21" s="29"/>
      <c r="EC21" s="50"/>
      <c r="EF21" s="49"/>
      <c r="EG21" s="29"/>
      <c r="EH21" s="48"/>
      <c r="EI21" s="48"/>
      <c r="EK21" s="48"/>
      <c r="EL21" s="48"/>
      <c r="EM21" s="7"/>
      <c r="EO21" s="29"/>
      <c r="EP21" s="47"/>
      <c r="EQ21" s="47"/>
      <c r="ER21" s="2"/>
      <c r="ES21" s="47"/>
      <c r="ET21" s="47"/>
      <c r="EU21" s="29"/>
      <c r="EV21" s="48"/>
      <c r="EW21" s="48"/>
      <c r="EZ21" s="49"/>
      <c r="FA21" s="29"/>
      <c r="FB21" s="48"/>
      <c r="FC21" s="48"/>
      <c r="FE21" s="48"/>
      <c r="FF21" s="48"/>
      <c r="FG21" s="7"/>
      <c r="FI21" s="29"/>
      <c r="FJ21" s="47"/>
      <c r="FK21" s="47"/>
      <c r="FL21" s="2"/>
      <c r="FM21" s="47"/>
      <c r="FN21" s="47"/>
      <c r="FO21" s="29"/>
      <c r="FP21" s="48"/>
      <c r="FQ21" s="48"/>
      <c r="FT21" s="49"/>
      <c r="FU21" s="29"/>
      <c r="FV21" s="48"/>
      <c r="FW21" s="48"/>
      <c r="FY21" s="48"/>
      <c r="FZ21" s="48"/>
      <c r="GA21" s="7"/>
      <c r="GC21" s="2"/>
      <c r="GD21" s="47"/>
      <c r="GE21" s="29"/>
      <c r="GF21" s="29"/>
      <c r="GG21" s="47"/>
      <c r="GH21" s="29"/>
      <c r="GI21" s="51"/>
      <c r="GN21" s="49"/>
      <c r="GU21" s="7"/>
      <c r="GW21" s="2"/>
      <c r="GX21" s="47"/>
      <c r="GY21" s="29"/>
      <c r="GZ21" s="29"/>
      <c r="HA21" s="47"/>
      <c r="HB21" s="29"/>
      <c r="HC21" s="51"/>
      <c r="HH21" s="49"/>
      <c r="HO21" s="7"/>
      <c r="HQ21" s="2"/>
      <c r="HR21" s="47"/>
      <c r="HS21" s="29"/>
      <c r="HT21" s="29"/>
      <c r="HU21" s="47"/>
      <c r="HV21" s="29"/>
      <c r="HW21" s="51"/>
      <c r="IB21" s="49"/>
      <c r="II21" s="7"/>
      <c r="IK21" s="2"/>
      <c r="IL21" s="47"/>
      <c r="IM21" s="29"/>
      <c r="IN21" s="29"/>
      <c r="IO21" s="47"/>
      <c r="IP21" s="29"/>
      <c r="IQ21" s="51"/>
      <c r="IV21" s="49"/>
    </row>
    <row r="22" spans="1:262" s="4" customFormat="1" ht="13.5" customHeight="1">
      <c r="A22" s="46" t="s">
        <v>330</v>
      </c>
      <c r="B22" s="2" t="s">
        <v>781</v>
      </c>
      <c r="C22" s="7"/>
      <c r="E22" s="29"/>
      <c r="F22" s="47"/>
      <c r="G22" s="48"/>
      <c r="H22" s="2"/>
      <c r="I22" s="164"/>
      <c r="J22" s="163"/>
      <c r="K22" s="48"/>
      <c r="L22" s="48"/>
      <c r="M22" s="48"/>
      <c r="P22" s="49"/>
      <c r="Q22" s="29"/>
      <c r="R22" s="48"/>
      <c r="S22" s="48"/>
      <c r="U22" s="48"/>
      <c r="V22" s="48"/>
      <c r="W22" s="7"/>
      <c r="Y22" s="29"/>
      <c r="Z22" s="47"/>
      <c r="AA22" s="47"/>
      <c r="AB22" s="2"/>
      <c r="AC22" s="164"/>
      <c r="AD22" s="164"/>
      <c r="AE22" s="29"/>
      <c r="AF22" s="48"/>
      <c r="AG22" s="48"/>
      <c r="AJ22" s="49"/>
      <c r="AK22" s="29"/>
      <c r="AM22" s="48"/>
      <c r="AO22" s="48"/>
      <c r="AP22" s="48"/>
      <c r="AQ22" s="7" t="s">
        <v>781</v>
      </c>
      <c r="AS22" s="29">
        <v>0</v>
      </c>
      <c r="AT22" s="47">
        <v>0</v>
      </c>
      <c r="AU22" s="47"/>
      <c r="AV22" s="2">
        <v>4</v>
      </c>
      <c r="AW22" s="164">
        <v>5.2999999999999999E-2</v>
      </c>
      <c r="AX22" s="164">
        <v>2.7000000000000003E-2</v>
      </c>
      <c r="AY22" s="29"/>
      <c r="AZ22" s="48"/>
      <c r="BA22" s="48"/>
      <c r="BD22" s="49"/>
      <c r="BE22" s="29"/>
      <c r="BF22" s="48"/>
      <c r="BG22" s="48"/>
      <c r="BI22" s="48"/>
      <c r="BJ22" s="48"/>
      <c r="BK22" s="7"/>
      <c r="BM22" s="29"/>
      <c r="BN22" s="47"/>
      <c r="BO22" s="47"/>
      <c r="BP22" s="2"/>
      <c r="BQ22" s="164"/>
      <c r="BR22" s="164"/>
      <c r="BS22" s="29"/>
      <c r="BT22" s="48"/>
      <c r="BU22" s="48"/>
      <c r="BX22" s="49"/>
      <c r="BY22" s="29"/>
      <c r="BZ22" s="48"/>
      <c r="CA22" s="48"/>
      <c r="CC22" s="48"/>
      <c r="CD22" s="48"/>
      <c r="CE22" s="29"/>
      <c r="CG22" s="29"/>
      <c r="CH22" s="47"/>
      <c r="CI22" s="47"/>
      <c r="CJ22" s="2"/>
      <c r="CK22" s="164"/>
      <c r="CL22" s="164"/>
      <c r="CM22" s="29"/>
      <c r="CN22" s="48"/>
      <c r="CO22" s="48"/>
      <c r="CR22" s="49"/>
      <c r="CS22" s="29"/>
      <c r="CT22" s="48"/>
      <c r="CU22" s="48"/>
      <c r="CW22" s="48"/>
      <c r="CX22" s="48"/>
      <c r="CY22" s="7"/>
      <c r="DA22" s="29"/>
      <c r="DB22" s="47"/>
      <c r="DC22" s="47"/>
      <c r="DD22" s="2"/>
      <c r="DE22" s="47"/>
      <c r="DF22" s="47"/>
      <c r="DG22" s="29"/>
      <c r="DH22" s="48"/>
      <c r="DI22" s="48"/>
      <c r="DL22" s="49"/>
      <c r="DM22" s="29"/>
      <c r="DN22" s="48"/>
      <c r="DO22" s="48"/>
      <c r="DQ22" s="48"/>
      <c r="DR22" s="48"/>
      <c r="DS22" s="7"/>
      <c r="DU22" s="29"/>
      <c r="DV22" s="47"/>
      <c r="DW22" s="47"/>
      <c r="DX22" s="2"/>
      <c r="DY22" s="47"/>
      <c r="DZ22" s="47"/>
      <c r="EA22" s="29"/>
      <c r="EC22" s="50"/>
      <c r="EF22" s="49"/>
      <c r="EG22" s="29"/>
      <c r="EH22" s="48"/>
      <c r="EI22" s="48"/>
      <c r="EK22" s="48"/>
      <c r="EL22" s="48"/>
      <c r="EM22" s="7"/>
      <c r="EO22" s="29"/>
      <c r="EP22" s="47"/>
      <c r="EQ22" s="47"/>
      <c r="ER22" s="2"/>
      <c r="ES22" s="47"/>
      <c r="ET22" s="47"/>
      <c r="EU22" s="29"/>
      <c r="EV22" s="48"/>
      <c r="EW22" s="48"/>
      <c r="EZ22" s="49"/>
      <c r="FA22" s="29"/>
      <c r="FB22" s="48"/>
      <c r="FC22" s="48"/>
      <c r="FE22" s="48"/>
      <c r="FF22" s="48"/>
      <c r="FG22" s="7"/>
      <c r="FI22" s="29"/>
      <c r="FJ22" s="47"/>
      <c r="FK22" s="47"/>
      <c r="FL22" s="2"/>
      <c r="FM22" s="47"/>
      <c r="FN22" s="47"/>
      <c r="FO22" s="29"/>
      <c r="FP22" s="48"/>
      <c r="FQ22" s="48"/>
      <c r="FT22" s="49"/>
      <c r="FU22" s="29"/>
      <c r="FV22" s="48"/>
      <c r="FW22" s="48"/>
      <c r="FY22" s="48"/>
      <c r="FZ22" s="48"/>
      <c r="GA22" s="7"/>
      <c r="GC22" s="29"/>
      <c r="GD22" s="47"/>
      <c r="GE22" s="2"/>
      <c r="GF22" s="2"/>
      <c r="GG22" s="47"/>
      <c r="GH22" s="2"/>
      <c r="GI22" s="51"/>
      <c r="GN22" s="49"/>
      <c r="GU22" s="7"/>
      <c r="GW22" s="29"/>
      <c r="GX22" s="47"/>
      <c r="GY22" s="2"/>
      <c r="GZ22" s="2"/>
      <c r="HA22" s="47"/>
      <c r="HB22" s="2"/>
      <c r="HC22" s="51"/>
      <c r="HH22" s="49"/>
      <c r="HO22" s="7"/>
      <c r="HQ22" s="29"/>
      <c r="HR22" s="47"/>
      <c r="HS22" s="2"/>
      <c r="HT22" s="2"/>
      <c r="HU22" s="47"/>
      <c r="HV22" s="2"/>
      <c r="HW22" s="51"/>
      <c r="IB22" s="49"/>
      <c r="II22" s="7"/>
      <c r="IK22" s="29"/>
      <c r="IL22" s="47"/>
      <c r="IM22" s="2"/>
      <c r="IN22" s="2"/>
      <c r="IO22" s="47"/>
      <c r="IP22" s="2"/>
      <c r="IQ22" s="51"/>
      <c r="IV22" s="49"/>
    </row>
    <row r="23" spans="1:262" s="4" customFormat="1" ht="13.5" customHeight="1">
      <c r="A23" s="46" t="s">
        <v>309</v>
      </c>
      <c r="B23" s="2" t="s">
        <v>776</v>
      </c>
      <c r="C23" s="7"/>
      <c r="E23" s="29"/>
      <c r="F23" s="47"/>
      <c r="G23" s="48"/>
      <c r="H23" s="2"/>
      <c r="I23" s="47"/>
      <c r="J23" s="48"/>
      <c r="K23" s="48"/>
      <c r="L23" s="48"/>
      <c r="M23" s="48"/>
      <c r="P23" s="49"/>
      <c r="Q23" s="29"/>
      <c r="R23" s="48"/>
      <c r="S23" s="48"/>
      <c r="U23" s="48"/>
      <c r="V23" s="48"/>
      <c r="W23" s="7"/>
      <c r="Y23" s="29"/>
      <c r="Z23" s="47"/>
      <c r="AA23" s="47"/>
      <c r="AB23" s="2"/>
      <c r="AC23" s="47"/>
      <c r="AD23" s="47"/>
      <c r="AE23" s="29"/>
      <c r="AF23" s="48"/>
      <c r="AG23" s="48"/>
      <c r="AJ23" s="49"/>
      <c r="AK23" s="29"/>
      <c r="AM23" s="48"/>
      <c r="AO23" s="48"/>
      <c r="AP23" s="48"/>
      <c r="AQ23" s="7"/>
      <c r="AS23" s="29"/>
      <c r="AT23" s="47"/>
      <c r="AU23" s="47"/>
      <c r="AV23" s="2"/>
      <c r="AW23" s="164"/>
      <c r="AX23" s="164"/>
      <c r="AY23" s="29"/>
      <c r="AZ23" s="48"/>
      <c r="BA23" s="48"/>
      <c r="BD23" s="49"/>
      <c r="BE23" s="29"/>
      <c r="BF23" s="48"/>
      <c r="BG23" s="48"/>
      <c r="BI23" s="48"/>
      <c r="BJ23" s="48"/>
      <c r="BK23" s="7"/>
      <c r="BM23" s="29">
        <v>0</v>
      </c>
      <c r="BN23" s="47">
        <v>0</v>
      </c>
      <c r="BO23" s="47"/>
      <c r="BP23" s="2">
        <v>2</v>
      </c>
      <c r="BQ23" s="164">
        <v>2.7000000000000003E-2</v>
      </c>
      <c r="BR23" s="164">
        <v>-2.7000000000000003E-2</v>
      </c>
      <c r="BS23" s="29"/>
      <c r="BT23" s="48"/>
      <c r="BU23" s="48"/>
      <c r="BX23" s="49"/>
      <c r="BY23" s="29"/>
      <c r="BZ23" s="48"/>
      <c r="CA23" s="48"/>
      <c r="CC23" s="48"/>
      <c r="CD23" s="48"/>
      <c r="CE23" s="29"/>
      <c r="CG23" s="29">
        <v>0</v>
      </c>
      <c r="CH23" s="47">
        <v>0</v>
      </c>
      <c r="CI23" s="47"/>
      <c r="CJ23" s="2">
        <v>4</v>
      </c>
      <c r="CK23" s="164">
        <v>5.2999999999999999E-2</v>
      </c>
      <c r="CL23" s="164">
        <v>0.02</v>
      </c>
      <c r="CM23" s="29"/>
      <c r="CN23" s="48"/>
      <c r="CO23" s="48"/>
      <c r="CR23" s="49"/>
      <c r="CS23" s="29"/>
      <c r="CT23" s="48"/>
      <c r="CU23" s="48"/>
      <c r="CW23" s="48"/>
      <c r="CX23" s="48"/>
      <c r="CY23" s="7"/>
      <c r="DA23" s="29">
        <v>0</v>
      </c>
      <c r="DB23" s="47">
        <v>0</v>
      </c>
      <c r="DC23" s="47"/>
      <c r="DD23" s="2">
        <v>2</v>
      </c>
      <c r="DE23" s="47">
        <f>DD23/$CY$3</f>
        <v>2.6666666666666668E-2</v>
      </c>
      <c r="DF23" s="47">
        <f>DE23-CK23</f>
        <v>-2.633333333333333E-2</v>
      </c>
      <c r="DG23" s="29"/>
      <c r="DH23" s="48"/>
      <c r="DI23" s="48"/>
      <c r="DL23" s="49"/>
      <c r="DM23" s="29"/>
      <c r="DN23" s="48"/>
      <c r="DO23" s="48"/>
      <c r="DQ23" s="48"/>
      <c r="DR23" s="48"/>
      <c r="DS23" s="7"/>
      <c r="DU23" s="29">
        <v>32</v>
      </c>
      <c r="DV23" s="47">
        <f>DU23/$DS$4</f>
        <v>5.6140350877192984E-2</v>
      </c>
      <c r="DW23" s="47"/>
      <c r="DX23" s="2">
        <v>3</v>
      </c>
      <c r="DY23" s="47">
        <f>DX23/$CY$3</f>
        <v>0.04</v>
      </c>
      <c r="DZ23" s="47">
        <f>DY23-DE23</f>
        <v>1.3333333333333332E-2</v>
      </c>
      <c r="EA23" s="29"/>
      <c r="EC23" s="50"/>
      <c r="EF23" s="49"/>
      <c r="EG23" s="29"/>
      <c r="EH23" s="48"/>
      <c r="EI23" s="48"/>
      <c r="EK23" s="48"/>
      <c r="EL23" s="48"/>
      <c r="EM23" s="7"/>
      <c r="EO23" s="29">
        <v>33</v>
      </c>
      <c r="EP23" s="47">
        <f t="shared" ref="EP23" si="17">EO23/$EM$7</f>
        <v>5.6122448979591837E-2</v>
      </c>
      <c r="EQ23" s="47">
        <f t="shared" ref="EQ23" si="18">EP23-DV23</f>
        <v>-1.790189760114691E-5</v>
      </c>
      <c r="ER23" s="2">
        <v>4</v>
      </c>
      <c r="ES23" s="47">
        <f t="shared" ref="ES23" si="19">ER23/$EM$3</f>
        <v>5.2631578947368418E-2</v>
      </c>
      <c r="ET23" s="47">
        <f t="shared" ref="ET23" si="20">ES23-DY23</f>
        <v>1.2631578947368417E-2</v>
      </c>
      <c r="EU23" s="29"/>
      <c r="EV23" s="48"/>
      <c r="EW23" s="48"/>
      <c r="EZ23" s="49"/>
      <c r="FA23" s="29"/>
      <c r="FB23" s="48"/>
      <c r="FC23" s="48"/>
      <c r="FE23" s="48"/>
      <c r="FF23" s="48"/>
      <c r="FG23" s="7"/>
      <c r="FI23" s="29">
        <v>23</v>
      </c>
      <c r="FJ23" s="47">
        <f t="shared" si="9"/>
        <v>3.7337662337662336E-2</v>
      </c>
      <c r="FK23" s="47">
        <f t="shared" si="10"/>
        <v>-1.87847866419295E-2</v>
      </c>
      <c r="FL23" s="2">
        <v>3</v>
      </c>
      <c r="FM23" s="47">
        <f t="shared" si="11"/>
        <v>0.04</v>
      </c>
      <c r="FN23" s="47">
        <f t="shared" si="12"/>
        <v>-1.2631578947368417E-2</v>
      </c>
      <c r="FO23" s="29"/>
      <c r="FP23" s="48"/>
      <c r="FQ23" s="48"/>
      <c r="FT23" s="49"/>
      <c r="FU23" s="29"/>
      <c r="FV23" s="48"/>
      <c r="FW23" s="48"/>
      <c r="FY23" s="48"/>
      <c r="FZ23" s="48"/>
      <c r="GA23" s="7"/>
      <c r="GC23" s="2"/>
      <c r="GD23" s="47"/>
      <c r="GE23" s="2"/>
      <c r="GF23" s="2"/>
      <c r="GG23" s="47"/>
      <c r="GH23" s="2"/>
      <c r="GI23" s="51"/>
      <c r="GN23" s="49"/>
      <c r="GU23" s="7"/>
      <c r="GW23" s="2"/>
      <c r="GX23" s="47"/>
      <c r="GY23" s="2"/>
      <c r="GZ23" s="2"/>
      <c r="HA23" s="47"/>
      <c r="HB23" s="2"/>
      <c r="HC23" s="51"/>
      <c r="HH23" s="49"/>
      <c r="HO23" s="7"/>
      <c r="HQ23" s="2"/>
      <c r="HR23" s="47"/>
      <c r="HS23" s="2"/>
      <c r="HT23" s="2"/>
      <c r="HU23" s="47"/>
      <c r="HV23" s="2"/>
      <c r="HW23" s="51"/>
      <c r="IB23" s="49"/>
      <c r="II23" s="7"/>
      <c r="IK23" s="2"/>
      <c r="IL23" s="47"/>
      <c r="IM23" s="2"/>
      <c r="IN23" s="2"/>
      <c r="IO23" s="47"/>
      <c r="IP23" s="2"/>
      <c r="IQ23" s="51"/>
      <c r="IV23" s="49"/>
    </row>
    <row r="24" spans="1:262" s="4" customFormat="1" ht="13.5" customHeight="1">
      <c r="A24" s="46" t="s">
        <v>306</v>
      </c>
      <c r="B24" s="2" t="s">
        <v>787</v>
      </c>
      <c r="C24" s="7"/>
      <c r="E24" s="29"/>
      <c r="F24" s="47"/>
      <c r="G24" s="48"/>
      <c r="H24" s="2"/>
      <c r="I24" s="47"/>
      <c r="J24" s="48"/>
      <c r="K24" s="48"/>
      <c r="L24" s="48"/>
      <c r="M24" s="48"/>
      <c r="P24" s="49"/>
      <c r="Q24" s="29"/>
      <c r="R24" s="48"/>
      <c r="S24" s="48"/>
      <c r="U24" s="48"/>
      <c r="V24" s="48"/>
      <c r="W24" s="7"/>
      <c r="Y24" s="29"/>
      <c r="Z24" s="47"/>
      <c r="AA24" s="47"/>
      <c r="AB24" s="2"/>
      <c r="AC24" s="47"/>
      <c r="AD24" s="47"/>
      <c r="AE24" s="29"/>
      <c r="AF24" s="48"/>
      <c r="AG24" s="48"/>
      <c r="AJ24" s="49"/>
      <c r="AK24" s="29"/>
      <c r="AM24" s="48"/>
      <c r="AO24" s="48"/>
      <c r="AP24" s="48"/>
      <c r="AQ24" s="7"/>
      <c r="AS24" s="29"/>
      <c r="AT24" s="47"/>
      <c r="AU24" s="47"/>
      <c r="AV24" s="2"/>
      <c r="AW24" s="164"/>
      <c r="AX24" s="164"/>
      <c r="AY24" s="29"/>
      <c r="AZ24" s="48"/>
      <c r="BA24" s="48"/>
      <c r="BD24" s="49"/>
      <c r="BE24" s="29"/>
      <c r="BF24" s="48"/>
      <c r="BG24" s="48"/>
      <c r="BI24" s="48"/>
      <c r="BJ24" s="48"/>
      <c r="BK24" s="7"/>
      <c r="BM24" s="29">
        <v>0</v>
      </c>
      <c r="BN24" s="47">
        <v>0</v>
      </c>
      <c r="BO24" s="47"/>
      <c r="BP24" s="2">
        <v>1</v>
      </c>
      <c r="BQ24" s="164">
        <v>1.3000000000000001E-2</v>
      </c>
      <c r="BR24" s="164">
        <v>1.3000000000000001E-2</v>
      </c>
      <c r="BS24" s="29"/>
      <c r="BT24" s="48"/>
      <c r="BU24" s="48"/>
      <c r="BX24" s="49"/>
      <c r="BY24" s="29"/>
      <c r="BZ24" s="48"/>
      <c r="CA24" s="48"/>
      <c r="CC24" s="48"/>
      <c r="CD24" s="48"/>
      <c r="CE24" s="29"/>
      <c r="CG24" s="29">
        <v>0</v>
      </c>
      <c r="CH24" s="47">
        <v>0</v>
      </c>
      <c r="CI24" s="47"/>
      <c r="CJ24" s="2">
        <v>0</v>
      </c>
      <c r="CK24" s="164">
        <v>0</v>
      </c>
      <c r="CL24" s="164">
        <v>-0.01</v>
      </c>
      <c r="CM24" s="29"/>
      <c r="CN24" s="48"/>
      <c r="CO24" s="48"/>
      <c r="CR24" s="49"/>
      <c r="CS24" s="29"/>
      <c r="CT24" s="48"/>
      <c r="CU24" s="48"/>
      <c r="CW24" s="48"/>
      <c r="CX24" s="48"/>
      <c r="CY24" s="7"/>
      <c r="DA24" s="29"/>
      <c r="DB24" s="47"/>
      <c r="DC24" s="47"/>
      <c r="DD24" s="2"/>
      <c r="DE24" s="47"/>
      <c r="DF24" s="47"/>
      <c r="DG24" s="29"/>
      <c r="DH24" s="48"/>
      <c r="DI24" s="48"/>
      <c r="DL24" s="49"/>
      <c r="DM24" s="29"/>
      <c r="DN24" s="48"/>
      <c r="DO24" s="48"/>
      <c r="DQ24" s="48"/>
      <c r="DR24" s="48"/>
      <c r="DS24" s="7"/>
      <c r="DU24" s="29"/>
      <c r="DV24" s="47"/>
      <c r="DW24" s="47"/>
      <c r="DX24" s="2"/>
      <c r="DY24" s="47"/>
      <c r="DZ24" s="47"/>
      <c r="EA24" s="29"/>
      <c r="EC24" s="50"/>
      <c r="EF24" s="49"/>
      <c r="EG24" s="29"/>
      <c r="EH24" s="48"/>
      <c r="EI24" s="48"/>
      <c r="EK24" s="48"/>
      <c r="EL24" s="48"/>
      <c r="EM24" s="7"/>
      <c r="EO24" s="29"/>
      <c r="EP24" s="47"/>
      <c r="EQ24" s="47"/>
      <c r="ER24" s="2"/>
      <c r="ES24" s="47"/>
      <c r="ET24" s="47"/>
      <c r="EU24" s="29"/>
      <c r="EV24" s="48"/>
      <c r="EW24" s="48"/>
      <c r="EZ24" s="49"/>
      <c r="FA24" s="29"/>
      <c r="FB24" s="48"/>
      <c r="FC24" s="48"/>
      <c r="FE24" s="48"/>
      <c r="FF24" s="48"/>
      <c r="FG24" s="7"/>
      <c r="FI24" s="29"/>
      <c r="FJ24" s="47"/>
      <c r="FK24" s="47"/>
      <c r="FL24" s="2"/>
      <c r="FM24" s="47"/>
      <c r="FN24" s="47"/>
      <c r="FO24" s="29"/>
      <c r="FP24" s="48"/>
      <c r="FQ24" s="48"/>
      <c r="FT24" s="49"/>
      <c r="FU24" s="29"/>
      <c r="FV24" s="48"/>
      <c r="FW24" s="48"/>
      <c r="FY24" s="48"/>
      <c r="FZ24" s="48"/>
      <c r="GA24" s="7"/>
      <c r="GC24" s="2"/>
      <c r="GD24" s="47"/>
      <c r="GE24" s="2"/>
      <c r="GF24" s="2"/>
      <c r="GG24" s="47"/>
      <c r="GH24" s="2"/>
      <c r="GI24" s="51"/>
      <c r="GN24" s="49"/>
      <c r="GU24" s="7"/>
      <c r="GW24" s="2"/>
      <c r="GX24" s="47"/>
      <c r="GY24" s="2"/>
      <c r="GZ24" s="2"/>
      <c r="HA24" s="47"/>
      <c r="HB24" s="2"/>
      <c r="HC24" s="51"/>
      <c r="HH24" s="49"/>
      <c r="HO24" s="7"/>
      <c r="HQ24" s="2"/>
      <c r="HR24" s="47"/>
      <c r="HS24" s="2"/>
      <c r="HT24" s="2"/>
      <c r="HU24" s="47"/>
      <c r="HV24" s="2"/>
      <c r="HW24" s="51"/>
      <c r="IB24" s="49"/>
      <c r="II24" s="7"/>
      <c r="IK24" s="2"/>
      <c r="IL24" s="47"/>
      <c r="IM24" s="2"/>
      <c r="IN24" s="2"/>
      <c r="IO24" s="47"/>
      <c r="IP24" s="2"/>
      <c r="IQ24" s="51"/>
      <c r="IV24" s="49"/>
    </row>
    <row r="25" spans="1:262" s="4" customFormat="1" ht="13.5" customHeight="1">
      <c r="A25" s="46" t="s">
        <v>331</v>
      </c>
      <c r="B25" s="2" t="s">
        <v>788</v>
      </c>
      <c r="C25" s="7"/>
      <c r="E25" s="29"/>
      <c r="F25" s="47"/>
      <c r="G25" s="48"/>
      <c r="H25" s="2"/>
      <c r="I25" s="47"/>
      <c r="J25" s="48"/>
      <c r="K25" s="48"/>
      <c r="L25" s="48"/>
      <c r="M25" s="48"/>
      <c r="P25" s="49"/>
      <c r="Q25" s="29"/>
      <c r="R25" s="48"/>
      <c r="S25" s="48"/>
      <c r="U25" s="48"/>
      <c r="V25" s="48"/>
      <c r="W25" s="7"/>
      <c r="Y25" s="29"/>
      <c r="Z25" s="47"/>
      <c r="AA25" s="47"/>
      <c r="AB25" s="2"/>
      <c r="AC25" s="47"/>
      <c r="AD25" s="47"/>
      <c r="AE25" s="29"/>
      <c r="AF25" s="48"/>
      <c r="AG25" s="48"/>
      <c r="AJ25" s="49"/>
      <c r="AK25" s="29"/>
      <c r="AM25" s="48"/>
      <c r="AO25" s="48"/>
      <c r="AP25" s="48"/>
      <c r="AQ25" s="7"/>
      <c r="AS25" s="29"/>
      <c r="AT25" s="47"/>
      <c r="AU25" s="47"/>
      <c r="AV25" s="2"/>
      <c r="AW25" s="164"/>
      <c r="AX25" s="164"/>
      <c r="AY25" s="29"/>
      <c r="AZ25" s="48"/>
      <c r="BA25" s="48"/>
      <c r="BD25" s="49"/>
      <c r="BE25" s="29"/>
      <c r="BF25" s="48"/>
      <c r="BG25" s="48"/>
      <c r="BI25" s="48"/>
      <c r="BJ25" s="48"/>
      <c r="BK25" s="7"/>
      <c r="BM25" s="29">
        <v>0</v>
      </c>
      <c r="BN25" s="47">
        <v>0</v>
      </c>
      <c r="BO25" s="47"/>
      <c r="BP25" s="2">
        <v>1</v>
      </c>
      <c r="BQ25" s="164">
        <v>1.3000000000000001E-2</v>
      </c>
      <c r="BR25" s="164">
        <v>0</v>
      </c>
      <c r="BS25" s="29"/>
      <c r="BT25" s="48"/>
      <c r="BU25" s="48"/>
      <c r="BX25" s="49"/>
      <c r="BY25" s="29"/>
      <c r="BZ25" s="48"/>
      <c r="CA25" s="48"/>
      <c r="CC25" s="48"/>
      <c r="CD25" s="48"/>
      <c r="CE25" s="29"/>
      <c r="CG25" s="29">
        <v>0</v>
      </c>
      <c r="CH25" s="47">
        <v>0</v>
      </c>
      <c r="CI25" s="47"/>
      <c r="CJ25" s="2">
        <v>1</v>
      </c>
      <c r="CK25" s="164">
        <v>1.3000000000000001E-2</v>
      </c>
      <c r="CL25" s="164">
        <v>0</v>
      </c>
      <c r="CM25" s="29"/>
      <c r="CN25" s="48"/>
      <c r="CO25" s="48"/>
      <c r="CR25" s="49"/>
      <c r="CS25" s="29"/>
      <c r="CT25" s="48"/>
      <c r="CU25" s="48"/>
      <c r="CW25" s="48"/>
      <c r="CX25" s="48"/>
      <c r="CY25" s="7"/>
      <c r="DA25" s="29">
        <v>0</v>
      </c>
      <c r="DB25" s="47">
        <v>0</v>
      </c>
      <c r="DC25" s="47"/>
      <c r="DD25" s="2">
        <v>1</v>
      </c>
      <c r="DE25" s="47">
        <f>DD25/$CY$3</f>
        <v>1.3333333333333334E-2</v>
      </c>
      <c r="DF25" s="47">
        <f>DE25-CK25</f>
        <v>3.3333333333333305E-4</v>
      </c>
      <c r="DG25" s="29"/>
      <c r="DH25" s="48"/>
      <c r="DI25" s="48"/>
      <c r="DL25" s="49"/>
      <c r="DM25" s="29"/>
      <c r="DN25" s="48"/>
      <c r="DO25" s="48"/>
      <c r="DQ25" s="48"/>
      <c r="DR25" s="48"/>
      <c r="DS25" s="7"/>
      <c r="DU25" s="29">
        <v>14</v>
      </c>
      <c r="DV25" s="47">
        <f>DU25/$DS$4</f>
        <v>2.456140350877193E-2</v>
      </c>
      <c r="DW25" s="47"/>
      <c r="DX25" s="2">
        <v>1</v>
      </c>
      <c r="DY25" s="47">
        <f>DX25/$CY$3</f>
        <v>1.3333333333333334E-2</v>
      </c>
      <c r="DZ25" s="47">
        <f>DY25-DE25</f>
        <v>0</v>
      </c>
      <c r="EA25" s="29"/>
      <c r="EC25" s="50"/>
      <c r="EF25" s="49"/>
      <c r="EG25" s="29"/>
      <c r="EH25" s="48"/>
      <c r="EI25" s="48"/>
      <c r="EK25" s="48"/>
      <c r="EL25" s="48"/>
      <c r="EM25" s="7"/>
      <c r="EO25" s="29">
        <v>13</v>
      </c>
      <c r="EP25" s="47">
        <f t="shared" ref="EP25:EP26" si="21">EO25/$EM$7</f>
        <v>2.2108843537414966E-2</v>
      </c>
      <c r="EQ25" s="47">
        <f t="shared" ref="EQ25:EQ26" si="22">EP25-DV25</f>
        <v>-2.4525599713569636E-3</v>
      </c>
      <c r="ER25" s="2">
        <v>2</v>
      </c>
      <c r="ES25" s="47">
        <f t="shared" ref="ES25:ES26" si="23">ER25/$EM$3</f>
        <v>2.6315789473684209E-2</v>
      </c>
      <c r="ET25" s="47">
        <f t="shared" ref="ET25:ET26" si="24">ES25-DY25</f>
        <v>1.2982456140350875E-2</v>
      </c>
      <c r="EU25" s="29"/>
      <c r="EV25" s="48"/>
      <c r="EW25" s="48"/>
      <c r="EZ25" s="49"/>
      <c r="FA25" s="29"/>
      <c r="FB25" s="48"/>
      <c r="FC25" s="48"/>
      <c r="FE25" s="48"/>
      <c r="FF25" s="48"/>
      <c r="FG25" s="7" t="s">
        <v>1216</v>
      </c>
      <c r="FI25" s="29">
        <v>17</v>
      </c>
      <c r="FJ25" s="47">
        <f t="shared" si="9"/>
        <v>2.7597402597402596E-2</v>
      </c>
      <c r="FK25" s="47">
        <f t="shared" si="10"/>
        <v>5.4885590599876299E-3</v>
      </c>
      <c r="FL25" s="2">
        <v>1</v>
      </c>
      <c r="FM25" s="47">
        <f t="shared" si="11"/>
        <v>1.3333333333333334E-2</v>
      </c>
      <c r="FN25" s="47">
        <f t="shared" si="12"/>
        <v>-1.2982456140350875E-2</v>
      </c>
      <c r="FO25" s="29"/>
      <c r="FP25" s="48"/>
      <c r="FQ25" s="48"/>
      <c r="FT25" s="49"/>
      <c r="FU25" s="29"/>
      <c r="FV25" s="48"/>
      <c r="FW25" s="48"/>
      <c r="FY25" s="48"/>
      <c r="FZ25" s="48"/>
      <c r="GA25" s="7"/>
      <c r="GC25" s="2"/>
      <c r="GD25" s="47"/>
      <c r="GE25" s="2"/>
      <c r="GF25" s="2"/>
      <c r="GG25" s="47"/>
      <c r="GH25" s="2"/>
      <c r="GI25" s="51"/>
      <c r="GN25" s="49"/>
      <c r="GU25" s="7"/>
      <c r="GW25" s="2"/>
      <c r="GX25" s="47"/>
      <c r="GY25" s="2"/>
      <c r="GZ25" s="2"/>
      <c r="HA25" s="47"/>
      <c r="HB25" s="2"/>
      <c r="HC25" s="51"/>
      <c r="HH25" s="49"/>
      <c r="HO25" s="7"/>
      <c r="HQ25" s="2"/>
      <c r="HR25" s="47"/>
      <c r="HS25" s="2"/>
      <c r="HT25" s="2"/>
      <c r="HU25" s="47"/>
      <c r="HV25" s="2"/>
      <c r="HW25" s="51"/>
      <c r="IB25" s="49"/>
      <c r="II25" s="7"/>
      <c r="IK25" s="2"/>
      <c r="IL25" s="47"/>
      <c r="IM25" s="2"/>
      <c r="IN25" s="2"/>
      <c r="IO25" s="47"/>
      <c r="IP25" s="2"/>
      <c r="IQ25" s="51"/>
      <c r="IV25" s="49"/>
    </row>
    <row r="26" spans="1:262" s="4" customFormat="1" ht="13.5" customHeight="1">
      <c r="A26" s="46" t="s">
        <v>325</v>
      </c>
      <c r="B26" s="2" t="s">
        <v>789</v>
      </c>
      <c r="C26" s="7"/>
      <c r="E26" s="29"/>
      <c r="F26" s="47"/>
      <c r="G26" s="48"/>
      <c r="H26" s="2"/>
      <c r="I26" s="47"/>
      <c r="J26" s="48"/>
      <c r="K26" s="48"/>
      <c r="L26" s="48"/>
      <c r="M26" s="48"/>
      <c r="P26" s="49"/>
      <c r="Q26" s="29"/>
      <c r="R26" s="48"/>
      <c r="S26" s="48"/>
      <c r="U26" s="48"/>
      <c r="V26" s="48"/>
      <c r="W26" s="7"/>
      <c r="Y26" s="29"/>
      <c r="Z26" s="47"/>
      <c r="AA26" s="47"/>
      <c r="AB26" s="2"/>
      <c r="AC26" s="47"/>
      <c r="AD26" s="47"/>
      <c r="AE26" s="29"/>
      <c r="AF26" s="48"/>
      <c r="AG26" s="48"/>
      <c r="AJ26" s="49"/>
      <c r="AK26" s="29"/>
      <c r="AM26" s="48"/>
      <c r="AO26" s="48"/>
      <c r="AP26" s="48"/>
      <c r="AQ26" s="7"/>
      <c r="AS26" s="29"/>
      <c r="AT26" s="47"/>
      <c r="AU26" s="47"/>
      <c r="AV26" s="2"/>
      <c r="AW26" s="164"/>
      <c r="AX26" s="164"/>
      <c r="AY26" s="29"/>
      <c r="AZ26" s="48"/>
      <c r="BA26" s="48"/>
      <c r="BD26" s="49"/>
      <c r="BE26" s="29"/>
      <c r="BF26" s="48"/>
      <c r="BG26" s="48"/>
      <c r="BI26" s="48"/>
      <c r="BJ26" s="48"/>
      <c r="BK26" s="7"/>
      <c r="BM26" s="29">
        <v>0</v>
      </c>
      <c r="BN26" s="47">
        <v>0</v>
      </c>
      <c r="BO26" s="47"/>
      <c r="BP26" s="2">
        <v>0</v>
      </c>
      <c r="BQ26" s="164">
        <v>0</v>
      </c>
      <c r="BR26" s="164">
        <v>0</v>
      </c>
      <c r="BS26" s="29"/>
      <c r="BT26" s="48"/>
      <c r="BU26" s="48"/>
      <c r="BX26" s="49"/>
      <c r="BY26" s="29"/>
      <c r="BZ26" s="48"/>
      <c r="CA26" s="48"/>
      <c r="CC26" s="48"/>
      <c r="CD26" s="48"/>
      <c r="CE26" s="29"/>
      <c r="CG26" s="29">
        <v>0</v>
      </c>
      <c r="CH26" s="47">
        <v>0</v>
      </c>
      <c r="CI26" s="47"/>
      <c r="CJ26" s="2">
        <v>1</v>
      </c>
      <c r="CK26" s="164">
        <v>1.3000000000000001E-2</v>
      </c>
      <c r="CL26" s="164">
        <v>0.01</v>
      </c>
      <c r="CM26" s="29"/>
      <c r="CN26" s="48"/>
      <c r="CO26" s="48"/>
      <c r="CR26" s="49"/>
      <c r="CS26" s="29"/>
      <c r="CT26" s="48"/>
      <c r="CU26" s="48"/>
      <c r="CW26" s="48"/>
      <c r="CX26" s="48"/>
      <c r="CY26" s="7"/>
      <c r="DA26" s="29">
        <v>0</v>
      </c>
      <c r="DB26" s="47">
        <v>0</v>
      </c>
      <c r="DC26" s="47"/>
      <c r="DD26" s="2">
        <v>1</v>
      </c>
      <c r="DE26" s="47">
        <f>DD26/$CY$3</f>
        <v>1.3333333333333334E-2</v>
      </c>
      <c r="DF26" s="47">
        <f>DE26-CK26</f>
        <v>3.3333333333333305E-4</v>
      </c>
      <c r="DG26" s="29"/>
      <c r="DH26" s="48"/>
      <c r="DI26" s="48"/>
      <c r="DL26" s="49"/>
      <c r="DM26" s="29"/>
      <c r="DN26" s="48"/>
      <c r="DO26" s="48"/>
      <c r="DQ26" s="48"/>
      <c r="DR26" s="48"/>
      <c r="DS26" s="7"/>
      <c r="DU26" s="29">
        <v>18</v>
      </c>
      <c r="DV26" s="47">
        <f>DU26/$DS$4</f>
        <v>3.1578947368421054E-2</v>
      </c>
      <c r="DW26" s="47"/>
      <c r="DX26" s="2">
        <v>2</v>
      </c>
      <c r="DY26" s="47">
        <f>DX26/$CY$3</f>
        <v>2.6666666666666668E-2</v>
      </c>
      <c r="DZ26" s="47">
        <f>DY26-DE26</f>
        <v>1.3333333333333334E-2</v>
      </c>
      <c r="EA26" s="29"/>
      <c r="EC26" s="50"/>
      <c r="EF26" s="49"/>
      <c r="EG26" s="29"/>
      <c r="EH26" s="48"/>
      <c r="EI26" s="48"/>
      <c r="EK26" s="48"/>
      <c r="EL26" s="48"/>
      <c r="EM26" s="7"/>
      <c r="EO26" s="29">
        <v>20</v>
      </c>
      <c r="EP26" s="47">
        <f t="shared" si="21"/>
        <v>3.4013605442176874E-2</v>
      </c>
      <c r="EQ26" s="47">
        <f t="shared" si="22"/>
        <v>2.4346580737558202E-3</v>
      </c>
      <c r="ER26" s="2">
        <v>4</v>
      </c>
      <c r="ES26" s="47">
        <f t="shared" si="23"/>
        <v>5.2631578947368418E-2</v>
      </c>
      <c r="ET26" s="47">
        <f t="shared" si="24"/>
        <v>2.596491228070175E-2</v>
      </c>
      <c r="EU26" s="29"/>
      <c r="EV26" s="48"/>
      <c r="EW26" s="48"/>
      <c r="EZ26" s="49"/>
      <c r="FA26" s="29"/>
      <c r="FB26" s="48"/>
      <c r="FC26" s="48"/>
      <c r="FE26" s="48"/>
      <c r="FF26" s="48"/>
      <c r="FG26" s="7"/>
      <c r="FI26" s="29">
        <v>27</v>
      </c>
      <c r="FJ26" s="47">
        <f t="shared" si="9"/>
        <v>4.3831168831168832E-2</v>
      </c>
      <c r="FK26" s="47">
        <f t="shared" si="10"/>
        <v>9.8175633889919581E-3</v>
      </c>
      <c r="FL26" s="2">
        <v>3</v>
      </c>
      <c r="FM26" s="47">
        <f t="shared" si="11"/>
        <v>0.04</v>
      </c>
      <c r="FN26" s="47">
        <f t="shared" si="12"/>
        <v>-1.2631578947368417E-2</v>
      </c>
      <c r="FO26" s="29"/>
      <c r="FP26" s="48"/>
      <c r="FQ26" s="48"/>
      <c r="FT26" s="49"/>
      <c r="FU26" s="29"/>
      <c r="FV26" s="48"/>
      <c r="FW26" s="48"/>
      <c r="FY26" s="48"/>
      <c r="FZ26" s="48"/>
      <c r="GA26" s="7"/>
      <c r="GC26" s="2"/>
      <c r="GD26" s="47"/>
      <c r="GE26" s="2"/>
      <c r="GF26" s="2"/>
      <c r="GG26" s="47"/>
      <c r="GH26" s="2"/>
      <c r="GI26" s="51"/>
      <c r="GN26" s="49"/>
      <c r="GU26" s="7"/>
      <c r="GW26" s="2"/>
      <c r="GX26" s="47"/>
      <c r="GY26" s="2"/>
      <c r="GZ26" s="2"/>
      <c r="HA26" s="47"/>
      <c r="HB26" s="2"/>
      <c r="HC26" s="51"/>
      <c r="HH26" s="49"/>
      <c r="HO26" s="7"/>
      <c r="HQ26" s="2"/>
      <c r="HR26" s="47"/>
      <c r="HS26" s="2"/>
      <c r="HT26" s="2"/>
      <c r="HU26" s="47"/>
      <c r="HV26" s="2"/>
      <c r="HW26" s="51"/>
      <c r="IB26" s="49"/>
      <c r="II26" s="7"/>
      <c r="IK26" s="2"/>
      <c r="IL26" s="47"/>
      <c r="IM26" s="2"/>
      <c r="IN26" s="2"/>
      <c r="IO26" s="47"/>
      <c r="IP26" s="2"/>
      <c r="IQ26" s="51"/>
      <c r="IV26" s="49"/>
    </row>
    <row r="27" spans="1:262" s="4" customFormat="1" ht="13.5" customHeight="1">
      <c r="A27" s="46" t="s">
        <v>963</v>
      </c>
      <c r="B27" s="2" t="s">
        <v>775</v>
      </c>
      <c r="C27" s="7"/>
      <c r="E27" s="29"/>
      <c r="F27" s="47"/>
      <c r="G27" s="48"/>
      <c r="H27" s="2"/>
      <c r="I27" s="47"/>
      <c r="J27" s="48"/>
      <c r="K27" s="48"/>
      <c r="L27" s="48"/>
      <c r="M27" s="48"/>
      <c r="P27" s="49"/>
      <c r="Q27" s="29"/>
      <c r="R27" s="48"/>
      <c r="S27" s="48"/>
      <c r="U27" s="48"/>
      <c r="V27" s="48"/>
      <c r="W27" s="7"/>
      <c r="Y27" s="29"/>
      <c r="Z27" s="47"/>
      <c r="AA27" s="47"/>
      <c r="AB27" s="2"/>
      <c r="AC27" s="47"/>
      <c r="AD27" s="47"/>
      <c r="AE27" s="29"/>
      <c r="AF27" s="48"/>
      <c r="AG27" s="48"/>
      <c r="AJ27" s="49"/>
      <c r="AK27" s="29"/>
      <c r="AM27" s="48"/>
      <c r="AO27" s="48"/>
      <c r="AP27" s="48"/>
      <c r="AQ27" s="7"/>
      <c r="AS27" s="29"/>
      <c r="AT27" s="47"/>
      <c r="AU27" s="47"/>
      <c r="AV27" s="2"/>
      <c r="AW27" s="47"/>
      <c r="AX27" s="47"/>
      <c r="AY27" s="29"/>
      <c r="AZ27" s="48"/>
      <c r="BA27" s="48"/>
      <c r="BD27" s="49"/>
      <c r="BE27" s="29"/>
      <c r="BF27" s="48"/>
      <c r="BG27" s="48"/>
      <c r="BI27" s="48"/>
      <c r="BJ27" s="48"/>
      <c r="BK27" s="7"/>
      <c r="BM27" s="29">
        <v>0</v>
      </c>
      <c r="BN27" s="47">
        <v>0</v>
      </c>
      <c r="BO27" s="47"/>
      <c r="BP27" s="2">
        <v>0</v>
      </c>
      <c r="BQ27" s="164">
        <v>0</v>
      </c>
      <c r="BR27" s="164">
        <v>0</v>
      </c>
      <c r="BS27" s="29"/>
      <c r="BT27" s="48"/>
      <c r="BU27" s="48"/>
      <c r="BX27" s="49"/>
      <c r="BY27" s="29"/>
      <c r="BZ27" s="48"/>
      <c r="CA27" s="48"/>
      <c r="CC27" s="48"/>
      <c r="CD27" s="48"/>
      <c r="CE27" s="29"/>
      <c r="CG27" s="29">
        <v>0</v>
      </c>
      <c r="CH27" s="47">
        <v>0</v>
      </c>
      <c r="CI27" s="47"/>
      <c r="CJ27" s="2">
        <v>0</v>
      </c>
      <c r="CK27" s="164">
        <v>0</v>
      </c>
      <c r="CL27" s="164">
        <v>0</v>
      </c>
      <c r="CM27" s="29"/>
      <c r="CN27" s="48"/>
      <c r="CO27" s="48"/>
      <c r="CR27" s="49"/>
      <c r="CS27" s="29"/>
      <c r="CT27" s="48"/>
      <c r="CU27" s="48"/>
      <c r="CW27" s="48"/>
      <c r="CX27" s="48"/>
      <c r="CY27" s="7"/>
      <c r="DA27" s="29"/>
      <c r="DB27" s="47"/>
      <c r="DC27" s="47"/>
      <c r="DD27" s="2"/>
      <c r="DE27" s="47"/>
      <c r="DF27" s="47"/>
      <c r="DG27" s="29"/>
      <c r="DH27" s="48"/>
      <c r="DI27" s="48"/>
      <c r="DL27" s="49"/>
      <c r="DM27" s="29"/>
      <c r="DN27" s="48"/>
      <c r="DO27" s="48"/>
      <c r="DQ27" s="48"/>
      <c r="DR27" s="48"/>
      <c r="DS27" s="7"/>
      <c r="DU27" s="29"/>
      <c r="DV27" s="47"/>
      <c r="DW27" s="47"/>
      <c r="DX27" s="2"/>
      <c r="DY27" s="47"/>
      <c r="DZ27" s="47"/>
      <c r="EA27" s="29"/>
      <c r="EC27" s="50"/>
      <c r="EF27" s="49"/>
      <c r="EG27" s="29"/>
      <c r="EH27" s="48"/>
      <c r="EI27" s="48"/>
      <c r="EK27" s="48"/>
      <c r="EL27" s="48"/>
      <c r="EM27" s="7"/>
      <c r="EO27" s="29"/>
      <c r="EP27" s="47"/>
      <c r="EQ27" s="47"/>
      <c r="ER27" s="2"/>
      <c r="ES27" s="47"/>
      <c r="ET27" s="47"/>
      <c r="EU27" s="29"/>
      <c r="EV27" s="48"/>
      <c r="EW27" s="48"/>
      <c r="EZ27" s="49"/>
      <c r="FA27" s="29"/>
      <c r="FB27" s="48"/>
      <c r="FC27" s="48"/>
      <c r="FE27" s="48"/>
      <c r="FF27" s="48"/>
      <c r="FG27" s="7"/>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4" customFormat="1" ht="13.5" customHeight="1">
      <c r="A28" s="46" t="s">
        <v>324</v>
      </c>
      <c r="B28" s="2" t="s">
        <v>1037</v>
      </c>
      <c r="C28" s="7"/>
      <c r="E28" s="29"/>
      <c r="F28" s="47"/>
      <c r="G28" s="48"/>
      <c r="H28" s="2"/>
      <c r="I28" s="47"/>
      <c r="J28" s="48"/>
      <c r="K28" s="48"/>
      <c r="L28" s="48"/>
      <c r="M28" s="48"/>
      <c r="P28" s="49"/>
      <c r="Q28" s="29"/>
      <c r="R28" s="48"/>
      <c r="S28" s="48"/>
      <c r="U28" s="48"/>
      <c r="V28" s="48"/>
      <c r="W28" s="7"/>
      <c r="Y28" s="29"/>
      <c r="Z28" s="47"/>
      <c r="AA28" s="47"/>
      <c r="AB28" s="2"/>
      <c r="AC28" s="47"/>
      <c r="AD28" s="47"/>
      <c r="AE28" s="29"/>
      <c r="AF28" s="48"/>
      <c r="AG28" s="48"/>
      <c r="AJ28" s="49"/>
      <c r="AK28" s="29"/>
      <c r="AM28" s="48"/>
      <c r="AO28" s="48"/>
      <c r="AP28" s="48"/>
      <c r="AQ28" s="7"/>
      <c r="AS28" s="29"/>
      <c r="AT28" s="47"/>
      <c r="AU28" s="47"/>
      <c r="AV28" s="2"/>
      <c r="AW28" s="47"/>
      <c r="AX28" s="47"/>
      <c r="AY28" s="29"/>
      <c r="AZ28" s="48"/>
      <c r="BA28" s="48"/>
      <c r="BD28" s="49"/>
      <c r="BE28" s="29"/>
      <c r="BF28" s="48"/>
      <c r="BG28" s="48"/>
      <c r="BI28" s="48"/>
      <c r="BJ28" s="48"/>
      <c r="BK28" s="7"/>
      <c r="BM28" s="29"/>
      <c r="BN28" s="47"/>
      <c r="BO28" s="47"/>
      <c r="BP28" s="2"/>
      <c r="BQ28" s="164"/>
      <c r="BR28" s="164"/>
      <c r="BS28" s="29"/>
      <c r="BT28" s="48"/>
      <c r="BU28" s="48"/>
      <c r="BX28" s="49"/>
      <c r="BY28" s="29"/>
      <c r="BZ28" s="48"/>
      <c r="CA28" s="48"/>
      <c r="CC28" s="48"/>
      <c r="CD28" s="48"/>
      <c r="CE28" s="29"/>
      <c r="CG28" s="29"/>
      <c r="CH28" s="47"/>
      <c r="CI28" s="47"/>
      <c r="CJ28" s="2"/>
      <c r="CK28" s="164"/>
      <c r="CL28" s="164"/>
      <c r="CM28" s="29"/>
      <c r="CN28" s="48"/>
      <c r="CO28" s="48"/>
      <c r="CR28" s="49"/>
      <c r="CS28" s="29"/>
      <c r="CT28" s="48"/>
      <c r="CU28" s="48"/>
      <c r="CW28" s="48"/>
      <c r="CX28" s="48"/>
      <c r="CY28" s="7"/>
      <c r="DA28" s="29">
        <v>0</v>
      </c>
      <c r="DB28" s="47">
        <v>0</v>
      </c>
      <c r="DC28" s="47"/>
      <c r="DD28" s="2">
        <v>10</v>
      </c>
      <c r="DE28" s="47">
        <f>DD28/$CY$3</f>
        <v>0.13333333333333333</v>
      </c>
      <c r="DF28" s="47">
        <f>DE28-CK28</f>
        <v>0.13333333333333333</v>
      </c>
      <c r="DG28" s="29"/>
      <c r="DH28" s="48"/>
      <c r="DI28" s="48"/>
      <c r="DL28" s="49"/>
      <c r="DM28" s="29"/>
      <c r="DN28" s="48"/>
      <c r="DO28" s="48"/>
      <c r="DQ28" s="48"/>
      <c r="DR28" s="48"/>
      <c r="DS28" s="7"/>
      <c r="DU28" s="29">
        <v>66</v>
      </c>
      <c r="DV28" s="47">
        <f>DU28/$DS$4</f>
        <v>0.11578947368421053</v>
      </c>
      <c r="DW28" s="47"/>
      <c r="DX28" s="2">
        <v>9</v>
      </c>
      <c r="DY28" s="47">
        <f>DX28/$CY$3</f>
        <v>0.12</v>
      </c>
      <c r="DZ28" s="47">
        <f>DY28-DE28</f>
        <v>-1.3333333333333336E-2</v>
      </c>
      <c r="EA28" s="29"/>
      <c r="EC28" s="50"/>
      <c r="EF28" s="49"/>
      <c r="EG28" s="29"/>
      <c r="EH28" s="48"/>
      <c r="EI28" s="48"/>
      <c r="EK28" s="48"/>
      <c r="EL28" s="48"/>
      <c r="EM28" s="7"/>
      <c r="EO28" s="29">
        <v>38</v>
      </c>
      <c r="EP28" s="47">
        <f t="shared" ref="EP28:EP32" si="25">EO28/$EM$7</f>
        <v>6.4625850340136057E-2</v>
      </c>
      <c r="EQ28" s="47">
        <f t="shared" ref="EQ28:EQ32" si="26">EP28-DV28</f>
        <v>-5.1163623344074469E-2</v>
      </c>
      <c r="ER28" s="2">
        <v>5</v>
      </c>
      <c r="ES28" s="47">
        <f t="shared" ref="ES28:ES32" si="27">ER28/$EM$3</f>
        <v>6.5789473684210523E-2</v>
      </c>
      <c r="ET28" s="47">
        <f t="shared" ref="ET28:ET32" si="28">ES28-DY28</f>
        <v>-5.4210526315789473E-2</v>
      </c>
      <c r="EU28" s="29"/>
      <c r="EV28" s="48"/>
      <c r="EW28" s="48"/>
      <c r="EZ28" s="49"/>
      <c r="FA28" s="29"/>
      <c r="FB28" s="48"/>
      <c r="FC28" s="48"/>
      <c r="FE28" s="48"/>
      <c r="FF28" s="48"/>
      <c r="FG28" s="7"/>
      <c r="FI28" s="29">
        <v>34</v>
      </c>
      <c r="FJ28" s="47">
        <f t="shared" si="9"/>
        <v>5.5194805194805192E-2</v>
      </c>
      <c r="FK28" s="47">
        <f t="shared" si="10"/>
        <v>-9.4310451453308644E-3</v>
      </c>
      <c r="FL28" s="2">
        <v>4</v>
      </c>
      <c r="FM28" s="47">
        <f t="shared" si="11"/>
        <v>5.3333333333333337E-2</v>
      </c>
      <c r="FN28" s="47">
        <f t="shared" si="12"/>
        <v>-1.2456140350877186E-2</v>
      </c>
      <c r="FO28" s="29"/>
      <c r="FP28" s="48"/>
      <c r="FQ28" s="48"/>
      <c r="FT28" s="49"/>
      <c r="FU28" s="29"/>
      <c r="FV28" s="48"/>
      <c r="FW28" s="48"/>
      <c r="FY28" s="48"/>
      <c r="FZ28" s="48"/>
      <c r="GA28" s="19"/>
      <c r="GB28" s="53"/>
      <c r="GC28" s="53"/>
      <c r="GD28" s="54"/>
      <c r="GE28" s="29"/>
      <c r="GF28" s="29"/>
      <c r="GG28" s="47"/>
      <c r="GH28" s="29"/>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4" customFormat="1" ht="13.5" customHeight="1">
      <c r="A29" s="46" t="s">
        <v>320</v>
      </c>
      <c r="B29" s="2" t="s">
        <v>1038</v>
      </c>
      <c r="C29" s="7"/>
      <c r="E29" s="29"/>
      <c r="F29" s="47"/>
      <c r="G29" s="48"/>
      <c r="H29" s="2"/>
      <c r="I29" s="47"/>
      <c r="J29" s="48"/>
      <c r="K29" s="48"/>
      <c r="L29" s="48"/>
      <c r="M29" s="48"/>
      <c r="P29" s="49"/>
      <c r="Q29" s="29"/>
      <c r="R29" s="48"/>
      <c r="S29" s="48"/>
      <c r="U29" s="48"/>
      <c r="V29" s="48"/>
      <c r="W29" s="7"/>
      <c r="Y29" s="29"/>
      <c r="Z29" s="47"/>
      <c r="AA29" s="47"/>
      <c r="AB29" s="2"/>
      <c r="AC29" s="47"/>
      <c r="AD29" s="47"/>
      <c r="AE29" s="29"/>
      <c r="AF29" s="48"/>
      <c r="AG29" s="48"/>
      <c r="AJ29" s="49"/>
      <c r="AK29" s="29"/>
      <c r="AM29" s="48"/>
      <c r="AO29" s="48"/>
      <c r="AP29" s="48"/>
      <c r="AQ29" s="7"/>
      <c r="AS29" s="29"/>
      <c r="AT29" s="47"/>
      <c r="AU29" s="47"/>
      <c r="AV29" s="2"/>
      <c r="AW29" s="47"/>
      <c r="AX29" s="47"/>
      <c r="AY29" s="29"/>
      <c r="AZ29" s="48"/>
      <c r="BA29" s="48"/>
      <c r="BD29" s="49"/>
      <c r="BE29" s="29"/>
      <c r="BF29" s="48"/>
      <c r="BG29" s="48"/>
      <c r="BI29" s="48"/>
      <c r="BJ29" s="48"/>
      <c r="BK29" s="7"/>
      <c r="BM29" s="29"/>
      <c r="BN29" s="47"/>
      <c r="BO29" s="47"/>
      <c r="BP29" s="2"/>
      <c r="BQ29" s="164"/>
      <c r="BR29" s="164"/>
      <c r="BS29" s="29"/>
      <c r="BT29" s="48"/>
      <c r="BU29" s="48"/>
      <c r="BX29" s="49"/>
      <c r="BY29" s="29"/>
      <c r="BZ29" s="48"/>
      <c r="CA29" s="48"/>
      <c r="CC29" s="48"/>
      <c r="CD29" s="48"/>
      <c r="CE29" s="29"/>
      <c r="CG29" s="29"/>
      <c r="CH29" s="47"/>
      <c r="CI29" s="47"/>
      <c r="CJ29" s="2"/>
      <c r="CK29" s="164"/>
      <c r="CL29" s="164"/>
      <c r="CM29" s="29"/>
      <c r="CN29" s="48"/>
      <c r="CO29" s="48"/>
      <c r="CR29" s="49"/>
      <c r="CS29" s="29"/>
      <c r="CT29" s="48"/>
      <c r="CU29" s="48"/>
      <c r="CW29" s="48"/>
      <c r="CX29" s="48"/>
      <c r="CY29" s="7"/>
      <c r="DA29" s="29">
        <v>0</v>
      </c>
      <c r="DB29" s="47">
        <v>0</v>
      </c>
      <c r="DC29" s="47"/>
      <c r="DD29" s="2">
        <v>1</v>
      </c>
      <c r="DE29" s="47">
        <f>DD29/$CY$3</f>
        <v>1.3333333333333334E-2</v>
      </c>
      <c r="DF29" s="47">
        <f>DE29-CK29</f>
        <v>1.3333333333333334E-2</v>
      </c>
      <c r="DG29" s="29"/>
      <c r="DH29" s="48"/>
      <c r="DI29" s="48"/>
      <c r="DL29" s="49"/>
      <c r="DM29" s="29"/>
      <c r="DN29" s="48"/>
      <c r="DO29" s="48"/>
      <c r="DQ29" s="48"/>
      <c r="DR29" s="48"/>
      <c r="DS29" s="7"/>
      <c r="DU29" s="29">
        <v>14</v>
      </c>
      <c r="DV29" s="47">
        <f>DU29/$DS$4</f>
        <v>2.456140350877193E-2</v>
      </c>
      <c r="DW29" s="47"/>
      <c r="DX29" s="2">
        <v>2</v>
      </c>
      <c r="DY29" s="47">
        <f>DX29/$CY$3</f>
        <v>2.6666666666666668E-2</v>
      </c>
      <c r="DZ29" s="47">
        <f>DY29-DE29</f>
        <v>1.3333333333333334E-2</v>
      </c>
      <c r="EA29" s="29"/>
      <c r="EC29" s="50"/>
      <c r="EF29" s="49"/>
      <c r="EG29" s="29"/>
      <c r="EH29" s="48"/>
      <c r="EI29" s="48"/>
      <c r="EK29" s="48"/>
      <c r="EL29" s="48"/>
      <c r="EM29" s="7"/>
      <c r="EO29" s="29">
        <v>18</v>
      </c>
      <c r="EP29" s="47">
        <f t="shared" si="25"/>
        <v>3.0612244897959183E-2</v>
      </c>
      <c r="EQ29" s="47">
        <f t="shared" si="26"/>
        <v>6.0508413891872531E-3</v>
      </c>
      <c r="ER29" s="2">
        <v>3</v>
      </c>
      <c r="ES29" s="47">
        <f t="shared" si="27"/>
        <v>3.9473684210526314E-2</v>
      </c>
      <c r="ET29" s="47">
        <f t="shared" si="28"/>
        <v>1.2807017543859645E-2</v>
      </c>
      <c r="EU29" s="29"/>
      <c r="EV29" s="48"/>
      <c r="EW29" s="48"/>
      <c r="EZ29" s="49"/>
      <c r="FA29" s="29"/>
      <c r="FB29" s="48"/>
      <c r="FC29" s="48"/>
      <c r="FE29" s="48"/>
      <c r="FF29" s="48"/>
      <c r="FG29" s="7"/>
      <c r="FI29" s="29">
        <v>8</v>
      </c>
      <c r="FJ29" s="47">
        <f t="shared" si="9"/>
        <v>1.2987012987012988E-2</v>
      </c>
      <c r="FK29" s="47">
        <f t="shared" si="10"/>
        <v>-1.7625231910946195E-2</v>
      </c>
      <c r="FL29" s="2">
        <v>1</v>
      </c>
      <c r="FM29" s="47">
        <f t="shared" si="11"/>
        <v>1.3333333333333334E-2</v>
      </c>
      <c r="FN29" s="47">
        <f t="shared" si="12"/>
        <v>-2.6140350877192978E-2</v>
      </c>
      <c r="FO29" s="29"/>
      <c r="FP29" s="48"/>
      <c r="FQ29" s="48"/>
      <c r="FT29" s="49"/>
      <c r="FU29" s="29"/>
      <c r="FV29" s="48"/>
      <c r="FW29" s="48"/>
      <c r="FY29" s="48"/>
      <c r="FZ29" s="48"/>
      <c r="GA29" s="19"/>
      <c r="GB29" s="53"/>
      <c r="GC29" s="53"/>
      <c r="GD29" s="54"/>
      <c r="GE29" s="29"/>
      <c r="GF29" s="29"/>
      <c r="GG29" s="47"/>
      <c r="GH29" s="29"/>
      <c r="GI29" s="56"/>
      <c r="GJ29" s="2"/>
      <c r="GK29" s="2"/>
      <c r="GL29" s="2"/>
      <c r="GM29" s="2"/>
      <c r="GN29" s="57"/>
      <c r="GO29" s="2"/>
      <c r="GP29" s="2"/>
      <c r="GQ29" s="2"/>
      <c r="GR29" s="2"/>
      <c r="GS29" s="2"/>
      <c r="GT29" s="2"/>
      <c r="GU29" s="19"/>
      <c r="GV29" s="53"/>
      <c r="GW29" s="53"/>
      <c r="GX29" s="54"/>
      <c r="GY29" s="29"/>
      <c r="GZ29" s="29"/>
      <c r="HA29" s="47"/>
      <c r="HB29" s="29"/>
      <c r="HC29" s="56"/>
      <c r="HD29" s="2"/>
      <c r="HE29" s="2"/>
      <c r="HF29" s="2"/>
      <c r="HG29" s="2"/>
      <c r="HH29" s="57"/>
      <c r="HI29" s="2"/>
      <c r="HJ29" s="2"/>
      <c r="HK29" s="2"/>
      <c r="HL29" s="2"/>
      <c r="HM29" s="2"/>
      <c r="HN29" s="2"/>
      <c r="HO29" s="19"/>
      <c r="HP29" s="53"/>
      <c r="HQ29" s="53"/>
      <c r="HR29" s="54"/>
      <c r="HS29" s="29"/>
      <c r="HT29" s="29"/>
      <c r="HU29" s="47"/>
      <c r="HV29" s="29"/>
      <c r="HW29" s="56"/>
      <c r="HX29" s="2"/>
      <c r="HY29" s="2"/>
      <c r="HZ29" s="2"/>
      <c r="IA29" s="2"/>
      <c r="IB29" s="57"/>
      <c r="IC29" s="2"/>
      <c r="ID29" s="2"/>
      <c r="IE29" s="2"/>
      <c r="IF29" s="2"/>
      <c r="IG29" s="2"/>
      <c r="IH29" s="2"/>
      <c r="II29" s="19"/>
      <c r="IJ29" s="53"/>
      <c r="IK29" s="53"/>
      <c r="IL29" s="54"/>
      <c r="IM29" s="29"/>
      <c r="IN29" s="29"/>
      <c r="IO29" s="47"/>
      <c r="IP29" s="29"/>
      <c r="IQ29" s="56"/>
      <c r="IR29" s="2"/>
      <c r="IS29" s="2"/>
      <c r="IT29" s="2"/>
      <c r="IU29" s="2"/>
      <c r="IV29" s="57"/>
      <c r="IW29" s="2"/>
      <c r="IX29" s="2"/>
      <c r="IY29" s="2"/>
      <c r="IZ29" s="2"/>
      <c r="JA29" s="2"/>
      <c r="JB29" s="2"/>
    </row>
    <row r="30" spans="1:262" s="4" customFormat="1" ht="13.5" customHeight="1">
      <c r="A30" s="46" t="s">
        <v>1012</v>
      </c>
      <c r="B30" s="2" t="s">
        <v>1048</v>
      </c>
      <c r="C30" s="7"/>
      <c r="E30" s="29"/>
      <c r="F30" s="47"/>
      <c r="G30" s="48"/>
      <c r="H30" s="2"/>
      <c r="I30" s="47"/>
      <c r="J30" s="48"/>
      <c r="K30" s="48"/>
      <c r="L30" s="48"/>
      <c r="M30" s="48"/>
      <c r="P30" s="49"/>
      <c r="Q30" s="29"/>
      <c r="R30" s="48"/>
      <c r="S30" s="48"/>
      <c r="U30" s="48"/>
      <c r="V30" s="48"/>
      <c r="W30" s="7"/>
      <c r="Y30" s="29"/>
      <c r="Z30" s="47"/>
      <c r="AA30" s="47"/>
      <c r="AB30" s="2"/>
      <c r="AC30" s="47"/>
      <c r="AD30" s="47"/>
      <c r="AE30" s="29"/>
      <c r="AF30" s="48"/>
      <c r="AG30" s="48"/>
      <c r="AJ30" s="49"/>
      <c r="AK30" s="29"/>
      <c r="AM30" s="48"/>
      <c r="AO30" s="48"/>
      <c r="AP30" s="48"/>
      <c r="AQ30" s="7"/>
      <c r="AS30" s="29"/>
      <c r="AT30" s="47"/>
      <c r="AU30" s="47"/>
      <c r="AV30" s="2"/>
      <c r="AW30" s="47"/>
      <c r="AX30" s="47"/>
      <c r="AY30" s="29"/>
      <c r="AZ30" s="48"/>
      <c r="BA30" s="48"/>
      <c r="BD30" s="49"/>
      <c r="BE30" s="29"/>
      <c r="BF30" s="48"/>
      <c r="BG30" s="48"/>
      <c r="BI30" s="48"/>
      <c r="BJ30" s="48"/>
      <c r="BK30" s="7"/>
      <c r="BM30" s="29"/>
      <c r="BN30" s="47"/>
      <c r="BO30" s="47"/>
      <c r="BP30" s="2"/>
      <c r="BQ30" s="164"/>
      <c r="BR30" s="164"/>
      <c r="BS30" s="29"/>
      <c r="BT30" s="48"/>
      <c r="BU30" s="48"/>
      <c r="BX30" s="49"/>
      <c r="BY30" s="29"/>
      <c r="BZ30" s="48"/>
      <c r="CA30" s="48"/>
      <c r="CC30" s="48"/>
      <c r="CD30" s="48"/>
      <c r="CE30" s="29"/>
      <c r="CG30" s="29"/>
      <c r="CH30" s="47"/>
      <c r="CI30" s="47"/>
      <c r="CJ30" s="2"/>
      <c r="CK30" s="164"/>
      <c r="CL30" s="164"/>
      <c r="CM30" s="29"/>
      <c r="CN30" s="48"/>
      <c r="CO30" s="48"/>
      <c r="CR30" s="49"/>
      <c r="CS30" s="29"/>
      <c r="CT30" s="48"/>
      <c r="CU30" s="48"/>
      <c r="CW30" s="48"/>
      <c r="CX30" s="48"/>
      <c r="CY30" s="7"/>
      <c r="DA30" s="29"/>
      <c r="DB30" s="47"/>
      <c r="DC30" s="47"/>
      <c r="DD30" s="2"/>
      <c r="DE30" s="47"/>
      <c r="DF30" s="47"/>
      <c r="DG30" s="29"/>
      <c r="DH30" s="48"/>
      <c r="DI30" s="48"/>
      <c r="DL30" s="49"/>
      <c r="DM30" s="29"/>
      <c r="DN30" s="48"/>
      <c r="DO30" s="48"/>
      <c r="DQ30" s="48"/>
      <c r="DR30" s="48"/>
      <c r="DS30" s="7"/>
      <c r="DU30" s="29"/>
      <c r="DV30" s="47"/>
      <c r="DW30" s="47"/>
      <c r="DX30" s="2"/>
      <c r="DY30" s="47"/>
      <c r="DZ30" s="47"/>
      <c r="EA30" s="29"/>
      <c r="EC30" s="50"/>
      <c r="EF30" s="49"/>
      <c r="EG30" s="29"/>
      <c r="EH30" s="48"/>
      <c r="EI30" s="48"/>
      <c r="EK30" s="48"/>
      <c r="EL30" s="48"/>
      <c r="EM30" s="7"/>
      <c r="EO30" s="29">
        <v>87</v>
      </c>
      <c r="EP30" s="47">
        <f t="shared" si="25"/>
        <v>0.14795918367346939</v>
      </c>
      <c r="EQ30" s="47">
        <f t="shared" si="26"/>
        <v>0.14795918367346939</v>
      </c>
      <c r="ER30" s="2">
        <v>12</v>
      </c>
      <c r="ES30" s="47">
        <f t="shared" si="27"/>
        <v>0.15789473684210525</v>
      </c>
      <c r="ET30" s="47">
        <f t="shared" si="28"/>
        <v>0.15789473684210525</v>
      </c>
      <c r="EU30" s="29"/>
      <c r="EV30" s="48"/>
      <c r="EW30" s="48"/>
      <c r="EZ30" s="49"/>
      <c r="FA30" s="29"/>
      <c r="FB30" s="48"/>
      <c r="FC30" s="48"/>
      <c r="FE30" s="48"/>
      <c r="FF30" s="48"/>
      <c r="FG30" s="7"/>
      <c r="FI30" s="29">
        <v>17</v>
      </c>
      <c r="FJ30" s="47">
        <f t="shared" si="9"/>
        <v>2.7597402597402596E-2</v>
      </c>
      <c r="FK30" s="47">
        <f t="shared" si="10"/>
        <v>-0.12036178107606679</v>
      </c>
      <c r="FL30" s="2">
        <v>2</v>
      </c>
      <c r="FM30" s="47">
        <f t="shared" si="11"/>
        <v>2.6666666666666668E-2</v>
      </c>
      <c r="FN30" s="47">
        <f t="shared" si="12"/>
        <v>-0.13122807017543858</v>
      </c>
      <c r="FO30" s="29"/>
      <c r="FP30" s="48"/>
      <c r="FQ30" s="48"/>
      <c r="FT30" s="49"/>
      <c r="FU30" s="29"/>
      <c r="FV30" s="48"/>
      <c r="FW30" s="48"/>
      <c r="FY30" s="48"/>
      <c r="FZ30" s="48"/>
      <c r="GA30" s="19"/>
      <c r="GB30" s="53"/>
      <c r="GC30" s="53"/>
      <c r="GD30" s="54"/>
      <c r="GE30" s="29"/>
      <c r="GF30" s="29"/>
      <c r="GG30" s="47"/>
      <c r="GH30" s="29"/>
      <c r="GI30" s="56"/>
      <c r="GJ30" s="2"/>
      <c r="GK30" s="2"/>
      <c r="GL30" s="2"/>
      <c r="GM30" s="2"/>
      <c r="GN30" s="57"/>
      <c r="GO30" s="2"/>
      <c r="GP30" s="2"/>
      <c r="GQ30" s="2"/>
      <c r="GR30" s="2"/>
      <c r="GS30" s="2"/>
      <c r="GT30" s="2"/>
      <c r="GU30" s="19"/>
      <c r="GV30" s="53"/>
      <c r="GW30" s="53"/>
      <c r="GX30" s="54"/>
      <c r="GY30" s="29"/>
      <c r="GZ30" s="29"/>
      <c r="HA30" s="47"/>
      <c r="HB30" s="29"/>
      <c r="HC30" s="56"/>
      <c r="HD30" s="2"/>
      <c r="HE30" s="2"/>
      <c r="HF30" s="2"/>
      <c r="HG30" s="2"/>
      <c r="HH30" s="57"/>
      <c r="HI30" s="2"/>
      <c r="HJ30" s="2"/>
      <c r="HK30" s="2"/>
      <c r="HL30" s="2"/>
      <c r="HM30" s="2"/>
      <c r="HN30" s="2"/>
      <c r="HO30" s="19"/>
      <c r="HP30" s="53"/>
      <c r="HQ30" s="53"/>
      <c r="HR30" s="54"/>
      <c r="HS30" s="29"/>
      <c r="HT30" s="29"/>
      <c r="HU30" s="47"/>
      <c r="HV30" s="29"/>
      <c r="HW30" s="56"/>
      <c r="HX30" s="2"/>
      <c r="HY30" s="2"/>
      <c r="HZ30" s="2"/>
      <c r="IA30" s="2"/>
      <c r="IB30" s="57"/>
      <c r="IC30" s="2"/>
      <c r="ID30" s="2"/>
      <c r="IE30" s="2"/>
      <c r="IF30" s="2"/>
      <c r="IG30" s="2"/>
      <c r="IH30" s="2"/>
      <c r="II30" s="19"/>
      <c r="IJ30" s="53"/>
      <c r="IK30" s="53"/>
      <c r="IL30" s="54"/>
      <c r="IM30" s="29"/>
      <c r="IN30" s="29"/>
      <c r="IO30" s="47"/>
      <c r="IP30" s="29"/>
      <c r="IQ30" s="56"/>
      <c r="IR30" s="2"/>
      <c r="IS30" s="2"/>
      <c r="IT30" s="2"/>
      <c r="IU30" s="2"/>
      <c r="IV30" s="57"/>
      <c r="IW30" s="2"/>
      <c r="IX30" s="2"/>
      <c r="IY30" s="2"/>
      <c r="IZ30" s="2"/>
      <c r="JA30" s="2"/>
      <c r="JB30" s="2"/>
    </row>
    <row r="31" spans="1:262" s="4" customFormat="1" ht="13.5" customHeight="1">
      <c r="A31" s="46" t="s">
        <v>1011</v>
      </c>
      <c r="B31" s="2" t="s">
        <v>1049</v>
      </c>
      <c r="C31" s="7"/>
      <c r="E31" s="29"/>
      <c r="F31" s="47"/>
      <c r="G31" s="48"/>
      <c r="H31" s="2"/>
      <c r="I31" s="47"/>
      <c r="J31" s="48"/>
      <c r="K31" s="48"/>
      <c r="L31" s="48"/>
      <c r="M31" s="48"/>
      <c r="P31" s="49"/>
      <c r="Q31" s="29"/>
      <c r="R31" s="48"/>
      <c r="S31" s="48"/>
      <c r="U31" s="48"/>
      <c r="V31" s="48"/>
      <c r="W31" s="7"/>
      <c r="Y31" s="29"/>
      <c r="Z31" s="47"/>
      <c r="AA31" s="47"/>
      <c r="AB31" s="2"/>
      <c r="AC31" s="47"/>
      <c r="AD31" s="47"/>
      <c r="AE31" s="29"/>
      <c r="AF31" s="48"/>
      <c r="AG31" s="48"/>
      <c r="AJ31" s="49"/>
      <c r="AK31" s="29"/>
      <c r="AM31" s="48"/>
      <c r="AO31" s="48"/>
      <c r="AP31" s="48"/>
      <c r="AQ31" s="7"/>
      <c r="AS31" s="29"/>
      <c r="AT31" s="47"/>
      <c r="AU31" s="47"/>
      <c r="AV31" s="2"/>
      <c r="AW31" s="47"/>
      <c r="AX31" s="47"/>
      <c r="AY31" s="29"/>
      <c r="AZ31" s="48"/>
      <c r="BA31" s="48"/>
      <c r="BD31" s="49"/>
      <c r="BE31" s="29"/>
      <c r="BF31" s="48"/>
      <c r="BG31" s="48"/>
      <c r="BI31" s="48"/>
      <c r="BJ31" s="48"/>
      <c r="BK31" s="7"/>
      <c r="BM31" s="29"/>
      <c r="BN31" s="47"/>
      <c r="BO31" s="47"/>
      <c r="BP31" s="2"/>
      <c r="BQ31" s="164"/>
      <c r="BR31" s="164"/>
      <c r="BS31" s="29"/>
      <c r="BT31" s="48"/>
      <c r="BU31" s="48"/>
      <c r="BX31" s="49"/>
      <c r="BY31" s="29"/>
      <c r="BZ31" s="48"/>
      <c r="CA31" s="48"/>
      <c r="CC31" s="48"/>
      <c r="CD31" s="48"/>
      <c r="CE31" s="29"/>
      <c r="CG31" s="29"/>
      <c r="CH31" s="47"/>
      <c r="CI31" s="47"/>
      <c r="CJ31" s="2"/>
      <c r="CK31" s="164"/>
      <c r="CL31" s="164"/>
      <c r="CM31" s="29"/>
      <c r="CN31" s="48"/>
      <c r="CO31" s="48"/>
      <c r="CR31" s="49"/>
      <c r="CS31" s="29"/>
      <c r="CT31" s="48"/>
      <c r="CU31" s="48"/>
      <c r="CW31" s="48"/>
      <c r="CX31" s="48"/>
      <c r="CY31" s="7"/>
      <c r="DA31" s="29"/>
      <c r="DB31" s="47"/>
      <c r="DC31" s="47"/>
      <c r="DD31" s="2"/>
      <c r="DE31" s="47"/>
      <c r="DF31" s="47"/>
      <c r="DG31" s="29"/>
      <c r="DH31" s="48"/>
      <c r="DI31" s="48"/>
      <c r="DL31" s="49"/>
      <c r="DM31" s="29"/>
      <c r="DN31" s="48"/>
      <c r="DO31" s="48"/>
      <c r="DQ31" s="48"/>
      <c r="DR31" s="48"/>
      <c r="DS31" s="7"/>
      <c r="DU31" s="29"/>
      <c r="DV31" s="47"/>
      <c r="DW31" s="47"/>
      <c r="DX31" s="2"/>
      <c r="DY31" s="47"/>
      <c r="DZ31" s="47"/>
      <c r="EA31" s="29"/>
      <c r="EC31" s="50"/>
      <c r="EF31" s="49"/>
      <c r="EG31" s="29"/>
      <c r="EH31" s="48"/>
      <c r="EI31" s="48"/>
      <c r="EK31" s="48"/>
      <c r="EL31" s="48"/>
      <c r="EM31" s="7"/>
      <c r="EO31" s="29">
        <v>4</v>
      </c>
      <c r="EP31" s="47">
        <f t="shared" si="25"/>
        <v>6.8027210884353739E-3</v>
      </c>
      <c r="EQ31" s="47">
        <f t="shared" si="26"/>
        <v>6.8027210884353739E-3</v>
      </c>
      <c r="ER31" s="2">
        <v>1</v>
      </c>
      <c r="ES31" s="47">
        <f t="shared" si="27"/>
        <v>1.3157894736842105E-2</v>
      </c>
      <c r="ET31" s="47">
        <f t="shared" si="28"/>
        <v>1.3157894736842105E-2</v>
      </c>
      <c r="EU31" s="29"/>
      <c r="EV31" s="48"/>
      <c r="EW31" s="48"/>
      <c r="EZ31" s="49"/>
      <c r="FA31" s="29"/>
      <c r="FB31" s="48"/>
      <c r="FC31" s="48"/>
      <c r="FE31" s="48"/>
      <c r="FF31" s="48"/>
      <c r="FG31" s="7"/>
      <c r="FI31" s="29"/>
      <c r="FJ31" s="47"/>
      <c r="FK31" s="47"/>
      <c r="FL31" s="2"/>
      <c r="FM31" s="47"/>
      <c r="FN31" s="47"/>
      <c r="FO31" s="29"/>
      <c r="FP31" s="48"/>
      <c r="FQ31" s="48"/>
      <c r="FT31" s="49"/>
      <c r="FU31" s="29"/>
      <c r="FV31" s="48"/>
      <c r="FW31" s="48"/>
      <c r="FY31" s="48"/>
      <c r="FZ31" s="48"/>
      <c r="GA31" s="19"/>
      <c r="GB31" s="53"/>
      <c r="GC31" s="53"/>
      <c r="GD31" s="54"/>
      <c r="GE31" s="29"/>
      <c r="GF31" s="29"/>
      <c r="GG31" s="47"/>
      <c r="GH31" s="29"/>
      <c r="GI31" s="56"/>
      <c r="GJ31" s="2"/>
      <c r="GK31" s="2"/>
      <c r="GL31" s="2"/>
      <c r="GM31" s="2"/>
      <c r="GN31" s="57"/>
      <c r="GO31" s="2"/>
      <c r="GP31" s="2"/>
      <c r="GQ31" s="2"/>
      <c r="GR31" s="2"/>
      <c r="GS31" s="2"/>
      <c r="GT31" s="2"/>
      <c r="GU31" s="19"/>
      <c r="GV31" s="53"/>
      <c r="GW31" s="53"/>
      <c r="GX31" s="54"/>
      <c r="GY31" s="29"/>
      <c r="GZ31" s="29"/>
      <c r="HA31" s="47"/>
      <c r="HB31" s="29"/>
      <c r="HC31" s="56"/>
      <c r="HD31" s="2"/>
      <c r="HE31" s="2"/>
      <c r="HF31" s="2"/>
      <c r="HG31" s="2"/>
      <c r="HH31" s="57"/>
      <c r="HI31" s="2"/>
      <c r="HJ31" s="2"/>
      <c r="HK31" s="2"/>
      <c r="HL31" s="2"/>
      <c r="HM31" s="2"/>
      <c r="HN31" s="2"/>
      <c r="HO31" s="19"/>
      <c r="HP31" s="53"/>
      <c r="HQ31" s="53"/>
      <c r="HR31" s="54"/>
      <c r="HS31" s="29"/>
      <c r="HT31" s="29"/>
      <c r="HU31" s="47"/>
      <c r="HV31" s="29"/>
      <c r="HW31" s="56"/>
      <c r="HX31" s="2"/>
      <c r="HY31" s="2"/>
      <c r="HZ31" s="2"/>
      <c r="IA31" s="2"/>
      <c r="IB31" s="57"/>
      <c r="IC31" s="2"/>
      <c r="ID31" s="2"/>
      <c r="IE31" s="2"/>
      <c r="IF31" s="2"/>
      <c r="IG31" s="2"/>
      <c r="IH31" s="2"/>
      <c r="II31" s="19"/>
      <c r="IJ31" s="53"/>
      <c r="IK31" s="53"/>
      <c r="IL31" s="54"/>
      <c r="IM31" s="29"/>
      <c r="IN31" s="29"/>
      <c r="IO31" s="47"/>
      <c r="IP31" s="29"/>
      <c r="IQ31" s="56"/>
      <c r="IR31" s="2"/>
      <c r="IS31" s="2"/>
      <c r="IT31" s="2"/>
      <c r="IU31" s="2"/>
      <c r="IV31" s="57"/>
      <c r="IW31" s="2"/>
      <c r="IX31" s="2"/>
      <c r="IY31" s="2"/>
      <c r="IZ31" s="2"/>
      <c r="JA31" s="2"/>
      <c r="JB31" s="2"/>
    </row>
    <row r="32" spans="1:262" s="4" customFormat="1" ht="13.5" customHeight="1">
      <c r="A32" s="46" t="s">
        <v>1087</v>
      </c>
      <c r="B32" s="2" t="s">
        <v>1088</v>
      </c>
      <c r="C32" s="7"/>
      <c r="E32" s="29"/>
      <c r="F32" s="47"/>
      <c r="G32" s="48"/>
      <c r="H32" s="2"/>
      <c r="I32" s="47"/>
      <c r="J32" s="48"/>
      <c r="K32" s="48"/>
      <c r="L32" s="48"/>
      <c r="M32" s="48"/>
      <c r="P32" s="49"/>
      <c r="Q32" s="29"/>
      <c r="R32" s="48"/>
      <c r="S32" s="48"/>
      <c r="U32" s="48"/>
      <c r="V32" s="48"/>
      <c r="W32" s="7"/>
      <c r="Y32" s="29"/>
      <c r="Z32" s="47"/>
      <c r="AA32" s="47"/>
      <c r="AB32" s="2"/>
      <c r="AC32" s="47"/>
      <c r="AD32" s="47"/>
      <c r="AE32" s="29"/>
      <c r="AF32" s="48"/>
      <c r="AG32" s="48"/>
      <c r="AJ32" s="49"/>
      <c r="AK32" s="29"/>
      <c r="AM32" s="48"/>
      <c r="AO32" s="48"/>
      <c r="AP32" s="48"/>
      <c r="AQ32" s="7"/>
      <c r="AS32" s="29"/>
      <c r="AT32" s="47"/>
      <c r="AU32" s="47"/>
      <c r="AV32" s="2"/>
      <c r="AW32" s="47"/>
      <c r="AX32" s="47"/>
      <c r="AY32" s="29"/>
      <c r="AZ32" s="48"/>
      <c r="BA32" s="48"/>
      <c r="BD32" s="49"/>
      <c r="BE32" s="29"/>
      <c r="BF32" s="48"/>
      <c r="BG32" s="48"/>
      <c r="BI32" s="48"/>
      <c r="BJ32" s="48"/>
      <c r="BK32" s="7"/>
      <c r="BM32" s="29"/>
      <c r="BN32" s="47"/>
      <c r="BO32" s="47"/>
      <c r="BP32" s="2"/>
      <c r="BQ32" s="164"/>
      <c r="BR32" s="164"/>
      <c r="BS32" s="29"/>
      <c r="BT32" s="48"/>
      <c r="BU32" s="48"/>
      <c r="BX32" s="49"/>
      <c r="BY32" s="29"/>
      <c r="BZ32" s="48"/>
      <c r="CA32" s="48"/>
      <c r="CC32" s="48"/>
      <c r="CD32" s="48"/>
      <c r="CE32" s="29"/>
      <c r="CG32" s="29"/>
      <c r="CH32" s="47"/>
      <c r="CI32" s="47"/>
      <c r="CJ32" s="2"/>
      <c r="CK32" s="164"/>
      <c r="CL32" s="164"/>
      <c r="CM32" s="29"/>
      <c r="CN32" s="48"/>
      <c r="CO32" s="48"/>
      <c r="CR32" s="49"/>
      <c r="CS32" s="29"/>
      <c r="CT32" s="48"/>
      <c r="CU32" s="48"/>
      <c r="CW32" s="48"/>
      <c r="CX32" s="48"/>
      <c r="CY32" s="7"/>
      <c r="DA32" s="29"/>
      <c r="DB32" s="47"/>
      <c r="DC32" s="47"/>
      <c r="DD32" s="2"/>
      <c r="DE32" s="47"/>
      <c r="DF32" s="47"/>
      <c r="DG32" s="29"/>
      <c r="DH32" s="48"/>
      <c r="DI32" s="48"/>
      <c r="DL32" s="49"/>
      <c r="DM32" s="29"/>
      <c r="DN32" s="48"/>
      <c r="DO32" s="48"/>
      <c r="DQ32" s="48"/>
      <c r="DR32" s="48"/>
      <c r="DS32" s="7"/>
      <c r="DU32" s="29"/>
      <c r="DV32" s="47"/>
      <c r="DW32" s="47"/>
      <c r="DX32" s="2"/>
      <c r="DY32" s="47"/>
      <c r="DZ32" s="47"/>
      <c r="EA32" s="29"/>
      <c r="EC32" s="50"/>
      <c r="EF32" s="49"/>
      <c r="EG32" s="29"/>
      <c r="EH32" s="48"/>
      <c r="EI32" s="48"/>
      <c r="EK32" s="48"/>
      <c r="EL32" s="48"/>
      <c r="EM32" s="7"/>
      <c r="EO32" s="29"/>
      <c r="EP32" s="47"/>
      <c r="EQ32" s="47"/>
      <c r="ER32" s="2"/>
      <c r="ES32" s="47"/>
      <c r="ET32" s="47"/>
      <c r="EU32" s="29"/>
      <c r="EV32" s="48"/>
      <c r="EW32" s="48"/>
      <c r="EZ32" s="49"/>
      <c r="FA32" s="29"/>
      <c r="FB32" s="48"/>
      <c r="FC32" s="48"/>
      <c r="FE32" s="48"/>
      <c r="FF32" s="48"/>
      <c r="FG32" s="7"/>
      <c r="FI32" s="29">
        <v>137</v>
      </c>
      <c r="FJ32" s="47">
        <f t="shared" si="9"/>
        <v>0.22240259740259741</v>
      </c>
      <c r="FK32" s="47">
        <f t="shared" si="10"/>
        <v>0.22240259740259741</v>
      </c>
      <c r="FL32" s="2">
        <v>16</v>
      </c>
      <c r="FM32" s="47">
        <f t="shared" si="11"/>
        <v>0.21333333333333335</v>
      </c>
      <c r="FN32" s="47">
        <f t="shared" si="12"/>
        <v>0.21333333333333335</v>
      </c>
      <c r="FO32" s="29"/>
      <c r="FP32" s="48"/>
      <c r="FQ32" s="48"/>
      <c r="FT32" s="49"/>
      <c r="FU32" s="29"/>
      <c r="FV32" s="48"/>
      <c r="FW32" s="48"/>
      <c r="FY32" s="48"/>
      <c r="FZ32" s="48"/>
      <c r="GA32" s="19"/>
      <c r="GB32" s="53"/>
      <c r="GC32" s="53"/>
      <c r="GD32" s="54"/>
      <c r="GE32" s="2"/>
      <c r="GF32" s="55"/>
      <c r="GG32" s="54"/>
      <c r="GH32" s="2"/>
      <c r="GI32" s="56"/>
      <c r="GJ32" s="2"/>
      <c r="GK32" s="2"/>
      <c r="GL32" s="2"/>
      <c r="GM32" s="2"/>
      <c r="GN32" s="57"/>
      <c r="GO32" s="2"/>
      <c r="GP32" s="2"/>
      <c r="GQ32" s="2"/>
      <c r="GR32" s="2"/>
      <c r="GS32" s="2"/>
      <c r="GT32" s="2"/>
      <c r="GU32" s="19"/>
      <c r="GV32" s="53"/>
      <c r="GW32" s="53"/>
      <c r="GX32" s="54"/>
      <c r="GY32" s="2"/>
      <c r="GZ32" s="55"/>
      <c r="HA32" s="54"/>
      <c r="HB32" s="2"/>
      <c r="HC32" s="56"/>
      <c r="HD32" s="2"/>
      <c r="HE32" s="2"/>
      <c r="HF32" s="2"/>
      <c r="HG32" s="2"/>
      <c r="HH32" s="57"/>
      <c r="HI32" s="2"/>
      <c r="HJ32" s="2"/>
      <c r="HK32" s="2"/>
      <c r="HL32" s="2"/>
      <c r="HM32" s="2"/>
      <c r="HN32" s="2"/>
      <c r="HO32" s="19"/>
      <c r="HP32" s="53"/>
      <c r="HQ32" s="53"/>
      <c r="HR32" s="54"/>
      <c r="HS32" s="2"/>
      <c r="HT32" s="55"/>
      <c r="HU32" s="54"/>
      <c r="HV32" s="2"/>
      <c r="HW32" s="56"/>
      <c r="HX32" s="2"/>
      <c r="HY32" s="2"/>
      <c r="HZ32" s="2"/>
      <c r="IA32" s="2"/>
      <c r="IB32" s="57"/>
      <c r="IC32" s="2"/>
      <c r="ID32" s="2"/>
      <c r="IE32" s="2"/>
      <c r="IF32" s="2"/>
      <c r="IG32" s="2"/>
      <c r="IH32" s="2"/>
      <c r="II32" s="19"/>
      <c r="IJ32" s="53"/>
      <c r="IK32" s="53"/>
      <c r="IL32" s="54"/>
      <c r="IM32" s="2"/>
      <c r="IN32" s="55"/>
      <c r="IO32" s="54"/>
      <c r="IP32" s="2"/>
      <c r="IQ32" s="56"/>
      <c r="IR32" s="2"/>
      <c r="IS32" s="2"/>
      <c r="IT32" s="2"/>
      <c r="IU32" s="2"/>
      <c r="IV32" s="57"/>
      <c r="IW32" s="2"/>
      <c r="IX32" s="2"/>
      <c r="IY32" s="2"/>
      <c r="IZ32" s="2"/>
      <c r="JA32" s="2"/>
      <c r="JB32" s="2"/>
    </row>
    <row r="33" spans="1:262" s="4" customFormat="1" ht="13.5" customHeight="1">
      <c r="A33" s="46" t="s">
        <v>1082</v>
      </c>
      <c r="B33" s="2" t="s">
        <v>1083</v>
      </c>
      <c r="C33" s="7"/>
      <c r="E33" s="29"/>
      <c r="F33" s="47"/>
      <c r="G33" s="48"/>
      <c r="H33" s="2"/>
      <c r="I33" s="47"/>
      <c r="J33" s="48"/>
      <c r="K33" s="48"/>
      <c r="L33" s="48"/>
      <c r="M33" s="48"/>
      <c r="P33" s="49"/>
      <c r="Q33" s="29"/>
      <c r="R33" s="48"/>
      <c r="S33" s="48"/>
      <c r="U33" s="48"/>
      <c r="V33" s="48"/>
      <c r="W33" s="7"/>
      <c r="Y33" s="29"/>
      <c r="Z33" s="47"/>
      <c r="AA33" s="47"/>
      <c r="AB33" s="2"/>
      <c r="AC33" s="47"/>
      <c r="AD33" s="47"/>
      <c r="AE33" s="29"/>
      <c r="AF33" s="48"/>
      <c r="AG33" s="48"/>
      <c r="AJ33" s="49"/>
      <c r="AK33" s="29"/>
      <c r="AM33" s="48"/>
      <c r="AO33" s="48"/>
      <c r="AP33" s="48"/>
      <c r="AQ33" s="7"/>
      <c r="AS33" s="29"/>
      <c r="AT33" s="47"/>
      <c r="AU33" s="47"/>
      <c r="AV33" s="2"/>
      <c r="AW33" s="47"/>
      <c r="AX33" s="47"/>
      <c r="AY33" s="29"/>
      <c r="AZ33" s="48"/>
      <c r="BA33" s="48"/>
      <c r="BD33" s="49"/>
      <c r="BE33" s="29"/>
      <c r="BF33" s="48"/>
      <c r="BG33" s="48"/>
      <c r="BI33" s="48"/>
      <c r="BJ33" s="48"/>
      <c r="BK33" s="7"/>
      <c r="BM33" s="29"/>
      <c r="BN33" s="47"/>
      <c r="BO33" s="47"/>
      <c r="BP33" s="2"/>
      <c r="BQ33" s="164"/>
      <c r="BR33" s="164"/>
      <c r="BS33" s="29"/>
      <c r="BT33" s="48"/>
      <c r="BU33" s="48"/>
      <c r="BX33" s="49"/>
      <c r="BY33" s="29"/>
      <c r="BZ33" s="48"/>
      <c r="CA33" s="48"/>
      <c r="CC33" s="48"/>
      <c r="CD33" s="48"/>
      <c r="CE33" s="29"/>
      <c r="CG33" s="29"/>
      <c r="CH33" s="47"/>
      <c r="CI33" s="47"/>
      <c r="CJ33" s="2"/>
      <c r="CK33" s="164"/>
      <c r="CL33" s="164"/>
      <c r="CM33" s="29"/>
      <c r="CN33" s="48"/>
      <c r="CO33" s="48"/>
      <c r="CR33" s="49"/>
      <c r="CS33" s="29"/>
      <c r="CT33" s="48"/>
      <c r="CU33" s="48"/>
      <c r="CW33" s="48"/>
      <c r="CX33" s="48"/>
      <c r="CY33" s="7"/>
      <c r="DA33" s="29"/>
      <c r="DB33" s="47"/>
      <c r="DC33" s="47"/>
      <c r="DD33" s="2"/>
      <c r="DE33" s="47"/>
      <c r="DF33" s="47"/>
      <c r="DG33" s="29"/>
      <c r="DH33" s="48"/>
      <c r="DI33" s="48"/>
      <c r="DL33" s="49"/>
      <c r="DM33" s="29"/>
      <c r="DN33" s="48"/>
      <c r="DO33" s="48"/>
      <c r="DQ33" s="48"/>
      <c r="DR33" s="48"/>
      <c r="DS33" s="7"/>
      <c r="DU33" s="29"/>
      <c r="DV33" s="47"/>
      <c r="DW33" s="47"/>
      <c r="DX33" s="2"/>
      <c r="DY33" s="47"/>
      <c r="DZ33" s="47"/>
      <c r="EA33" s="29"/>
      <c r="EC33" s="50"/>
      <c r="EF33" s="49"/>
      <c r="EG33" s="29"/>
      <c r="EH33" s="48"/>
      <c r="EI33" s="48"/>
      <c r="EK33" s="48"/>
      <c r="EL33" s="48"/>
      <c r="EM33" s="7"/>
      <c r="EO33" s="29"/>
      <c r="EP33" s="47"/>
      <c r="EQ33" s="47"/>
      <c r="ER33" s="2"/>
      <c r="ES33" s="47"/>
      <c r="ET33" s="47"/>
      <c r="EU33" s="29"/>
      <c r="EV33" s="48"/>
      <c r="EW33" s="48"/>
      <c r="EZ33" s="49"/>
      <c r="FA33" s="29"/>
      <c r="FB33" s="48"/>
      <c r="FC33" s="48"/>
      <c r="FE33" s="48"/>
      <c r="FF33" s="48"/>
      <c r="FG33" s="7"/>
      <c r="FI33" s="29">
        <v>24</v>
      </c>
      <c r="FJ33" s="47">
        <f t="shared" si="9"/>
        <v>3.896103896103896E-2</v>
      </c>
      <c r="FK33" s="47">
        <f t="shared" si="10"/>
        <v>3.896103896103896E-2</v>
      </c>
      <c r="FL33" s="2">
        <v>3</v>
      </c>
      <c r="FM33" s="47">
        <f t="shared" si="11"/>
        <v>0.04</v>
      </c>
      <c r="FN33" s="47">
        <f t="shared" si="12"/>
        <v>0.04</v>
      </c>
      <c r="FO33" s="29"/>
      <c r="FP33" s="48"/>
      <c r="FQ33" s="48"/>
      <c r="FT33" s="49"/>
      <c r="FU33" s="29"/>
      <c r="FV33" s="48"/>
      <c r="FW33" s="48"/>
      <c r="FY33" s="48"/>
      <c r="FZ33" s="48"/>
      <c r="GA33" s="19"/>
      <c r="GB33" s="53"/>
      <c r="GC33" s="53"/>
      <c r="GD33" s="54"/>
      <c r="GE33" s="2"/>
      <c r="GF33" s="55"/>
      <c r="GG33" s="54"/>
      <c r="GH33" s="2"/>
      <c r="GI33" s="56"/>
      <c r="GJ33" s="2"/>
      <c r="GK33" s="2"/>
      <c r="GL33" s="2"/>
      <c r="GM33" s="2"/>
      <c r="GN33" s="57"/>
      <c r="GO33" s="2"/>
      <c r="GP33" s="2"/>
      <c r="GQ33" s="2"/>
      <c r="GR33" s="2"/>
      <c r="GS33" s="2"/>
      <c r="GT33" s="2"/>
      <c r="GU33" s="19"/>
      <c r="GV33" s="53"/>
      <c r="GW33" s="53"/>
      <c r="GX33" s="54"/>
      <c r="GY33" s="2"/>
      <c r="GZ33" s="55"/>
      <c r="HA33" s="54"/>
      <c r="HB33" s="2"/>
      <c r="HC33" s="56"/>
      <c r="HD33" s="2"/>
      <c r="HE33" s="2"/>
      <c r="HF33" s="2"/>
      <c r="HG33" s="2"/>
      <c r="HH33" s="57"/>
      <c r="HI33" s="2"/>
      <c r="HJ33" s="2"/>
      <c r="HK33" s="2"/>
      <c r="HL33" s="2"/>
      <c r="HM33" s="2"/>
      <c r="HN33" s="2"/>
      <c r="HO33" s="19"/>
      <c r="HP33" s="53"/>
      <c r="HQ33" s="53"/>
      <c r="HR33" s="54"/>
      <c r="HS33" s="2"/>
      <c r="HT33" s="55"/>
      <c r="HU33" s="54"/>
      <c r="HV33" s="2"/>
      <c r="HW33" s="56"/>
      <c r="HX33" s="2"/>
      <c r="HY33" s="2"/>
      <c r="HZ33" s="2"/>
      <c r="IA33" s="2"/>
      <c r="IB33" s="57"/>
      <c r="IC33" s="2"/>
      <c r="ID33" s="2"/>
      <c r="IE33" s="2"/>
      <c r="IF33" s="2"/>
      <c r="IG33" s="2"/>
      <c r="IH33" s="2"/>
      <c r="II33" s="19"/>
      <c r="IJ33" s="53"/>
      <c r="IK33" s="53"/>
      <c r="IL33" s="54"/>
      <c r="IM33" s="2"/>
      <c r="IN33" s="55"/>
      <c r="IO33" s="54"/>
      <c r="IP33" s="2"/>
      <c r="IQ33" s="56"/>
      <c r="IR33" s="2"/>
      <c r="IS33" s="2"/>
      <c r="IT33" s="2"/>
      <c r="IU33" s="2"/>
      <c r="IV33" s="57"/>
      <c r="IW33" s="2"/>
      <c r="IX33" s="2"/>
      <c r="IY33" s="2"/>
      <c r="IZ33" s="2"/>
      <c r="JA33" s="2"/>
      <c r="JB33" s="2"/>
    </row>
    <row r="34" spans="1:262" s="4" customFormat="1" ht="13.5" customHeight="1">
      <c r="A34" s="46" t="s">
        <v>1078</v>
      </c>
      <c r="B34" s="2" t="s">
        <v>1079</v>
      </c>
      <c r="C34" s="7"/>
      <c r="E34" s="29"/>
      <c r="F34" s="47"/>
      <c r="G34" s="48"/>
      <c r="H34" s="2"/>
      <c r="I34" s="47"/>
      <c r="J34" s="48"/>
      <c r="K34" s="48"/>
      <c r="L34" s="48"/>
      <c r="M34" s="48"/>
      <c r="P34" s="49"/>
      <c r="Q34" s="29"/>
      <c r="R34" s="48"/>
      <c r="S34" s="48"/>
      <c r="U34" s="48"/>
      <c r="V34" s="48"/>
      <c r="W34" s="7"/>
      <c r="Y34" s="29"/>
      <c r="Z34" s="47"/>
      <c r="AA34" s="47"/>
      <c r="AB34" s="2"/>
      <c r="AC34" s="47"/>
      <c r="AD34" s="47"/>
      <c r="AE34" s="29"/>
      <c r="AF34" s="48"/>
      <c r="AG34" s="48"/>
      <c r="AJ34" s="49"/>
      <c r="AK34" s="29"/>
      <c r="AM34" s="48"/>
      <c r="AO34" s="48"/>
      <c r="AP34" s="48"/>
      <c r="AQ34" s="7"/>
      <c r="AS34" s="29"/>
      <c r="AT34" s="47"/>
      <c r="AU34" s="47"/>
      <c r="AV34" s="2"/>
      <c r="AW34" s="47"/>
      <c r="AX34" s="47"/>
      <c r="AY34" s="29"/>
      <c r="AZ34" s="48"/>
      <c r="BA34" s="48"/>
      <c r="BD34" s="49"/>
      <c r="BE34" s="29"/>
      <c r="BF34" s="48"/>
      <c r="BG34" s="48"/>
      <c r="BI34" s="48"/>
      <c r="BJ34" s="48"/>
      <c r="BK34" s="7"/>
      <c r="BM34" s="29"/>
      <c r="BN34" s="47"/>
      <c r="BO34" s="47"/>
      <c r="BP34" s="2"/>
      <c r="BQ34" s="164"/>
      <c r="BR34" s="164"/>
      <c r="BS34" s="29"/>
      <c r="BT34" s="48"/>
      <c r="BU34" s="48"/>
      <c r="BX34" s="49"/>
      <c r="BY34" s="29"/>
      <c r="BZ34" s="48"/>
      <c r="CA34" s="48"/>
      <c r="CC34" s="48"/>
      <c r="CD34" s="48"/>
      <c r="CE34" s="29"/>
      <c r="CG34" s="29"/>
      <c r="CH34" s="47"/>
      <c r="CI34" s="47"/>
      <c r="CJ34" s="2"/>
      <c r="CK34" s="164"/>
      <c r="CL34" s="164"/>
      <c r="CM34" s="29"/>
      <c r="CN34" s="48"/>
      <c r="CO34" s="48"/>
      <c r="CR34" s="49"/>
      <c r="CS34" s="29"/>
      <c r="CT34" s="48"/>
      <c r="CU34" s="48"/>
      <c r="CW34" s="48"/>
      <c r="CX34" s="48"/>
      <c r="CY34" s="7"/>
      <c r="DA34" s="29"/>
      <c r="DB34" s="47"/>
      <c r="DC34" s="47"/>
      <c r="DD34" s="2"/>
      <c r="DE34" s="47"/>
      <c r="DF34" s="47"/>
      <c r="DG34" s="29"/>
      <c r="DH34" s="48"/>
      <c r="DI34" s="48"/>
      <c r="DL34" s="49"/>
      <c r="DM34" s="29"/>
      <c r="DN34" s="48"/>
      <c r="DO34" s="48"/>
      <c r="DQ34" s="48"/>
      <c r="DR34" s="48"/>
      <c r="DS34" s="7"/>
      <c r="DU34" s="29"/>
      <c r="DV34" s="47"/>
      <c r="DW34" s="47"/>
      <c r="DX34" s="2"/>
      <c r="DY34" s="47"/>
      <c r="DZ34" s="47"/>
      <c r="EA34" s="29"/>
      <c r="EC34" s="50"/>
      <c r="EF34" s="49"/>
      <c r="EG34" s="29"/>
      <c r="EH34" s="48"/>
      <c r="EI34" s="48"/>
      <c r="EK34" s="48"/>
      <c r="EL34" s="48"/>
      <c r="EM34" s="7"/>
      <c r="EO34" s="29"/>
      <c r="EP34" s="47"/>
      <c r="EQ34" s="47"/>
      <c r="ER34" s="2"/>
      <c r="ES34" s="47"/>
      <c r="ET34" s="47"/>
      <c r="EU34" s="29"/>
      <c r="EV34" s="48"/>
      <c r="EW34" s="48"/>
      <c r="EZ34" s="49"/>
      <c r="FA34" s="29"/>
      <c r="FB34" s="48"/>
      <c r="FC34" s="48"/>
      <c r="FE34" s="48"/>
      <c r="FF34" s="48"/>
      <c r="FG34" s="7"/>
      <c r="FI34" s="29">
        <v>14</v>
      </c>
      <c r="FJ34" s="47">
        <f t="shared" si="9"/>
        <v>2.2727272727272728E-2</v>
      </c>
      <c r="FK34" s="47">
        <f t="shared" si="10"/>
        <v>2.2727272727272728E-2</v>
      </c>
      <c r="FL34" s="2">
        <v>2</v>
      </c>
      <c r="FM34" s="47">
        <f t="shared" si="11"/>
        <v>2.6666666666666668E-2</v>
      </c>
      <c r="FN34" s="47">
        <f t="shared" si="12"/>
        <v>2.6666666666666668E-2</v>
      </c>
      <c r="FO34" s="29"/>
      <c r="FP34" s="48"/>
      <c r="FQ34" s="48"/>
      <c r="FT34" s="49"/>
      <c r="FU34" s="29"/>
      <c r="FV34" s="48"/>
      <c r="FW34" s="48"/>
      <c r="FY34" s="48"/>
      <c r="FZ34" s="48"/>
      <c r="GA34" s="19"/>
      <c r="GB34" s="53"/>
      <c r="GC34" s="53"/>
      <c r="GD34" s="54"/>
      <c r="GE34" s="2"/>
      <c r="GF34" s="55"/>
      <c r="GG34" s="54"/>
      <c r="GH34" s="2"/>
      <c r="GI34" s="56"/>
      <c r="GJ34" s="2"/>
      <c r="GK34" s="2"/>
      <c r="GL34" s="2"/>
      <c r="GM34" s="2"/>
      <c r="GN34" s="57"/>
      <c r="GO34" s="2"/>
      <c r="GP34" s="2"/>
      <c r="GQ34" s="2"/>
      <c r="GR34" s="2"/>
      <c r="GS34" s="2"/>
      <c r="GT34" s="2"/>
      <c r="GU34" s="19"/>
      <c r="GV34" s="53"/>
      <c r="GW34" s="53"/>
      <c r="GX34" s="54"/>
      <c r="GY34" s="2"/>
      <c r="GZ34" s="55"/>
      <c r="HA34" s="54"/>
      <c r="HB34" s="2"/>
      <c r="HC34" s="56"/>
      <c r="HD34" s="2"/>
      <c r="HE34" s="2"/>
      <c r="HF34" s="2"/>
      <c r="HG34" s="2"/>
      <c r="HH34" s="57"/>
      <c r="HI34" s="2"/>
      <c r="HJ34" s="2"/>
      <c r="HK34" s="2"/>
      <c r="HL34" s="2"/>
      <c r="HM34" s="2"/>
      <c r="HN34" s="2"/>
      <c r="HO34" s="19"/>
      <c r="HP34" s="53"/>
      <c r="HQ34" s="53"/>
      <c r="HR34" s="54"/>
      <c r="HS34" s="2"/>
      <c r="HT34" s="55"/>
      <c r="HU34" s="54"/>
      <c r="HV34" s="2"/>
      <c r="HW34" s="56"/>
      <c r="HX34" s="2"/>
      <c r="HY34" s="2"/>
      <c r="HZ34" s="2"/>
      <c r="IA34" s="2"/>
      <c r="IB34" s="57"/>
      <c r="IC34" s="2"/>
      <c r="ID34" s="2"/>
      <c r="IE34" s="2"/>
      <c r="IF34" s="2"/>
      <c r="IG34" s="2"/>
      <c r="IH34" s="2"/>
      <c r="II34" s="19"/>
      <c r="IJ34" s="53"/>
      <c r="IK34" s="53"/>
      <c r="IL34" s="54"/>
      <c r="IM34" s="2"/>
      <c r="IN34" s="55"/>
      <c r="IO34" s="54"/>
      <c r="IP34" s="2"/>
      <c r="IQ34" s="56"/>
      <c r="IR34" s="2"/>
      <c r="IS34" s="2"/>
      <c r="IT34" s="2"/>
      <c r="IU34" s="2"/>
      <c r="IV34" s="57"/>
      <c r="IW34" s="2"/>
      <c r="IX34" s="2"/>
      <c r="IY34" s="2"/>
      <c r="IZ34" s="2"/>
      <c r="JA34" s="2"/>
      <c r="JB34" s="2"/>
    </row>
    <row r="35" spans="1:262" s="4" customFormat="1" ht="13.5" customHeight="1">
      <c r="A35" s="46"/>
      <c r="B35" s="2"/>
      <c r="C35" s="7"/>
      <c r="E35" s="29"/>
      <c r="F35" s="47"/>
      <c r="G35" s="48"/>
      <c r="H35" s="2"/>
      <c r="I35" s="47"/>
      <c r="J35" s="48"/>
      <c r="K35" s="48"/>
      <c r="L35" s="48"/>
      <c r="M35" s="48"/>
      <c r="P35" s="49"/>
      <c r="Q35" s="29"/>
      <c r="R35" s="48"/>
      <c r="S35" s="48"/>
      <c r="U35" s="48"/>
      <c r="V35" s="48"/>
      <c r="W35" s="7"/>
      <c r="Y35" s="29"/>
      <c r="Z35" s="47"/>
      <c r="AA35" s="47"/>
      <c r="AB35" s="2"/>
      <c r="AC35" s="47"/>
      <c r="AD35" s="47"/>
      <c r="AE35" s="29"/>
      <c r="AF35" s="48"/>
      <c r="AG35" s="48"/>
      <c r="AJ35" s="49"/>
      <c r="AK35" s="29"/>
      <c r="AM35" s="48"/>
      <c r="AO35" s="48"/>
      <c r="AP35" s="48"/>
      <c r="AQ35" s="7"/>
      <c r="AS35" s="29"/>
      <c r="AT35" s="47"/>
      <c r="AU35" s="47"/>
      <c r="AV35" s="2"/>
      <c r="AW35" s="47"/>
      <c r="AX35" s="47"/>
      <c r="AY35" s="29"/>
      <c r="AZ35" s="48"/>
      <c r="BA35" s="48"/>
      <c r="BD35" s="49"/>
      <c r="BE35" s="29"/>
      <c r="BF35" s="48"/>
      <c r="BG35" s="48"/>
      <c r="BI35" s="48"/>
      <c r="BJ35" s="48"/>
      <c r="BK35" s="7"/>
      <c r="BM35" s="29"/>
      <c r="BN35" s="47"/>
      <c r="BO35" s="47"/>
      <c r="BP35" s="2"/>
      <c r="BQ35" s="164"/>
      <c r="BR35" s="164"/>
      <c r="BS35" s="29"/>
      <c r="BT35" s="48"/>
      <c r="BU35" s="48"/>
      <c r="BX35" s="49"/>
      <c r="BY35" s="29"/>
      <c r="BZ35" s="48"/>
      <c r="CA35" s="48"/>
      <c r="CC35" s="48"/>
      <c r="CD35" s="48"/>
      <c r="CE35" s="29"/>
      <c r="CG35" s="29"/>
      <c r="CH35" s="47"/>
      <c r="CI35" s="47"/>
      <c r="CJ35" s="2"/>
      <c r="CK35" s="164"/>
      <c r="CL35" s="164"/>
      <c r="CM35" s="29"/>
      <c r="CN35" s="48"/>
      <c r="CO35" s="48"/>
      <c r="CR35" s="49"/>
      <c r="CS35" s="29"/>
      <c r="CT35" s="48"/>
      <c r="CU35" s="48"/>
      <c r="CW35" s="48"/>
      <c r="CX35" s="48"/>
      <c r="CY35" s="7"/>
      <c r="DA35" s="29"/>
      <c r="DB35" s="47"/>
      <c r="DC35" s="47"/>
      <c r="DD35" s="2"/>
      <c r="DE35" s="47"/>
      <c r="DF35" s="47"/>
      <c r="DG35" s="29"/>
      <c r="DH35" s="48"/>
      <c r="DI35" s="48"/>
      <c r="DL35" s="49"/>
      <c r="DM35" s="29"/>
      <c r="DN35" s="48"/>
      <c r="DO35" s="48"/>
      <c r="DQ35" s="48"/>
      <c r="DR35" s="48"/>
      <c r="DS35" s="7"/>
      <c r="DU35" s="29"/>
      <c r="DV35" s="47"/>
      <c r="DW35" s="47"/>
      <c r="DX35" s="2"/>
      <c r="DY35" s="47"/>
      <c r="DZ35" s="47"/>
      <c r="EA35" s="29"/>
      <c r="EC35" s="50"/>
      <c r="EF35" s="49"/>
      <c r="EG35" s="29"/>
      <c r="EH35" s="48"/>
      <c r="EI35" s="48"/>
      <c r="EK35" s="48"/>
      <c r="EL35" s="48"/>
      <c r="EM35" s="7"/>
      <c r="EO35" s="29"/>
      <c r="EP35" s="47"/>
      <c r="EQ35" s="47"/>
      <c r="ER35" s="2"/>
      <c r="ES35" s="47"/>
      <c r="ET35" s="47"/>
      <c r="EU35" s="29"/>
      <c r="EV35" s="48"/>
      <c r="EW35" s="48"/>
      <c r="EZ35" s="49"/>
      <c r="FA35" s="29"/>
      <c r="FB35" s="48"/>
      <c r="FC35" s="48"/>
      <c r="FE35" s="48"/>
      <c r="FF35" s="48"/>
      <c r="FG35" s="7"/>
      <c r="FI35" s="29"/>
      <c r="FJ35" s="2"/>
      <c r="FK35" s="47"/>
      <c r="FL35" s="2"/>
      <c r="FM35" s="47"/>
      <c r="FN35" s="47"/>
      <c r="FO35" s="29"/>
      <c r="FP35" s="48"/>
      <c r="FQ35" s="48"/>
      <c r="FT35" s="49"/>
      <c r="FU35" s="29"/>
      <c r="FV35" s="48"/>
      <c r="FW35" s="48"/>
      <c r="FY35" s="48"/>
      <c r="FZ35" s="48"/>
      <c r="GA35" s="19"/>
      <c r="GB35" s="53"/>
      <c r="GC35" s="53"/>
      <c r="GD35" s="54"/>
      <c r="GE35" s="2"/>
      <c r="GF35" s="55"/>
      <c r="GG35" s="54"/>
      <c r="GH35" s="2"/>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4" customFormat="1" ht="13.5" customHeight="1">
      <c r="A36" s="46"/>
      <c r="B36" s="2"/>
      <c r="C36" s="7"/>
      <c r="E36" s="29"/>
      <c r="F36" s="47"/>
      <c r="G36" s="48"/>
      <c r="H36" s="2"/>
      <c r="I36" s="47"/>
      <c r="J36" s="48"/>
      <c r="K36" s="48"/>
      <c r="L36" s="48"/>
      <c r="M36" s="48"/>
      <c r="P36" s="49"/>
      <c r="Q36" s="29"/>
      <c r="R36" s="48"/>
      <c r="S36" s="48"/>
      <c r="U36" s="48"/>
      <c r="V36" s="48"/>
      <c r="W36" s="7"/>
      <c r="Y36" s="29"/>
      <c r="Z36" s="47"/>
      <c r="AA36" s="47"/>
      <c r="AB36" s="2"/>
      <c r="AC36" s="47"/>
      <c r="AD36" s="47"/>
      <c r="AE36" s="29"/>
      <c r="AF36" s="48"/>
      <c r="AG36" s="48"/>
      <c r="AJ36" s="49"/>
      <c r="AK36" s="29"/>
      <c r="AM36" s="48"/>
      <c r="AO36" s="48"/>
      <c r="AP36" s="48"/>
      <c r="AQ36" s="7"/>
      <c r="AS36" s="29"/>
      <c r="AT36" s="47"/>
      <c r="AU36" s="47"/>
      <c r="AV36" s="2"/>
      <c r="AW36" s="47"/>
      <c r="AX36" s="47"/>
      <c r="AY36" s="29"/>
      <c r="AZ36" s="48"/>
      <c r="BA36" s="48"/>
      <c r="BD36" s="49"/>
      <c r="BE36" s="29"/>
      <c r="BF36" s="48"/>
      <c r="BG36" s="48"/>
      <c r="BI36" s="48"/>
      <c r="BJ36" s="48"/>
      <c r="BK36" s="7"/>
      <c r="BM36" s="29"/>
      <c r="BN36" s="47"/>
      <c r="BO36" s="47"/>
      <c r="BP36" s="2"/>
      <c r="BQ36" s="164"/>
      <c r="BR36" s="164"/>
      <c r="BS36" s="29"/>
      <c r="BT36" s="48"/>
      <c r="BU36" s="48"/>
      <c r="BX36" s="49"/>
      <c r="BY36" s="29"/>
      <c r="BZ36" s="48"/>
      <c r="CA36" s="48"/>
      <c r="CC36" s="48"/>
      <c r="CD36" s="48"/>
      <c r="CE36" s="29"/>
      <c r="CG36" s="29"/>
      <c r="CH36" s="47"/>
      <c r="CI36" s="47"/>
      <c r="CJ36" s="2"/>
      <c r="CK36" s="164"/>
      <c r="CL36" s="164"/>
      <c r="CM36" s="29"/>
      <c r="CN36" s="48"/>
      <c r="CO36" s="48"/>
      <c r="CR36" s="49"/>
      <c r="CS36" s="29"/>
      <c r="CT36" s="48"/>
      <c r="CU36" s="48"/>
      <c r="CW36" s="48"/>
      <c r="CX36" s="48"/>
      <c r="CY36" s="7"/>
      <c r="DA36" s="29"/>
      <c r="DB36" s="47"/>
      <c r="DC36" s="47"/>
      <c r="DD36" s="2"/>
      <c r="DE36" s="47"/>
      <c r="DF36" s="47"/>
      <c r="DG36" s="29"/>
      <c r="DH36" s="48"/>
      <c r="DI36" s="48"/>
      <c r="DL36" s="49"/>
      <c r="DM36" s="29"/>
      <c r="DN36" s="48"/>
      <c r="DO36" s="48"/>
      <c r="DQ36" s="48"/>
      <c r="DR36" s="48"/>
      <c r="DS36" s="7"/>
      <c r="DU36" s="29"/>
      <c r="DV36" s="47"/>
      <c r="DW36" s="47"/>
      <c r="DX36" s="2"/>
      <c r="DY36" s="47"/>
      <c r="DZ36" s="47"/>
      <c r="EA36" s="29"/>
      <c r="EC36" s="50"/>
      <c r="EF36" s="49"/>
      <c r="EG36" s="29"/>
      <c r="EH36" s="48"/>
      <c r="EI36" s="48"/>
      <c r="EK36" s="48"/>
      <c r="EL36" s="48"/>
      <c r="EM36" s="7"/>
      <c r="EO36" s="29"/>
      <c r="EP36" s="47"/>
      <c r="EQ36" s="47"/>
      <c r="ER36" s="2"/>
      <c r="ES36" s="47"/>
      <c r="ET36" s="47"/>
      <c r="EU36" s="29"/>
      <c r="EV36" s="48"/>
      <c r="EW36" s="48"/>
      <c r="EZ36" s="49"/>
      <c r="FA36" s="29"/>
      <c r="FB36" s="48"/>
      <c r="FC36" s="48"/>
      <c r="FE36" s="48"/>
      <c r="FF36" s="48"/>
      <c r="FG36" s="7"/>
      <c r="FI36" s="29"/>
      <c r="FJ36" s="47"/>
      <c r="FK36" s="47"/>
      <c r="FL36" s="2"/>
      <c r="FM36" s="47"/>
      <c r="FN36" s="47"/>
      <c r="FO36" s="29"/>
      <c r="FP36" s="48"/>
      <c r="FQ36" s="48"/>
      <c r="FT36" s="49"/>
      <c r="FU36" s="29"/>
      <c r="FV36" s="48"/>
      <c r="FW36" s="48"/>
      <c r="FY36" s="48"/>
      <c r="FZ36" s="48"/>
      <c r="GA36" s="19"/>
      <c r="GB36" s="53"/>
      <c r="GC36" s="53"/>
      <c r="GD36" s="54"/>
      <c r="GE36" s="2"/>
      <c r="GF36" s="55"/>
      <c r="GG36" s="54"/>
      <c r="GH36" s="2"/>
      <c r="GI36" s="56"/>
      <c r="GJ36" s="2"/>
      <c r="GK36" s="2"/>
      <c r="GL36" s="2"/>
      <c r="GM36" s="2"/>
      <c r="GN36" s="57"/>
      <c r="GO36" s="2"/>
      <c r="GP36" s="2"/>
      <c r="GQ36" s="2"/>
      <c r="GR36" s="2"/>
      <c r="GS36" s="2"/>
      <c r="GT36" s="2"/>
      <c r="GU36" s="19"/>
      <c r="GV36" s="53"/>
      <c r="GW36" s="53"/>
      <c r="GX36" s="54"/>
      <c r="GY36" s="2"/>
      <c r="GZ36" s="55"/>
      <c r="HA36" s="54"/>
      <c r="HB36" s="2"/>
      <c r="HC36" s="56"/>
      <c r="HD36" s="2"/>
      <c r="HE36" s="2"/>
      <c r="HF36" s="2"/>
      <c r="HG36" s="2"/>
      <c r="HH36" s="57"/>
      <c r="HI36" s="2"/>
      <c r="HJ36" s="2"/>
      <c r="HK36" s="2"/>
      <c r="HL36" s="2"/>
      <c r="HM36" s="2"/>
      <c r="HN36" s="2"/>
      <c r="HO36" s="19"/>
      <c r="HP36" s="53"/>
      <c r="HQ36" s="53"/>
      <c r="HR36" s="54"/>
      <c r="HS36" s="2"/>
      <c r="HT36" s="55"/>
      <c r="HU36" s="54"/>
      <c r="HV36" s="2"/>
      <c r="HW36" s="56"/>
      <c r="HX36" s="2"/>
      <c r="HY36" s="2"/>
      <c r="HZ36" s="2"/>
      <c r="IA36" s="2"/>
      <c r="IB36" s="57"/>
      <c r="IC36" s="2"/>
      <c r="ID36" s="2"/>
      <c r="IE36" s="2"/>
      <c r="IF36" s="2"/>
      <c r="IG36" s="2"/>
      <c r="IH36" s="2"/>
      <c r="II36" s="19"/>
      <c r="IJ36" s="53"/>
      <c r="IK36" s="53"/>
      <c r="IL36" s="54"/>
      <c r="IM36" s="2"/>
      <c r="IN36" s="55"/>
      <c r="IO36" s="54"/>
      <c r="IP36" s="2"/>
      <c r="IQ36" s="56"/>
      <c r="IR36" s="2"/>
      <c r="IS36" s="2"/>
      <c r="IT36" s="2"/>
      <c r="IU36" s="2"/>
      <c r="IV36" s="57"/>
      <c r="IW36" s="2"/>
      <c r="IX36" s="2"/>
      <c r="IY36" s="2"/>
      <c r="IZ36" s="2"/>
      <c r="JA36" s="2"/>
      <c r="JB36" s="2"/>
    </row>
    <row r="37" spans="1:262" s="4" customFormat="1" ht="13.5" customHeight="1">
      <c r="A37" s="46"/>
      <c r="B37" s="2"/>
      <c r="C37" s="7"/>
      <c r="E37" s="29"/>
      <c r="F37" s="47"/>
      <c r="G37" s="48"/>
      <c r="H37" s="2"/>
      <c r="I37" s="47"/>
      <c r="J37" s="48"/>
      <c r="K37" s="29"/>
      <c r="L37" s="48"/>
      <c r="M37" s="48"/>
      <c r="P37" s="49"/>
      <c r="Q37" s="29"/>
      <c r="R37" s="48"/>
      <c r="S37" s="48"/>
      <c r="U37" s="48"/>
      <c r="V37" s="48"/>
      <c r="W37" s="7"/>
      <c r="Y37" s="29"/>
      <c r="Z37" s="47"/>
      <c r="AA37" s="47"/>
      <c r="AB37" s="2"/>
      <c r="AC37" s="47"/>
      <c r="AD37" s="47"/>
      <c r="AE37" s="29"/>
      <c r="AF37" s="48"/>
      <c r="AG37" s="48"/>
      <c r="AJ37" s="49"/>
      <c r="AK37" s="29"/>
      <c r="AM37" s="48"/>
      <c r="AO37" s="48"/>
      <c r="AP37" s="48"/>
      <c r="AQ37" s="7"/>
      <c r="AS37" s="29"/>
      <c r="AT37" s="47"/>
      <c r="AU37" s="47"/>
      <c r="AV37" s="2"/>
      <c r="AW37" s="47"/>
      <c r="AX37" s="47"/>
      <c r="AY37" s="29"/>
      <c r="AZ37" s="48"/>
      <c r="BA37" s="48"/>
      <c r="BD37" s="49"/>
      <c r="BE37" s="29"/>
      <c r="BF37" s="48"/>
      <c r="BG37" s="48"/>
      <c r="BI37" s="48"/>
      <c r="BJ37" s="48"/>
      <c r="BK37" s="7"/>
      <c r="BM37" s="29"/>
      <c r="BN37" s="47"/>
      <c r="BO37" s="47"/>
      <c r="BP37" s="2"/>
      <c r="BQ37" s="47"/>
      <c r="BR37" s="47"/>
      <c r="BS37" s="29"/>
      <c r="BT37" s="48"/>
      <c r="BU37" s="48"/>
      <c r="BX37" s="49"/>
      <c r="BY37" s="29"/>
      <c r="BZ37" s="48"/>
      <c r="CA37" s="48"/>
      <c r="CC37" s="48"/>
      <c r="CD37" s="48"/>
      <c r="CE37" s="29"/>
      <c r="CG37" s="29"/>
      <c r="CH37" s="47"/>
      <c r="CI37" s="47"/>
      <c r="CJ37" s="2"/>
      <c r="CK37" s="47"/>
      <c r="CL37" s="47"/>
      <c r="CM37" s="29"/>
      <c r="CN37" s="48"/>
      <c r="CO37" s="48"/>
      <c r="CR37" s="49"/>
      <c r="CS37" s="29"/>
      <c r="CT37" s="48"/>
      <c r="CU37" s="48"/>
      <c r="CW37" s="48"/>
      <c r="CX37" s="48"/>
      <c r="CY37" s="7"/>
      <c r="DA37" s="29"/>
      <c r="DB37" s="47"/>
      <c r="DC37" s="47"/>
      <c r="DD37" s="2"/>
      <c r="DE37" s="47"/>
      <c r="DF37" s="47"/>
      <c r="DG37" s="29"/>
      <c r="DH37" s="48"/>
      <c r="DI37" s="48"/>
      <c r="DL37" s="49"/>
      <c r="DM37" s="29"/>
      <c r="DN37" s="48"/>
      <c r="DO37" s="48"/>
      <c r="DQ37" s="48"/>
      <c r="DR37" s="48"/>
      <c r="DS37" s="7"/>
      <c r="DU37" s="29"/>
      <c r="DV37" s="47"/>
      <c r="DW37" s="47"/>
      <c r="DX37" s="2"/>
      <c r="DY37" s="47"/>
      <c r="DZ37" s="47"/>
      <c r="EA37" s="29"/>
      <c r="EC37" s="50"/>
      <c r="EF37" s="49"/>
      <c r="EG37" s="29"/>
      <c r="EH37" s="48"/>
      <c r="EI37" s="48"/>
      <c r="EK37" s="48"/>
      <c r="EL37" s="48"/>
      <c r="EM37" s="7"/>
      <c r="EO37" s="29"/>
      <c r="EP37" s="47"/>
      <c r="EQ37" s="47"/>
      <c r="ER37" s="2"/>
      <c r="ES37" s="47"/>
      <c r="ET37" s="47"/>
      <c r="EU37" s="29"/>
      <c r="EV37" s="48"/>
      <c r="EW37" s="48"/>
      <c r="EZ37" s="49"/>
      <c r="FA37" s="29"/>
      <c r="FB37" s="48"/>
      <c r="FC37" s="48"/>
      <c r="FE37" s="48"/>
      <c r="FF37" s="48"/>
      <c r="FG37" s="7"/>
      <c r="FI37" s="29"/>
      <c r="FJ37" s="47"/>
      <c r="FK37" s="47"/>
      <c r="FL37" s="2"/>
      <c r="FM37" s="47"/>
      <c r="FN37" s="47"/>
      <c r="FO37" s="29"/>
      <c r="FP37" s="48"/>
      <c r="FQ37" s="48"/>
      <c r="FT37" s="49"/>
      <c r="FU37" s="29"/>
      <c r="FV37" s="48"/>
      <c r="FW37" s="48"/>
      <c r="FY37" s="48"/>
      <c r="FZ37" s="48"/>
      <c r="GA37" s="19"/>
      <c r="GB37" s="53"/>
      <c r="GC37" s="53"/>
      <c r="GD37" s="54"/>
      <c r="GE37" s="2"/>
      <c r="GF37" s="55"/>
      <c r="GG37" s="54"/>
      <c r="GH37" s="2"/>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4" customFormat="1" ht="13.5" customHeight="1">
      <c r="A38" s="46"/>
      <c r="B38" s="2"/>
      <c r="C38" s="7"/>
      <c r="E38" s="29"/>
      <c r="F38" s="47"/>
      <c r="G38" s="48"/>
      <c r="H38" s="2"/>
      <c r="I38" s="47"/>
      <c r="J38" s="48"/>
      <c r="K38" s="29"/>
      <c r="L38" s="48"/>
      <c r="M38" s="48"/>
      <c r="P38" s="49"/>
      <c r="Q38" s="29"/>
      <c r="R38" s="48"/>
      <c r="S38" s="48"/>
      <c r="U38" s="48"/>
      <c r="V38" s="48"/>
      <c r="W38" s="7"/>
      <c r="Y38" s="29"/>
      <c r="Z38" s="47"/>
      <c r="AA38" s="47"/>
      <c r="AB38" s="2"/>
      <c r="AC38" s="47"/>
      <c r="AD38" s="47"/>
      <c r="AE38" s="29"/>
      <c r="AF38" s="48"/>
      <c r="AG38" s="48"/>
      <c r="AJ38" s="49"/>
      <c r="AK38" s="29"/>
      <c r="AM38" s="48"/>
      <c r="AO38" s="48"/>
      <c r="AP38" s="48"/>
      <c r="AQ38" s="7"/>
      <c r="AS38" s="29"/>
      <c r="AT38" s="47"/>
      <c r="AU38" s="47"/>
      <c r="AV38" s="2"/>
      <c r="AW38" s="47"/>
      <c r="AX38" s="47"/>
      <c r="AY38" s="29"/>
      <c r="AZ38" s="48"/>
      <c r="BA38" s="48"/>
      <c r="BD38" s="49"/>
      <c r="BE38" s="29"/>
      <c r="BF38" s="48"/>
      <c r="BG38" s="48"/>
      <c r="BI38" s="48"/>
      <c r="BJ38" s="48"/>
      <c r="BK38" s="7"/>
      <c r="BM38" s="29"/>
      <c r="BN38" s="47"/>
      <c r="BO38" s="47"/>
      <c r="BP38" s="2"/>
      <c r="BQ38" s="47"/>
      <c r="BR38" s="47"/>
      <c r="BS38" s="29"/>
      <c r="BT38" s="48"/>
      <c r="BU38" s="48"/>
      <c r="BX38" s="49"/>
      <c r="BY38" s="29"/>
      <c r="BZ38" s="48"/>
      <c r="CA38" s="48"/>
      <c r="CC38" s="48"/>
      <c r="CD38" s="48"/>
      <c r="CE38" s="29"/>
      <c r="CG38" s="29"/>
      <c r="CH38" s="47"/>
      <c r="CI38" s="47"/>
      <c r="CJ38" s="2"/>
      <c r="CK38" s="47"/>
      <c r="CL38" s="47"/>
      <c r="CM38" s="29"/>
      <c r="CN38" s="48"/>
      <c r="CO38" s="48"/>
      <c r="CR38" s="49"/>
      <c r="CS38" s="29"/>
      <c r="CT38" s="48"/>
      <c r="CU38" s="48"/>
      <c r="CW38" s="48"/>
      <c r="CX38" s="48"/>
      <c r="CY38" s="7"/>
      <c r="DA38" s="29"/>
      <c r="DB38" s="47"/>
      <c r="DC38" s="47"/>
      <c r="DD38" s="2"/>
      <c r="DE38" s="47"/>
      <c r="DF38" s="47"/>
      <c r="DG38" s="29"/>
      <c r="DH38" s="48"/>
      <c r="DI38" s="48"/>
      <c r="DL38" s="49"/>
      <c r="DM38" s="29"/>
      <c r="DN38" s="48"/>
      <c r="DO38" s="48"/>
      <c r="DQ38" s="48"/>
      <c r="DR38" s="48"/>
      <c r="DS38" s="7"/>
      <c r="DU38" s="29"/>
      <c r="DV38" s="47"/>
      <c r="DW38" s="47"/>
      <c r="DX38" s="2"/>
      <c r="DY38" s="47"/>
      <c r="DZ38" s="47"/>
      <c r="EA38" s="29"/>
      <c r="EC38" s="50"/>
      <c r="EF38" s="49"/>
      <c r="EG38" s="29"/>
      <c r="EH38" s="48"/>
      <c r="EI38" s="48"/>
      <c r="EK38" s="48"/>
      <c r="EL38" s="48"/>
      <c r="EM38" s="7"/>
      <c r="EO38" s="29"/>
      <c r="EP38" s="47"/>
      <c r="EQ38" s="47"/>
      <c r="ER38" s="2"/>
      <c r="ES38" s="47"/>
      <c r="ET38" s="47"/>
      <c r="EU38" s="29"/>
      <c r="EV38" s="48"/>
      <c r="EW38" s="48"/>
      <c r="EZ38" s="49"/>
      <c r="FA38" s="29"/>
      <c r="FB38" s="48"/>
      <c r="FC38" s="48"/>
      <c r="FE38" s="48"/>
      <c r="FF38" s="48"/>
      <c r="FG38" s="7"/>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4" customFormat="1" ht="13.5" customHeight="1">
      <c r="A39" s="46"/>
      <c r="B39" s="2"/>
      <c r="C39" s="7"/>
      <c r="E39" s="29"/>
      <c r="F39" s="47"/>
      <c r="G39" s="48"/>
      <c r="H39" s="2"/>
      <c r="I39" s="47"/>
      <c r="J39" s="48"/>
      <c r="K39" s="29"/>
      <c r="L39" s="48"/>
      <c r="M39" s="48"/>
      <c r="P39" s="49"/>
      <c r="Q39" s="29"/>
      <c r="R39" s="48"/>
      <c r="S39" s="48"/>
      <c r="U39" s="48"/>
      <c r="V39" s="48"/>
      <c r="W39" s="7"/>
      <c r="Y39" s="29"/>
      <c r="Z39" s="47"/>
      <c r="AA39" s="47"/>
      <c r="AB39" s="2"/>
      <c r="AC39" s="47"/>
      <c r="AD39" s="47"/>
      <c r="AE39" s="29"/>
      <c r="AF39" s="48"/>
      <c r="AG39" s="48"/>
      <c r="AJ39" s="49"/>
      <c r="AK39" s="29"/>
      <c r="AM39" s="48"/>
      <c r="AO39" s="48"/>
      <c r="AP39" s="48"/>
      <c r="AQ39" s="7"/>
      <c r="AS39" s="29"/>
      <c r="AT39" s="47"/>
      <c r="AU39" s="47"/>
      <c r="AV39" s="2"/>
      <c r="AW39" s="47"/>
      <c r="AX39" s="47"/>
      <c r="AY39" s="29"/>
      <c r="AZ39" s="48"/>
      <c r="BA39" s="48"/>
      <c r="BD39" s="49"/>
      <c r="BE39" s="29"/>
      <c r="BF39" s="48"/>
      <c r="BG39" s="48"/>
      <c r="BI39" s="48"/>
      <c r="BJ39" s="48"/>
      <c r="BK39" s="7"/>
      <c r="BM39" s="29"/>
      <c r="BN39" s="47"/>
      <c r="BO39" s="47"/>
      <c r="BP39" s="2"/>
      <c r="BQ39" s="47"/>
      <c r="BR39" s="47"/>
      <c r="BS39" s="29"/>
      <c r="BT39" s="48"/>
      <c r="BU39" s="48"/>
      <c r="BX39" s="49"/>
      <c r="BY39" s="29"/>
      <c r="BZ39" s="48"/>
      <c r="CA39" s="48"/>
      <c r="CC39" s="48"/>
      <c r="CD39" s="48"/>
      <c r="CE39" s="29"/>
      <c r="CG39" s="29"/>
      <c r="CH39" s="47"/>
      <c r="CI39" s="47"/>
      <c r="CJ39" s="2"/>
      <c r="CK39" s="47"/>
      <c r="CL39" s="47"/>
      <c r="CM39" s="29"/>
      <c r="CN39" s="48"/>
      <c r="CO39" s="48"/>
      <c r="CR39" s="49"/>
      <c r="CS39" s="29"/>
      <c r="CT39" s="48"/>
      <c r="CU39" s="48"/>
      <c r="CW39" s="48"/>
      <c r="CX39" s="48"/>
      <c r="CY39" s="7"/>
      <c r="DA39" s="29"/>
      <c r="DB39" s="47"/>
      <c r="DC39" s="47"/>
      <c r="DD39" s="2"/>
      <c r="DE39" s="47"/>
      <c r="DF39" s="47"/>
      <c r="DG39" s="29"/>
      <c r="DH39" s="48"/>
      <c r="DI39" s="48"/>
      <c r="DL39" s="49"/>
      <c r="DM39" s="29"/>
      <c r="DN39" s="48"/>
      <c r="DO39" s="48"/>
      <c r="DQ39" s="48"/>
      <c r="DR39" s="48"/>
      <c r="DS39" s="7"/>
      <c r="DU39" s="29"/>
      <c r="DV39" s="47"/>
      <c r="DW39" s="47"/>
      <c r="DX39" s="2"/>
      <c r="DY39" s="47"/>
      <c r="DZ39" s="47"/>
      <c r="EA39" s="29"/>
      <c r="EC39" s="50"/>
      <c r="EF39" s="49"/>
      <c r="EG39" s="29"/>
      <c r="EH39" s="48"/>
      <c r="EI39" s="48"/>
      <c r="EK39" s="48"/>
      <c r="EL39" s="48"/>
      <c r="EM39" s="7"/>
      <c r="EO39" s="29"/>
      <c r="EP39" s="47"/>
      <c r="EQ39" s="47"/>
      <c r="ER39" s="2"/>
      <c r="ES39" s="47"/>
      <c r="ET39" s="47"/>
      <c r="EU39" s="29"/>
      <c r="EV39" s="48"/>
      <c r="EW39" s="48"/>
      <c r="EZ39" s="49"/>
      <c r="FA39" s="29"/>
      <c r="FB39" s="48"/>
      <c r="FC39" s="48"/>
      <c r="FE39" s="48"/>
      <c r="FF39" s="48"/>
      <c r="FG39" s="7"/>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4" customFormat="1" ht="13.5" customHeight="1">
      <c r="A40" s="46"/>
      <c r="B40" s="2"/>
      <c r="C40" s="7"/>
      <c r="E40" s="29"/>
      <c r="F40" s="47"/>
      <c r="G40" s="48"/>
      <c r="H40" s="2"/>
      <c r="I40" s="47"/>
      <c r="J40" s="48"/>
      <c r="K40" s="29"/>
      <c r="L40" s="48"/>
      <c r="M40" s="48"/>
      <c r="P40" s="49"/>
      <c r="Q40" s="29"/>
      <c r="R40" s="48"/>
      <c r="S40" s="48"/>
      <c r="U40" s="48"/>
      <c r="V40" s="48"/>
      <c r="W40" s="7"/>
      <c r="Y40" s="29"/>
      <c r="Z40" s="47"/>
      <c r="AA40" s="47"/>
      <c r="AB40" s="2"/>
      <c r="AC40" s="47"/>
      <c r="AD40" s="47"/>
      <c r="AE40" s="29"/>
      <c r="AF40" s="48"/>
      <c r="AG40" s="48"/>
      <c r="AJ40" s="49"/>
      <c r="AK40" s="29"/>
      <c r="AM40" s="48"/>
      <c r="AO40" s="48"/>
      <c r="AP40" s="48"/>
      <c r="AQ40" s="7"/>
      <c r="AS40" s="29"/>
      <c r="AT40" s="47"/>
      <c r="AU40" s="47"/>
      <c r="AV40" s="2"/>
      <c r="AW40" s="47"/>
      <c r="AX40" s="47"/>
      <c r="AY40" s="29"/>
      <c r="AZ40" s="48"/>
      <c r="BA40" s="48"/>
      <c r="BD40" s="49"/>
      <c r="BE40" s="29"/>
      <c r="BF40" s="48"/>
      <c r="BG40" s="48"/>
      <c r="BI40" s="48"/>
      <c r="BJ40" s="48"/>
      <c r="BK40" s="7"/>
      <c r="BM40" s="29"/>
      <c r="BN40" s="47"/>
      <c r="BO40" s="47"/>
      <c r="BP40" s="2"/>
      <c r="BQ40" s="47"/>
      <c r="BR40" s="47"/>
      <c r="BS40" s="29"/>
      <c r="BT40" s="48"/>
      <c r="BU40" s="48"/>
      <c r="BX40" s="49"/>
      <c r="BY40" s="29"/>
      <c r="BZ40" s="48"/>
      <c r="CA40" s="48"/>
      <c r="CC40" s="48"/>
      <c r="CD40" s="48"/>
      <c r="CE40" s="29"/>
      <c r="CG40" s="29"/>
      <c r="CH40" s="47"/>
      <c r="CI40" s="47"/>
      <c r="CJ40" s="2"/>
      <c r="CK40" s="47"/>
      <c r="CL40" s="47"/>
      <c r="CM40" s="29"/>
      <c r="CN40" s="48"/>
      <c r="CO40" s="48"/>
      <c r="CR40" s="49"/>
      <c r="CS40" s="29"/>
      <c r="CT40" s="48"/>
      <c r="CU40" s="48"/>
      <c r="CW40" s="48"/>
      <c r="CX40" s="48"/>
      <c r="CY40" s="7"/>
      <c r="DA40" s="29"/>
      <c r="DB40" s="47"/>
      <c r="DC40" s="47"/>
      <c r="DD40" s="2"/>
      <c r="DE40" s="47"/>
      <c r="DF40" s="47"/>
      <c r="DG40" s="29"/>
      <c r="DH40" s="48"/>
      <c r="DI40" s="48"/>
      <c r="DL40" s="49"/>
      <c r="DM40" s="29"/>
      <c r="DN40" s="48"/>
      <c r="DO40" s="48"/>
      <c r="DQ40" s="48"/>
      <c r="DR40" s="48"/>
      <c r="DS40" s="7"/>
      <c r="DU40" s="29"/>
      <c r="DV40" s="47"/>
      <c r="DW40" s="47"/>
      <c r="DX40" s="2"/>
      <c r="DY40" s="47"/>
      <c r="DZ40" s="47"/>
      <c r="EA40" s="29"/>
      <c r="EC40" s="50"/>
      <c r="EF40" s="49"/>
      <c r="EG40" s="29"/>
      <c r="EH40" s="48"/>
      <c r="EI40" s="48"/>
      <c r="EK40" s="48"/>
      <c r="EL40" s="48"/>
      <c r="EM40" s="7"/>
      <c r="EO40" s="29"/>
      <c r="EP40" s="47"/>
      <c r="EQ40" s="47"/>
      <c r="ER40" s="2"/>
      <c r="ES40" s="47"/>
      <c r="ET40" s="47"/>
      <c r="EU40" s="29"/>
      <c r="EV40" s="48"/>
      <c r="EW40" s="48"/>
      <c r="EZ40" s="49"/>
      <c r="FA40" s="29"/>
      <c r="FB40" s="48"/>
      <c r="FC40" s="48"/>
      <c r="FE40" s="48"/>
      <c r="FF40" s="48"/>
      <c r="FG40" s="7"/>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4" customFormat="1" ht="13.5" customHeight="1">
      <c r="A41" s="46"/>
      <c r="B41" s="2"/>
      <c r="C41" s="7"/>
      <c r="E41" s="29"/>
      <c r="F41" s="47"/>
      <c r="G41" s="48"/>
      <c r="H41" s="2"/>
      <c r="I41" s="47"/>
      <c r="J41" s="48"/>
      <c r="K41" s="29"/>
      <c r="L41" s="48"/>
      <c r="M41" s="48"/>
      <c r="P41" s="49"/>
      <c r="Q41" s="29"/>
      <c r="R41" s="48"/>
      <c r="S41" s="48"/>
      <c r="U41" s="48"/>
      <c r="V41" s="48"/>
      <c r="W41" s="7"/>
      <c r="Y41" s="29"/>
      <c r="Z41" s="47"/>
      <c r="AA41" s="47"/>
      <c r="AB41" s="2"/>
      <c r="AC41" s="47"/>
      <c r="AD41" s="47"/>
      <c r="AE41" s="29"/>
      <c r="AF41" s="48"/>
      <c r="AG41" s="48"/>
      <c r="AJ41" s="49"/>
      <c r="AK41" s="29"/>
      <c r="AM41" s="48"/>
      <c r="AO41" s="48"/>
      <c r="AP41" s="48"/>
      <c r="AQ41" s="7"/>
      <c r="AS41" s="29"/>
      <c r="AT41" s="47"/>
      <c r="AU41" s="47"/>
      <c r="AV41" s="2"/>
      <c r="AW41" s="47"/>
      <c r="AX41" s="47"/>
      <c r="AY41" s="29"/>
      <c r="AZ41" s="48"/>
      <c r="BA41" s="48"/>
      <c r="BD41" s="49"/>
      <c r="BE41" s="29"/>
      <c r="BF41" s="48"/>
      <c r="BG41" s="48"/>
      <c r="BI41" s="48"/>
      <c r="BJ41" s="48"/>
      <c r="BK41" s="7"/>
      <c r="BM41" s="29"/>
      <c r="BN41" s="47"/>
      <c r="BO41" s="47"/>
      <c r="BP41" s="2"/>
      <c r="BQ41" s="47"/>
      <c r="BR41" s="47"/>
      <c r="BS41" s="29"/>
      <c r="BT41" s="48"/>
      <c r="BU41" s="48"/>
      <c r="BX41" s="49"/>
      <c r="BY41" s="29"/>
      <c r="BZ41" s="48"/>
      <c r="CA41" s="48"/>
      <c r="CC41" s="48"/>
      <c r="CD41" s="48"/>
      <c r="CE41" s="29"/>
      <c r="CG41" s="29"/>
      <c r="CH41" s="47"/>
      <c r="CI41" s="47"/>
      <c r="CJ41" s="2"/>
      <c r="CK41" s="47"/>
      <c r="CL41" s="47"/>
      <c r="CM41" s="29"/>
      <c r="CN41" s="48"/>
      <c r="CO41" s="48"/>
      <c r="CR41" s="49"/>
      <c r="CS41" s="29"/>
      <c r="CT41" s="48"/>
      <c r="CU41" s="48"/>
      <c r="CW41" s="48"/>
      <c r="CX41" s="48"/>
      <c r="CY41" s="7"/>
      <c r="DA41" s="29"/>
      <c r="DB41" s="47"/>
      <c r="DC41" s="47"/>
      <c r="DD41" s="2"/>
      <c r="DE41" s="47"/>
      <c r="DF41" s="47"/>
      <c r="DG41" s="29"/>
      <c r="DH41" s="48"/>
      <c r="DI41" s="48"/>
      <c r="DL41" s="49"/>
      <c r="DM41" s="29"/>
      <c r="DN41" s="48"/>
      <c r="DO41" s="48"/>
      <c r="DQ41" s="48"/>
      <c r="DR41" s="48"/>
      <c r="DS41" s="7"/>
      <c r="DU41" s="29"/>
      <c r="DV41" s="47"/>
      <c r="DW41" s="47"/>
      <c r="DX41" s="2"/>
      <c r="DY41" s="47"/>
      <c r="DZ41" s="47"/>
      <c r="EA41" s="29"/>
      <c r="EC41" s="50"/>
      <c r="EF41" s="49"/>
      <c r="EG41" s="29"/>
      <c r="EH41" s="48"/>
      <c r="EI41" s="48"/>
      <c r="EK41" s="48"/>
      <c r="EL41" s="48"/>
      <c r="EM41" s="7"/>
      <c r="EO41" s="29"/>
      <c r="EP41" s="47"/>
      <c r="EQ41" s="47"/>
      <c r="ER41" s="2"/>
      <c r="ES41" s="47"/>
      <c r="ET41" s="47"/>
      <c r="EU41" s="29"/>
      <c r="EV41" s="48"/>
      <c r="EW41" s="48"/>
      <c r="EZ41" s="49"/>
      <c r="FA41" s="29"/>
      <c r="FB41" s="48"/>
      <c r="FC41" s="48"/>
      <c r="FE41" s="48"/>
      <c r="FF41" s="48"/>
      <c r="FG41" s="7"/>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4" customFormat="1" ht="13.5" customHeight="1">
      <c r="A42" s="46"/>
      <c r="B42" s="2"/>
      <c r="C42" s="7"/>
      <c r="E42" s="29"/>
      <c r="F42" s="47"/>
      <c r="G42" s="48"/>
      <c r="H42" s="2"/>
      <c r="I42" s="47"/>
      <c r="J42" s="48"/>
      <c r="K42" s="29"/>
      <c r="L42" s="48"/>
      <c r="M42" s="48"/>
      <c r="P42" s="49"/>
      <c r="Q42" s="29"/>
      <c r="R42" s="48"/>
      <c r="S42" s="48"/>
      <c r="U42" s="48"/>
      <c r="V42" s="48"/>
      <c r="W42" s="7"/>
      <c r="Y42" s="29"/>
      <c r="Z42" s="47"/>
      <c r="AA42" s="47"/>
      <c r="AB42" s="2"/>
      <c r="AC42" s="47"/>
      <c r="AD42" s="47"/>
      <c r="AE42" s="29"/>
      <c r="AF42" s="48"/>
      <c r="AG42" s="48"/>
      <c r="AJ42" s="49"/>
      <c r="AK42" s="29"/>
      <c r="AM42" s="48"/>
      <c r="AO42" s="48"/>
      <c r="AP42" s="48"/>
      <c r="AQ42" s="7"/>
      <c r="AS42" s="29"/>
      <c r="AT42" s="47"/>
      <c r="AU42" s="47"/>
      <c r="AV42" s="2"/>
      <c r="AW42" s="47"/>
      <c r="AX42" s="47"/>
      <c r="AY42" s="29"/>
      <c r="AZ42" s="48"/>
      <c r="BA42" s="48"/>
      <c r="BD42" s="49"/>
      <c r="BE42" s="29"/>
      <c r="BF42" s="48"/>
      <c r="BG42" s="48"/>
      <c r="BI42" s="48"/>
      <c r="BJ42" s="48"/>
      <c r="BK42" s="7"/>
      <c r="BM42" s="29"/>
      <c r="BN42" s="47"/>
      <c r="BO42" s="47"/>
      <c r="BP42" s="2"/>
      <c r="BQ42" s="47"/>
      <c r="BR42" s="47"/>
      <c r="BS42" s="29"/>
      <c r="BT42" s="48"/>
      <c r="BU42" s="48"/>
      <c r="BX42" s="49"/>
      <c r="BY42" s="29"/>
      <c r="BZ42" s="48"/>
      <c r="CA42" s="48"/>
      <c r="CC42" s="48"/>
      <c r="CD42" s="48"/>
      <c r="CE42" s="29"/>
      <c r="CG42" s="29"/>
      <c r="CH42" s="47"/>
      <c r="CI42" s="47"/>
      <c r="CJ42" s="2"/>
      <c r="CK42" s="47"/>
      <c r="CL42" s="47"/>
      <c r="CM42" s="29"/>
      <c r="CN42" s="48"/>
      <c r="CO42" s="48"/>
      <c r="CR42" s="49"/>
      <c r="CS42" s="29"/>
      <c r="CT42" s="48"/>
      <c r="CU42" s="48"/>
      <c r="CW42" s="48"/>
      <c r="CX42" s="48"/>
      <c r="CY42" s="7"/>
      <c r="DA42" s="29"/>
      <c r="DB42" s="47"/>
      <c r="DC42" s="47"/>
      <c r="DD42" s="2"/>
      <c r="DE42" s="47"/>
      <c r="DF42" s="47"/>
      <c r="DG42" s="29"/>
      <c r="DH42" s="48"/>
      <c r="DI42" s="48"/>
      <c r="DL42" s="49"/>
      <c r="DM42" s="29"/>
      <c r="DN42" s="48"/>
      <c r="DO42" s="48"/>
      <c r="DQ42" s="48"/>
      <c r="DR42" s="48"/>
      <c r="DS42" s="7"/>
      <c r="DU42" s="29"/>
      <c r="DV42" s="47"/>
      <c r="DW42" s="47"/>
      <c r="DX42" s="2"/>
      <c r="DY42" s="47"/>
      <c r="DZ42" s="47"/>
      <c r="EA42" s="29"/>
      <c r="EC42" s="50"/>
      <c r="EF42" s="49"/>
      <c r="EG42" s="29"/>
      <c r="EH42" s="48"/>
      <c r="EI42" s="48"/>
      <c r="EK42" s="48"/>
      <c r="EL42" s="48"/>
      <c r="EM42" s="7"/>
      <c r="EO42" s="29"/>
      <c r="EP42" s="47"/>
      <c r="EQ42" s="47"/>
      <c r="ER42" s="2"/>
      <c r="ES42" s="47"/>
      <c r="ET42" s="47"/>
      <c r="EU42" s="29"/>
      <c r="EV42" s="48"/>
      <c r="EW42" s="48"/>
      <c r="EZ42" s="49"/>
      <c r="FA42" s="29"/>
      <c r="FB42" s="48"/>
      <c r="FC42" s="48"/>
      <c r="FE42" s="48"/>
      <c r="FF42" s="48"/>
      <c r="FG42" s="7"/>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4" customFormat="1" ht="13.5" customHeight="1">
      <c r="A43" s="46"/>
      <c r="B43" s="2"/>
      <c r="C43" s="7"/>
      <c r="E43" s="29"/>
      <c r="F43" s="47"/>
      <c r="G43" s="48"/>
      <c r="H43" s="2"/>
      <c r="I43" s="47"/>
      <c r="J43" s="48"/>
      <c r="K43" s="29"/>
      <c r="L43" s="48"/>
      <c r="M43" s="48"/>
      <c r="P43" s="49"/>
      <c r="Q43" s="29"/>
      <c r="R43" s="48"/>
      <c r="S43" s="48"/>
      <c r="U43" s="48"/>
      <c r="V43" s="48"/>
      <c r="W43" s="7"/>
      <c r="Y43" s="29"/>
      <c r="Z43" s="47"/>
      <c r="AA43" s="47"/>
      <c r="AB43" s="2"/>
      <c r="AC43" s="47"/>
      <c r="AD43" s="47"/>
      <c r="AE43" s="29"/>
      <c r="AF43" s="48"/>
      <c r="AG43" s="48"/>
      <c r="AJ43" s="49"/>
      <c r="AK43" s="29"/>
      <c r="AM43" s="48"/>
      <c r="AO43" s="48"/>
      <c r="AP43" s="48"/>
      <c r="AQ43" s="7"/>
      <c r="AS43" s="29"/>
      <c r="AT43" s="47"/>
      <c r="AU43" s="47"/>
      <c r="AV43" s="2"/>
      <c r="AW43" s="47"/>
      <c r="AX43" s="47"/>
      <c r="AY43" s="29"/>
      <c r="AZ43" s="48"/>
      <c r="BA43" s="48"/>
      <c r="BD43" s="49"/>
      <c r="BE43" s="29"/>
      <c r="BF43" s="48"/>
      <c r="BG43" s="48"/>
      <c r="BI43" s="48"/>
      <c r="BJ43" s="48"/>
      <c r="BK43" s="7"/>
      <c r="BM43" s="29"/>
      <c r="BN43" s="47"/>
      <c r="BO43" s="47"/>
      <c r="BP43" s="2"/>
      <c r="BQ43" s="47"/>
      <c r="BR43" s="47"/>
      <c r="BS43" s="29"/>
      <c r="BT43" s="48"/>
      <c r="BU43" s="48"/>
      <c r="BX43" s="49"/>
      <c r="BY43" s="29"/>
      <c r="BZ43" s="48"/>
      <c r="CA43" s="48"/>
      <c r="CC43" s="48"/>
      <c r="CD43" s="48"/>
      <c r="CE43" s="29"/>
      <c r="CG43" s="29"/>
      <c r="CH43" s="47"/>
      <c r="CI43" s="47"/>
      <c r="CJ43" s="2"/>
      <c r="CK43" s="47"/>
      <c r="CL43" s="47"/>
      <c r="CM43" s="29"/>
      <c r="CN43" s="48"/>
      <c r="CO43" s="48"/>
      <c r="CR43" s="49"/>
      <c r="CS43" s="29"/>
      <c r="CT43" s="48"/>
      <c r="CU43" s="48"/>
      <c r="CW43" s="48"/>
      <c r="CX43" s="48"/>
      <c r="CY43" s="7"/>
      <c r="DA43" s="29"/>
      <c r="DB43" s="47"/>
      <c r="DC43" s="47"/>
      <c r="DD43" s="2"/>
      <c r="DE43" s="47"/>
      <c r="DF43" s="47"/>
      <c r="DG43" s="29"/>
      <c r="DH43" s="48"/>
      <c r="DI43" s="48"/>
      <c r="DL43" s="49"/>
      <c r="DM43" s="29"/>
      <c r="DN43" s="48"/>
      <c r="DO43" s="48"/>
      <c r="DQ43" s="48"/>
      <c r="DR43" s="48"/>
      <c r="DS43" s="7"/>
      <c r="DU43" s="29"/>
      <c r="DV43" s="47"/>
      <c r="DW43" s="47"/>
      <c r="DX43" s="2"/>
      <c r="DY43" s="47"/>
      <c r="DZ43" s="47"/>
      <c r="EA43" s="29"/>
      <c r="EC43" s="50"/>
      <c r="EF43" s="49"/>
      <c r="EG43" s="29"/>
      <c r="EH43" s="48"/>
      <c r="EI43" s="48"/>
      <c r="EK43" s="48"/>
      <c r="EL43" s="48"/>
      <c r="EM43" s="7"/>
      <c r="EO43" s="29"/>
      <c r="EP43" s="47"/>
      <c r="EQ43" s="47"/>
      <c r="ER43" s="2"/>
      <c r="ES43" s="47"/>
      <c r="ET43" s="47"/>
      <c r="EU43" s="29"/>
      <c r="EV43" s="48"/>
      <c r="EW43" s="48"/>
      <c r="EZ43" s="49"/>
      <c r="FA43" s="29"/>
      <c r="FB43" s="48"/>
      <c r="FC43" s="48"/>
      <c r="FE43" s="48"/>
      <c r="FF43" s="48"/>
      <c r="FG43" s="7"/>
      <c r="FI43" s="29"/>
      <c r="FJ43" s="47"/>
      <c r="FK43" s="47"/>
      <c r="FL43" s="2"/>
      <c r="FM43" s="47"/>
      <c r="FN43" s="47"/>
      <c r="FO43" s="29"/>
      <c r="FP43" s="48"/>
      <c r="FQ43" s="48"/>
      <c r="FT43" s="49"/>
      <c r="FU43" s="29"/>
      <c r="FV43" s="48"/>
      <c r="FW43" s="48"/>
      <c r="FY43" s="48"/>
      <c r="FZ43" s="48"/>
      <c r="GA43" s="19"/>
      <c r="GB43" s="53"/>
      <c r="GC43" s="53"/>
      <c r="GD43" s="54"/>
      <c r="GE43" s="29"/>
      <c r="GF43" s="29"/>
      <c r="GG43" s="47"/>
      <c r="GH43" s="29"/>
      <c r="GI43" s="56"/>
      <c r="GJ43" s="2"/>
      <c r="GK43" s="2"/>
      <c r="GL43" s="2"/>
      <c r="GM43" s="2"/>
      <c r="GN43" s="57"/>
      <c r="GO43" s="2"/>
      <c r="GP43" s="2"/>
      <c r="GQ43" s="2"/>
      <c r="GR43" s="2"/>
      <c r="GS43" s="2"/>
      <c r="GT43" s="2"/>
      <c r="GU43" s="19"/>
      <c r="GV43" s="53"/>
      <c r="GW43" s="53"/>
      <c r="GX43" s="54"/>
      <c r="GY43" s="29"/>
      <c r="GZ43" s="29"/>
      <c r="HA43" s="47"/>
      <c r="HB43" s="29"/>
      <c r="HC43" s="56"/>
      <c r="HD43" s="2"/>
      <c r="HE43" s="2"/>
      <c r="HF43" s="2"/>
      <c r="HG43" s="2"/>
      <c r="HH43" s="57"/>
      <c r="HI43" s="2"/>
      <c r="HJ43" s="2"/>
      <c r="HK43" s="2"/>
      <c r="HL43" s="2"/>
      <c r="HM43" s="2"/>
      <c r="HN43" s="2"/>
      <c r="HO43" s="19"/>
      <c r="HP43" s="53"/>
      <c r="HQ43" s="53"/>
      <c r="HR43" s="54"/>
      <c r="HS43" s="29"/>
      <c r="HT43" s="29"/>
      <c r="HU43" s="47"/>
      <c r="HV43" s="29"/>
      <c r="HW43" s="56"/>
      <c r="HX43" s="2"/>
      <c r="HY43" s="2"/>
      <c r="HZ43" s="2"/>
      <c r="IA43" s="2"/>
      <c r="IB43" s="57"/>
      <c r="IC43" s="2"/>
      <c r="ID43" s="2"/>
      <c r="IE43" s="2"/>
      <c r="IF43" s="2"/>
      <c r="IG43" s="2"/>
      <c r="IH43" s="2"/>
      <c r="II43" s="19"/>
      <c r="IJ43" s="53"/>
      <c r="IK43" s="53"/>
      <c r="IL43" s="54"/>
      <c r="IM43" s="29"/>
      <c r="IN43" s="29"/>
      <c r="IO43" s="47"/>
      <c r="IP43" s="29"/>
      <c r="IQ43" s="56"/>
      <c r="IR43" s="2"/>
      <c r="IS43" s="2"/>
      <c r="IT43" s="2"/>
      <c r="IU43" s="2"/>
      <c r="IV43" s="57"/>
      <c r="IW43" s="2"/>
      <c r="IX43" s="2"/>
      <c r="IY43" s="2"/>
      <c r="IZ43" s="2"/>
      <c r="JA43" s="2"/>
      <c r="JB43" s="2"/>
    </row>
    <row r="44" spans="1:262" s="4" customFormat="1" ht="13.5" customHeight="1">
      <c r="A44" s="46"/>
      <c r="B44" s="2"/>
      <c r="C44" s="7"/>
      <c r="E44" s="29"/>
      <c r="F44" s="47"/>
      <c r="G44" s="48"/>
      <c r="H44" s="2"/>
      <c r="I44" s="47"/>
      <c r="J44" s="48"/>
      <c r="K44" s="29"/>
      <c r="L44" s="48"/>
      <c r="M44" s="48"/>
      <c r="P44" s="49"/>
      <c r="Q44" s="29"/>
      <c r="R44" s="48"/>
      <c r="S44" s="48"/>
      <c r="U44" s="48"/>
      <c r="V44" s="48"/>
      <c r="W44" s="7"/>
      <c r="Y44" s="29"/>
      <c r="Z44" s="47"/>
      <c r="AA44" s="47"/>
      <c r="AB44" s="2"/>
      <c r="AC44" s="47"/>
      <c r="AD44" s="47"/>
      <c r="AE44" s="29"/>
      <c r="AF44" s="48"/>
      <c r="AG44" s="48"/>
      <c r="AJ44" s="49"/>
      <c r="AK44" s="29"/>
      <c r="AM44" s="48"/>
      <c r="AO44" s="48"/>
      <c r="AP44" s="48"/>
      <c r="AQ44" s="7"/>
      <c r="AS44" s="29"/>
      <c r="AT44" s="47"/>
      <c r="AU44" s="47"/>
      <c r="AV44" s="2"/>
      <c r="AW44" s="47"/>
      <c r="AX44" s="47"/>
      <c r="AY44" s="29"/>
      <c r="AZ44" s="48"/>
      <c r="BA44" s="48"/>
      <c r="BD44" s="49"/>
      <c r="BE44" s="29"/>
      <c r="BF44" s="48"/>
      <c r="BG44" s="48"/>
      <c r="BI44" s="48"/>
      <c r="BJ44" s="48"/>
      <c r="BK44" s="7"/>
      <c r="BM44" s="29"/>
      <c r="BN44" s="47"/>
      <c r="BO44" s="47"/>
      <c r="BP44" s="2"/>
      <c r="BQ44" s="47"/>
      <c r="BR44" s="47"/>
      <c r="BS44" s="29"/>
      <c r="BT44" s="48"/>
      <c r="BU44" s="48"/>
      <c r="BX44" s="49"/>
      <c r="BY44" s="29"/>
      <c r="BZ44" s="48"/>
      <c r="CA44" s="48"/>
      <c r="CC44" s="48"/>
      <c r="CD44" s="48"/>
      <c r="CE44" s="29"/>
      <c r="CG44" s="29"/>
      <c r="CH44" s="47"/>
      <c r="CI44" s="47"/>
      <c r="CJ44" s="2"/>
      <c r="CK44" s="47"/>
      <c r="CL44" s="47"/>
      <c r="CM44" s="29"/>
      <c r="CN44" s="48"/>
      <c r="CO44" s="48"/>
      <c r="CR44" s="49"/>
      <c r="CS44" s="29"/>
      <c r="CT44" s="48"/>
      <c r="CU44" s="48"/>
      <c r="CW44" s="48"/>
      <c r="CX44" s="48"/>
      <c r="CY44" s="7"/>
      <c r="DA44" s="29"/>
      <c r="DB44" s="47"/>
      <c r="DC44" s="47"/>
      <c r="DD44" s="2"/>
      <c r="DE44" s="47"/>
      <c r="DF44" s="47"/>
      <c r="DG44" s="29"/>
      <c r="DH44" s="48"/>
      <c r="DI44" s="48"/>
      <c r="DL44" s="49"/>
      <c r="DM44" s="29"/>
      <c r="DN44" s="48"/>
      <c r="DO44" s="48"/>
      <c r="DQ44" s="48"/>
      <c r="DR44" s="48"/>
      <c r="DS44" s="7"/>
      <c r="DU44" s="29"/>
      <c r="DV44" s="47"/>
      <c r="DW44" s="47"/>
      <c r="DX44" s="2"/>
      <c r="DY44" s="47"/>
      <c r="DZ44" s="47"/>
      <c r="EA44" s="29"/>
      <c r="EC44" s="50"/>
      <c r="EF44" s="49"/>
      <c r="EG44" s="29"/>
      <c r="EH44" s="48"/>
      <c r="EI44" s="48"/>
      <c r="EK44" s="48"/>
      <c r="EL44" s="48"/>
      <c r="EM44" s="7"/>
      <c r="EO44" s="29"/>
      <c r="EP44" s="47"/>
      <c r="EQ44" s="47"/>
      <c r="ER44" s="2"/>
      <c r="ES44" s="47"/>
      <c r="ET44" s="47"/>
      <c r="EU44" s="29"/>
      <c r="EV44" s="48"/>
      <c r="EW44" s="48"/>
      <c r="EZ44" s="49"/>
      <c r="FA44" s="29"/>
      <c r="FB44" s="48"/>
      <c r="FC44" s="48"/>
      <c r="FE44" s="48"/>
      <c r="FF44" s="48"/>
      <c r="FG44" s="7"/>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4" customFormat="1" ht="13.5" customHeight="1">
      <c r="A45" s="46"/>
      <c r="B45" s="2"/>
      <c r="C45" s="7"/>
      <c r="E45" s="29"/>
      <c r="F45" s="47"/>
      <c r="G45" s="48"/>
      <c r="H45" s="2"/>
      <c r="I45" s="47"/>
      <c r="J45" s="48"/>
      <c r="K45" s="29"/>
      <c r="L45" s="48"/>
      <c r="M45" s="48"/>
      <c r="P45" s="49"/>
      <c r="Q45" s="29"/>
      <c r="R45" s="48"/>
      <c r="S45" s="48"/>
      <c r="U45" s="48"/>
      <c r="V45" s="48"/>
      <c r="W45" s="7"/>
      <c r="Y45" s="29"/>
      <c r="Z45" s="47"/>
      <c r="AA45" s="47"/>
      <c r="AB45" s="2"/>
      <c r="AC45" s="47"/>
      <c r="AD45" s="47"/>
      <c r="AE45" s="29"/>
      <c r="AF45" s="48"/>
      <c r="AG45" s="48"/>
      <c r="AJ45" s="49"/>
      <c r="AK45" s="29"/>
      <c r="AM45" s="48"/>
      <c r="AO45" s="48"/>
      <c r="AP45" s="48"/>
      <c r="AQ45" s="7"/>
      <c r="AS45" s="29"/>
      <c r="AT45" s="47"/>
      <c r="AU45" s="47"/>
      <c r="AV45" s="2"/>
      <c r="AW45" s="47"/>
      <c r="AX45" s="47"/>
      <c r="AY45" s="29"/>
      <c r="AZ45" s="48"/>
      <c r="BA45" s="48"/>
      <c r="BD45" s="49"/>
      <c r="BE45" s="29"/>
      <c r="BF45" s="48"/>
      <c r="BG45" s="48"/>
      <c r="BI45" s="48"/>
      <c r="BJ45" s="48"/>
      <c r="BK45" s="7"/>
      <c r="BM45" s="29"/>
      <c r="BN45" s="47"/>
      <c r="BO45" s="47"/>
      <c r="BP45" s="2"/>
      <c r="BQ45" s="47"/>
      <c r="BR45" s="47"/>
      <c r="BS45" s="29"/>
      <c r="BT45" s="48"/>
      <c r="BU45" s="48"/>
      <c r="BX45" s="49"/>
      <c r="BY45" s="29"/>
      <c r="BZ45" s="48"/>
      <c r="CA45" s="48"/>
      <c r="CC45" s="48"/>
      <c r="CD45" s="48"/>
      <c r="CE45" s="29"/>
      <c r="CG45" s="29"/>
      <c r="CH45" s="47"/>
      <c r="CI45" s="47"/>
      <c r="CJ45" s="2"/>
      <c r="CK45" s="47"/>
      <c r="CL45" s="47"/>
      <c r="CM45" s="29"/>
      <c r="CN45" s="48"/>
      <c r="CO45" s="48"/>
      <c r="CR45" s="49"/>
      <c r="CS45" s="29"/>
      <c r="CT45" s="48"/>
      <c r="CU45" s="48"/>
      <c r="CW45" s="48"/>
      <c r="CX45" s="48"/>
      <c r="CY45" s="7"/>
      <c r="DA45" s="29"/>
      <c r="DB45" s="47"/>
      <c r="DC45" s="47"/>
      <c r="DD45" s="2"/>
      <c r="DE45" s="47"/>
      <c r="DF45" s="47"/>
      <c r="DG45" s="29"/>
      <c r="DH45" s="48"/>
      <c r="DI45" s="48"/>
      <c r="DL45" s="49"/>
      <c r="DM45" s="29"/>
      <c r="DN45" s="48"/>
      <c r="DO45" s="48"/>
      <c r="DQ45" s="48"/>
      <c r="DR45" s="48"/>
      <c r="DS45" s="7"/>
      <c r="DU45" s="29"/>
      <c r="DV45" s="47"/>
      <c r="DW45" s="47"/>
      <c r="DX45" s="2"/>
      <c r="DY45" s="47"/>
      <c r="DZ45" s="47"/>
      <c r="EA45" s="29"/>
      <c r="EC45" s="50"/>
      <c r="EF45" s="49"/>
      <c r="EG45" s="29"/>
      <c r="EH45" s="48"/>
      <c r="EI45" s="48"/>
      <c r="EK45" s="48"/>
      <c r="EL45" s="48"/>
      <c r="EM45" s="7"/>
      <c r="EO45" s="29"/>
      <c r="EP45" s="47"/>
      <c r="EQ45" s="47"/>
      <c r="ER45" s="2"/>
      <c r="ES45" s="47"/>
      <c r="ET45" s="47"/>
      <c r="EU45" s="29"/>
      <c r="EV45" s="48"/>
      <c r="EW45" s="48"/>
      <c r="EZ45" s="49"/>
      <c r="FA45" s="29"/>
      <c r="FB45" s="48"/>
      <c r="FC45" s="48"/>
      <c r="FE45" s="48"/>
      <c r="FF45" s="48"/>
      <c r="FG45" s="7"/>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4" customFormat="1" ht="13.5" customHeight="1">
      <c r="A46" s="46"/>
      <c r="B46" s="2"/>
      <c r="C46" s="7"/>
      <c r="E46" s="29"/>
      <c r="F46" s="47"/>
      <c r="G46" s="48"/>
      <c r="H46" s="2"/>
      <c r="I46" s="47"/>
      <c r="J46" s="48"/>
      <c r="K46" s="29"/>
      <c r="L46" s="48"/>
      <c r="M46" s="48"/>
      <c r="P46" s="49"/>
      <c r="Q46" s="29"/>
      <c r="R46" s="48"/>
      <c r="S46" s="48"/>
      <c r="U46" s="48"/>
      <c r="V46" s="48"/>
      <c r="W46" s="7"/>
      <c r="Y46" s="29"/>
      <c r="Z46" s="47"/>
      <c r="AA46" s="47"/>
      <c r="AB46" s="2"/>
      <c r="AC46" s="47"/>
      <c r="AD46" s="47"/>
      <c r="AE46" s="29"/>
      <c r="AF46" s="48"/>
      <c r="AG46" s="48"/>
      <c r="AJ46" s="49"/>
      <c r="AK46" s="29"/>
      <c r="AM46" s="48"/>
      <c r="AO46" s="48"/>
      <c r="AP46" s="48"/>
      <c r="AQ46" s="7"/>
      <c r="AS46" s="29"/>
      <c r="AT46" s="47"/>
      <c r="AU46" s="47"/>
      <c r="AV46" s="2"/>
      <c r="AW46" s="47"/>
      <c r="AX46" s="47"/>
      <c r="AY46" s="29"/>
      <c r="AZ46" s="48"/>
      <c r="BA46" s="48"/>
      <c r="BD46" s="49"/>
      <c r="BE46" s="29"/>
      <c r="BF46" s="48"/>
      <c r="BG46" s="48"/>
      <c r="BI46" s="48"/>
      <c r="BJ46" s="48"/>
      <c r="BK46" s="7"/>
      <c r="BM46" s="29"/>
      <c r="BN46" s="47"/>
      <c r="BO46" s="47"/>
      <c r="BP46" s="2"/>
      <c r="BQ46" s="47"/>
      <c r="BR46" s="47"/>
      <c r="BS46" s="29"/>
      <c r="BT46" s="48"/>
      <c r="BU46" s="48"/>
      <c r="BX46" s="49"/>
      <c r="BY46" s="29"/>
      <c r="BZ46" s="48"/>
      <c r="CA46" s="48"/>
      <c r="CC46" s="48"/>
      <c r="CD46" s="48"/>
      <c r="CE46" s="29"/>
      <c r="CG46" s="29"/>
      <c r="CH46" s="47"/>
      <c r="CI46" s="47"/>
      <c r="CJ46" s="2"/>
      <c r="CK46" s="47"/>
      <c r="CL46" s="47"/>
      <c r="CM46" s="29"/>
      <c r="CN46" s="48"/>
      <c r="CO46" s="48"/>
      <c r="CR46" s="49"/>
      <c r="CS46" s="29"/>
      <c r="CT46" s="48"/>
      <c r="CU46" s="48"/>
      <c r="CW46" s="48"/>
      <c r="CX46" s="48"/>
      <c r="CY46" s="7"/>
      <c r="DA46" s="29"/>
      <c r="DB46" s="47"/>
      <c r="DC46" s="47"/>
      <c r="DD46" s="2"/>
      <c r="DE46" s="47"/>
      <c r="DF46" s="47"/>
      <c r="DG46" s="29"/>
      <c r="DH46" s="48"/>
      <c r="DI46" s="48"/>
      <c r="DL46" s="49"/>
      <c r="DM46" s="29"/>
      <c r="DN46" s="48"/>
      <c r="DO46" s="48"/>
      <c r="DQ46" s="48"/>
      <c r="DR46" s="48"/>
      <c r="DS46" s="7"/>
      <c r="DU46" s="29"/>
      <c r="DV46" s="47"/>
      <c r="DW46" s="47"/>
      <c r="DX46" s="2"/>
      <c r="DY46" s="47"/>
      <c r="DZ46" s="47"/>
      <c r="EA46" s="29"/>
      <c r="EC46" s="50"/>
      <c r="EF46" s="49"/>
      <c r="EG46" s="29"/>
      <c r="EH46" s="48"/>
      <c r="EI46" s="48"/>
      <c r="EK46" s="48"/>
      <c r="EL46" s="48"/>
      <c r="EM46" s="7"/>
      <c r="EO46" s="29"/>
      <c r="EP46" s="47"/>
      <c r="EQ46" s="47"/>
      <c r="ER46" s="2"/>
      <c r="ES46" s="47"/>
      <c r="ET46" s="47"/>
      <c r="EU46" s="29"/>
      <c r="EV46" s="48"/>
      <c r="EW46" s="48"/>
      <c r="EZ46" s="49"/>
      <c r="FA46" s="29"/>
      <c r="FB46" s="48"/>
      <c r="FC46" s="48"/>
      <c r="FE46" s="48"/>
      <c r="FF46" s="48"/>
      <c r="FG46" s="7"/>
      <c r="FI46" s="29"/>
      <c r="FJ46" s="47"/>
      <c r="FK46" s="47"/>
      <c r="FL46" s="2"/>
      <c r="FM46" s="47"/>
      <c r="FN46" s="47"/>
      <c r="FO46" s="29"/>
      <c r="FP46" s="48"/>
      <c r="FQ46" s="48"/>
      <c r="FT46" s="49"/>
      <c r="FU46" s="29"/>
      <c r="FV46" s="48"/>
      <c r="FW46" s="48"/>
      <c r="FY46" s="48"/>
      <c r="FZ46" s="48"/>
      <c r="GA46" s="19"/>
      <c r="GB46" s="53"/>
      <c r="GC46" s="53"/>
      <c r="GD46" s="54"/>
      <c r="GE46" s="2"/>
      <c r="GF46" s="55"/>
      <c r="GG46" s="54"/>
      <c r="GH46" s="2"/>
      <c r="GI46" s="56"/>
      <c r="GJ46" s="2"/>
      <c r="GK46" s="2"/>
      <c r="GL46" s="2"/>
      <c r="GM46" s="2"/>
      <c r="GN46" s="57"/>
      <c r="GO46" s="2"/>
      <c r="GP46" s="2"/>
      <c r="GQ46" s="2"/>
      <c r="GR46" s="2"/>
      <c r="GS46" s="2"/>
      <c r="GT46" s="2"/>
      <c r="GU46" s="19"/>
      <c r="GV46" s="53"/>
      <c r="GW46" s="53"/>
      <c r="GX46" s="54"/>
      <c r="GY46" s="2"/>
      <c r="GZ46" s="55"/>
      <c r="HA46" s="54"/>
      <c r="HB46" s="2"/>
      <c r="HC46" s="56"/>
      <c r="HD46" s="2"/>
      <c r="HE46" s="2"/>
      <c r="HF46" s="2"/>
      <c r="HG46" s="2"/>
      <c r="HH46" s="57"/>
      <c r="HI46" s="2"/>
      <c r="HJ46" s="2"/>
      <c r="HK46" s="2"/>
      <c r="HL46" s="2"/>
      <c r="HM46" s="2"/>
      <c r="HN46" s="2"/>
      <c r="HO46" s="19"/>
      <c r="HP46" s="53"/>
      <c r="HQ46" s="53"/>
      <c r="HR46" s="54"/>
      <c r="HS46" s="2"/>
      <c r="HT46" s="55"/>
      <c r="HU46" s="54"/>
      <c r="HV46" s="2"/>
      <c r="HW46" s="56"/>
      <c r="HX46" s="2"/>
      <c r="HY46" s="2"/>
      <c r="HZ46" s="2"/>
      <c r="IA46" s="2"/>
      <c r="IB46" s="57"/>
      <c r="IC46" s="2"/>
      <c r="ID46" s="2"/>
      <c r="IE46" s="2"/>
      <c r="IF46" s="2"/>
      <c r="IG46" s="2"/>
      <c r="IH46" s="2"/>
      <c r="II46" s="19"/>
      <c r="IJ46" s="53"/>
      <c r="IK46" s="53"/>
      <c r="IL46" s="54"/>
      <c r="IM46" s="2"/>
      <c r="IN46" s="55"/>
      <c r="IO46" s="54"/>
      <c r="IP46" s="2"/>
      <c r="IQ46" s="56"/>
      <c r="IR46" s="2"/>
      <c r="IS46" s="2"/>
      <c r="IT46" s="2"/>
      <c r="IU46" s="2"/>
      <c r="IV46" s="57"/>
      <c r="IW46" s="2"/>
      <c r="IX46" s="2"/>
      <c r="IY46" s="2"/>
      <c r="IZ46" s="2"/>
      <c r="JA46" s="2"/>
      <c r="JB46" s="2"/>
    </row>
    <row r="47" spans="1:262" s="4" customFormat="1" ht="13.5" customHeight="1">
      <c r="A47" s="46"/>
      <c r="B47" s="2"/>
      <c r="C47" s="7"/>
      <c r="E47" s="29"/>
      <c r="F47" s="47"/>
      <c r="G47" s="48"/>
      <c r="H47" s="2"/>
      <c r="I47" s="47"/>
      <c r="J47" s="48"/>
      <c r="K47" s="29"/>
      <c r="L47" s="48"/>
      <c r="M47" s="48"/>
      <c r="P47" s="49"/>
      <c r="Q47" s="29"/>
      <c r="R47" s="48"/>
      <c r="S47" s="48"/>
      <c r="U47" s="48"/>
      <c r="V47" s="48"/>
      <c r="W47" s="7"/>
      <c r="Y47" s="29"/>
      <c r="Z47" s="47"/>
      <c r="AA47" s="47"/>
      <c r="AB47" s="2"/>
      <c r="AC47" s="47"/>
      <c r="AD47" s="47"/>
      <c r="AE47" s="29"/>
      <c r="AF47" s="48"/>
      <c r="AG47" s="48"/>
      <c r="AJ47" s="49"/>
      <c r="AK47" s="29"/>
      <c r="AM47" s="48"/>
      <c r="AO47" s="48"/>
      <c r="AP47" s="48"/>
      <c r="AQ47" s="7"/>
      <c r="AS47" s="29"/>
      <c r="AT47" s="47"/>
      <c r="AU47" s="47"/>
      <c r="AV47" s="2"/>
      <c r="AW47" s="47"/>
      <c r="AX47" s="47"/>
      <c r="AY47" s="29"/>
      <c r="AZ47" s="48"/>
      <c r="BA47" s="48"/>
      <c r="BD47" s="49"/>
      <c r="BE47" s="29"/>
      <c r="BF47" s="48"/>
      <c r="BG47" s="48"/>
      <c r="BI47" s="48"/>
      <c r="BJ47" s="48"/>
      <c r="BK47" s="7"/>
      <c r="BM47" s="29"/>
      <c r="BN47" s="47"/>
      <c r="BO47" s="47"/>
      <c r="BP47" s="2"/>
      <c r="BQ47" s="47"/>
      <c r="BR47" s="47"/>
      <c r="BS47" s="29"/>
      <c r="BT47" s="48"/>
      <c r="BU47" s="48"/>
      <c r="BX47" s="49"/>
      <c r="BY47" s="29"/>
      <c r="BZ47" s="48"/>
      <c r="CA47" s="48"/>
      <c r="CC47" s="48"/>
      <c r="CD47" s="48"/>
      <c r="CE47" s="29"/>
      <c r="CG47" s="29"/>
      <c r="CH47" s="47"/>
      <c r="CI47" s="47"/>
      <c r="CJ47" s="2"/>
      <c r="CK47" s="47"/>
      <c r="CL47" s="47"/>
      <c r="CM47" s="29"/>
      <c r="CN47" s="48"/>
      <c r="CO47" s="48"/>
      <c r="CR47" s="49"/>
      <c r="CS47" s="29"/>
      <c r="CT47" s="48"/>
      <c r="CU47" s="48"/>
      <c r="CW47" s="48"/>
      <c r="CX47" s="48"/>
      <c r="CY47" s="7"/>
      <c r="DA47" s="29"/>
      <c r="DB47" s="47"/>
      <c r="DC47" s="47"/>
      <c r="DD47" s="2"/>
      <c r="DE47" s="47"/>
      <c r="DF47" s="47"/>
      <c r="DG47" s="29"/>
      <c r="DH47" s="48"/>
      <c r="DI47" s="48"/>
      <c r="DL47" s="49"/>
      <c r="DM47" s="29"/>
      <c r="DN47" s="48"/>
      <c r="DO47" s="48"/>
      <c r="DQ47" s="48"/>
      <c r="DR47" s="48"/>
      <c r="DS47" s="7"/>
      <c r="DU47" s="29"/>
      <c r="DV47" s="47"/>
      <c r="DW47" s="47"/>
      <c r="DX47" s="2"/>
      <c r="DY47" s="47"/>
      <c r="DZ47" s="47"/>
      <c r="EA47" s="29"/>
      <c r="EC47" s="50"/>
      <c r="EF47" s="49"/>
      <c r="EG47" s="29"/>
      <c r="EH47" s="48"/>
      <c r="EI47" s="48"/>
      <c r="EK47" s="48"/>
      <c r="EL47" s="48"/>
      <c r="EM47" s="7"/>
      <c r="EO47" s="29"/>
      <c r="EP47" s="47"/>
      <c r="EQ47" s="47"/>
      <c r="ER47" s="2"/>
      <c r="ES47" s="47"/>
      <c r="ET47" s="47"/>
      <c r="EU47" s="29"/>
      <c r="EV47" s="48"/>
      <c r="EW47" s="48"/>
      <c r="EZ47" s="49"/>
      <c r="FA47" s="29"/>
      <c r="FB47" s="48"/>
      <c r="FC47" s="48"/>
      <c r="FE47" s="48"/>
      <c r="FF47" s="48"/>
      <c r="FG47" s="7"/>
      <c r="FI47" s="29"/>
      <c r="FJ47" s="47"/>
      <c r="FK47" s="47"/>
      <c r="FL47" s="2"/>
      <c r="FM47" s="47"/>
      <c r="FN47" s="47"/>
      <c r="FO47" s="29"/>
      <c r="FP47" s="48"/>
      <c r="FQ47" s="48"/>
      <c r="FT47" s="49"/>
      <c r="FU47" s="29"/>
      <c r="FV47" s="48"/>
      <c r="FW47" s="48"/>
      <c r="FY47" s="48"/>
      <c r="FZ47" s="48"/>
      <c r="GA47" s="19"/>
      <c r="GB47" s="53"/>
      <c r="GC47" s="53"/>
      <c r="GD47" s="54"/>
      <c r="GE47" s="2"/>
      <c r="GF47" s="55"/>
      <c r="GG47" s="54"/>
      <c r="GH47" s="2"/>
      <c r="GI47" s="56"/>
      <c r="GJ47" s="2"/>
      <c r="GK47" s="2"/>
      <c r="GL47" s="2"/>
      <c r="GM47" s="2"/>
      <c r="GN47" s="57"/>
      <c r="GO47" s="2"/>
      <c r="GP47" s="2"/>
      <c r="GQ47" s="2"/>
      <c r="GR47" s="2"/>
      <c r="GS47" s="2"/>
      <c r="GT47" s="2"/>
      <c r="GU47" s="19"/>
      <c r="GV47" s="53"/>
      <c r="GW47" s="53"/>
      <c r="GX47" s="54"/>
      <c r="GY47" s="2"/>
      <c r="GZ47" s="55"/>
      <c r="HA47" s="54"/>
      <c r="HB47" s="2"/>
      <c r="HC47" s="56"/>
      <c r="HD47" s="2"/>
      <c r="HE47" s="2"/>
      <c r="HF47" s="2"/>
      <c r="HG47" s="2"/>
      <c r="HH47" s="57"/>
      <c r="HI47" s="2"/>
      <c r="HJ47" s="2"/>
      <c r="HK47" s="2"/>
      <c r="HL47" s="2"/>
      <c r="HM47" s="2"/>
      <c r="HN47" s="2"/>
      <c r="HO47" s="19"/>
      <c r="HP47" s="53"/>
      <c r="HQ47" s="53"/>
      <c r="HR47" s="54"/>
      <c r="HS47" s="2"/>
      <c r="HT47" s="55"/>
      <c r="HU47" s="54"/>
      <c r="HV47" s="2"/>
      <c r="HW47" s="56"/>
      <c r="HX47" s="2"/>
      <c r="HY47" s="2"/>
      <c r="HZ47" s="2"/>
      <c r="IA47" s="2"/>
      <c r="IB47" s="57"/>
      <c r="IC47" s="2"/>
      <c r="ID47" s="2"/>
      <c r="IE47" s="2"/>
      <c r="IF47" s="2"/>
      <c r="IG47" s="2"/>
      <c r="IH47" s="2"/>
      <c r="II47" s="19"/>
      <c r="IJ47" s="53"/>
      <c r="IK47" s="53"/>
      <c r="IL47" s="54"/>
      <c r="IM47" s="2"/>
      <c r="IN47" s="55"/>
      <c r="IO47" s="54"/>
      <c r="IP47" s="2"/>
      <c r="IQ47" s="56"/>
      <c r="IR47" s="2"/>
      <c r="IS47" s="2"/>
      <c r="IT47" s="2"/>
      <c r="IU47" s="2"/>
      <c r="IV47" s="57"/>
      <c r="IW47" s="2"/>
      <c r="IX47" s="2"/>
      <c r="IY47" s="2"/>
      <c r="IZ47" s="2"/>
      <c r="JA47" s="2"/>
      <c r="JB47" s="2"/>
    </row>
    <row r="48" spans="1:262" s="4" customFormat="1" ht="13.5" customHeight="1">
      <c r="A48" s="46"/>
      <c r="B48" s="2"/>
      <c r="C48" s="7"/>
      <c r="E48" s="29"/>
      <c r="F48" s="47"/>
      <c r="G48" s="48"/>
      <c r="H48" s="2"/>
      <c r="I48" s="47"/>
      <c r="J48" s="48"/>
      <c r="K48" s="29"/>
      <c r="L48" s="48"/>
      <c r="M48" s="48"/>
      <c r="P48" s="49"/>
      <c r="Q48" s="29"/>
      <c r="R48" s="48"/>
      <c r="S48" s="48"/>
      <c r="U48" s="48"/>
      <c r="V48" s="48"/>
      <c r="W48" s="7"/>
      <c r="Y48" s="29"/>
      <c r="Z48" s="47"/>
      <c r="AA48" s="47"/>
      <c r="AB48" s="2"/>
      <c r="AC48" s="47"/>
      <c r="AD48" s="47"/>
      <c r="AE48" s="29"/>
      <c r="AF48" s="48"/>
      <c r="AG48" s="48"/>
      <c r="AJ48" s="49"/>
      <c r="AK48" s="29"/>
      <c r="AM48" s="48"/>
      <c r="AO48" s="48"/>
      <c r="AP48" s="48"/>
      <c r="AQ48" s="7"/>
      <c r="AS48" s="29"/>
      <c r="AT48" s="47"/>
      <c r="AU48" s="47"/>
      <c r="AV48" s="2"/>
      <c r="AW48" s="47"/>
      <c r="AX48" s="47"/>
      <c r="AY48" s="29"/>
      <c r="AZ48" s="48"/>
      <c r="BA48" s="48"/>
      <c r="BD48" s="49"/>
      <c r="BE48" s="29"/>
      <c r="BF48" s="48"/>
      <c r="BG48" s="48"/>
      <c r="BI48" s="48"/>
      <c r="BJ48" s="48"/>
      <c r="BK48" s="7"/>
      <c r="BM48" s="29"/>
      <c r="BN48" s="47"/>
      <c r="BO48" s="47"/>
      <c r="BP48" s="2"/>
      <c r="BQ48" s="47"/>
      <c r="BR48" s="47"/>
      <c r="BS48" s="29"/>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7"/>
      <c r="DA48" s="29"/>
      <c r="DB48" s="47"/>
      <c r="DC48" s="47"/>
      <c r="DD48" s="2"/>
      <c r="DE48" s="47"/>
      <c r="DF48" s="47"/>
      <c r="DG48" s="29"/>
      <c r="DH48" s="48"/>
      <c r="DI48" s="48"/>
      <c r="DL48" s="49"/>
      <c r="DM48" s="29"/>
      <c r="DN48" s="48"/>
      <c r="DO48" s="48"/>
      <c r="DQ48" s="48"/>
      <c r="DR48" s="48"/>
      <c r="DS48" s="7"/>
      <c r="DU48" s="29"/>
      <c r="DV48" s="47"/>
      <c r="DW48" s="47"/>
      <c r="DX48" s="2"/>
      <c r="DY48" s="47"/>
      <c r="DZ48" s="47"/>
      <c r="EA48" s="29"/>
      <c r="EC48" s="50"/>
      <c r="EF48" s="49"/>
      <c r="EG48" s="29"/>
      <c r="EH48" s="48"/>
      <c r="EI48" s="48"/>
      <c r="EK48" s="48"/>
      <c r="EL48" s="48"/>
      <c r="EM48" s="7"/>
      <c r="EO48" s="29"/>
      <c r="EP48" s="47"/>
      <c r="EQ48" s="47"/>
      <c r="ER48" s="2"/>
      <c r="ES48" s="47"/>
      <c r="ET48" s="47"/>
      <c r="EU48" s="29"/>
      <c r="EV48" s="48"/>
      <c r="EW48" s="48"/>
      <c r="EZ48" s="49"/>
      <c r="FA48" s="29"/>
      <c r="FB48" s="48"/>
      <c r="FC48" s="48"/>
      <c r="FE48" s="48"/>
      <c r="FF48" s="48"/>
      <c r="FG48" s="7"/>
      <c r="FI48" s="29"/>
      <c r="FJ48" s="47"/>
      <c r="FK48" s="47"/>
      <c r="FL48" s="2"/>
      <c r="FM48" s="47"/>
      <c r="FN48" s="47"/>
      <c r="FO48" s="29"/>
      <c r="FP48" s="48"/>
      <c r="FQ48" s="48"/>
      <c r="FT48" s="49"/>
      <c r="FU48" s="29"/>
      <c r="FV48" s="48"/>
      <c r="FW48" s="48"/>
      <c r="FY48" s="48"/>
      <c r="FZ48" s="48"/>
      <c r="GA48" s="19"/>
      <c r="GB48" s="53"/>
      <c r="GC48" s="53"/>
      <c r="GD48" s="54"/>
      <c r="GE48" s="2"/>
      <c r="GF48" s="55"/>
      <c r="GG48" s="54"/>
      <c r="GH48" s="2"/>
      <c r="GI48" s="56"/>
      <c r="GJ48" s="2"/>
      <c r="GK48" s="2"/>
      <c r="GL48" s="2"/>
      <c r="GM48" s="2"/>
      <c r="GN48" s="57"/>
      <c r="GO48" s="2"/>
      <c r="GP48" s="2"/>
      <c r="GQ48" s="2"/>
      <c r="GR48" s="2"/>
      <c r="GS48" s="2"/>
      <c r="GT48" s="2"/>
      <c r="GU48" s="19"/>
      <c r="GV48" s="53"/>
      <c r="GW48" s="53"/>
      <c r="GX48" s="54"/>
      <c r="GY48" s="2"/>
      <c r="GZ48" s="55"/>
      <c r="HA48" s="54"/>
      <c r="HB48" s="2"/>
      <c r="HC48" s="56"/>
      <c r="HD48" s="2"/>
      <c r="HE48" s="2"/>
      <c r="HF48" s="2"/>
      <c r="HG48" s="2"/>
      <c r="HH48" s="57"/>
      <c r="HI48" s="2"/>
      <c r="HJ48" s="2"/>
      <c r="HK48" s="2"/>
      <c r="HL48" s="2"/>
      <c r="HM48" s="2"/>
      <c r="HN48" s="2"/>
      <c r="HO48" s="19"/>
      <c r="HP48" s="53"/>
      <c r="HQ48" s="53"/>
      <c r="HR48" s="54"/>
      <c r="HS48" s="2"/>
      <c r="HT48" s="55"/>
      <c r="HU48" s="54"/>
      <c r="HV48" s="2"/>
      <c r="HW48" s="56"/>
      <c r="HX48" s="2"/>
      <c r="HY48" s="2"/>
      <c r="HZ48" s="2"/>
      <c r="IA48" s="2"/>
      <c r="IB48" s="57"/>
      <c r="IC48" s="2"/>
      <c r="ID48" s="2"/>
      <c r="IE48" s="2"/>
      <c r="IF48" s="2"/>
      <c r="IG48" s="2"/>
      <c r="IH48" s="2"/>
      <c r="II48" s="19"/>
      <c r="IJ48" s="53"/>
      <c r="IK48" s="53"/>
      <c r="IL48" s="54"/>
      <c r="IM48" s="2"/>
      <c r="IN48" s="55"/>
      <c r="IO48" s="54"/>
      <c r="IP48" s="2"/>
      <c r="IQ48" s="56"/>
      <c r="IR48" s="2"/>
      <c r="IS48" s="2"/>
      <c r="IT48" s="2"/>
      <c r="IU48" s="2"/>
      <c r="IV48" s="57"/>
      <c r="IW48" s="2"/>
      <c r="IX48" s="2"/>
      <c r="IY48" s="2"/>
      <c r="IZ48" s="2"/>
      <c r="JA48" s="2"/>
      <c r="JB48" s="2"/>
    </row>
    <row r="49" spans="1:262" s="4" customFormat="1" ht="13.5" customHeight="1">
      <c r="A49" s="46"/>
      <c r="B49" s="2"/>
      <c r="C49" s="7"/>
      <c r="E49" s="29"/>
      <c r="F49" s="47"/>
      <c r="G49" s="48"/>
      <c r="H49" s="2"/>
      <c r="I49" s="47"/>
      <c r="J49" s="48"/>
      <c r="K49" s="29"/>
      <c r="L49" s="48"/>
      <c r="M49" s="48"/>
      <c r="P49" s="49"/>
      <c r="Q49" s="29"/>
      <c r="R49" s="48"/>
      <c r="S49" s="48"/>
      <c r="U49" s="48"/>
      <c r="V49" s="48"/>
      <c r="W49" s="7"/>
      <c r="Y49" s="29"/>
      <c r="Z49" s="47"/>
      <c r="AA49" s="47"/>
      <c r="AB49" s="2"/>
      <c r="AC49" s="47"/>
      <c r="AD49" s="47"/>
      <c r="AE49" s="29"/>
      <c r="AF49" s="48"/>
      <c r="AG49" s="48"/>
      <c r="AJ49" s="49"/>
      <c r="AK49" s="29"/>
      <c r="AM49" s="48"/>
      <c r="AO49" s="48"/>
      <c r="AP49" s="48"/>
      <c r="AQ49" s="7"/>
      <c r="AS49" s="29"/>
      <c r="AT49" s="47"/>
      <c r="AU49" s="47"/>
      <c r="AV49" s="2"/>
      <c r="AW49" s="47"/>
      <c r="AX49" s="47"/>
      <c r="AY49" s="29"/>
      <c r="AZ49" s="48"/>
      <c r="BA49" s="48"/>
      <c r="BD49" s="49"/>
      <c r="BE49" s="29"/>
      <c r="BF49" s="48"/>
      <c r="BG49" s="48"/>
      <c r="BI49" s="48"/>
      <c r="BJ49" s="48"/>
      <c r="BK49" s="7"/>
      <c r="BM49" s="29"/>
      <c r="BN49" s="47"/>
      <c r="BO49" s="47"/>
      <c r="BP49" s="2"/>
      <c r="BQ49" s="47"/>
      <c r="BR49" s="47"/>
      <c r="BS49" s="29"/>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7"/>
      <c r="DA49" s="29"/>
      <c r="DB49" s="47"/>
      <c r="DC49" s="47"/>
      <c r="DD49" s="2"/>
      <c r="DE49" s="47"/>
      <c r="DF49" s="47"/>
      <c r="DG49" s="29"/>
      <c r="DH49" s="48"/>
      <c r="DI49" s="48"/>
      <c r="DL49" s="49"/>
      <c r="DM49" s="29"/>
      <c r="DN49" s="48"/>
      <c r="DO49" s="48"/>
      <c r="DQ49" s="48"/>
      <c r="DR49" s="48"/>
      <c r="DS49" s="7"/>
      <c r="DU49" s="29"/>
      <c r="DV49" s="47"/>
      <c r="DW49" s="47"/>
      <c r="DX49" s="2"/>
      <c r="DY49" s="47"/>
      <c r="DZ49" s="47"/>
      <c r="EA49" s="29"/>
      <c r="EC49" s="50"/>
      <c r="EF49" s="49"/>
      <c r="EG49" s="29"/>
      <c r="EH49" s="48"/>
      <c r="EI49" s="48"/>
      <c r="EK49" s="48"/>
      <c r="EL49" s="48"/>
      <c r="EM49" s="7"/>
      <c r="EO49" s="29"/>
      <c r="EP49" s="47"/>
      <c r="EQ49" s="47"/>
      <c r="ER49" s="2"/>
      <c r="ES49" s="47"/>
      <c r="ET49" s="47"/>
      <c r="EU49" s="29"/>
      <c r="EV49" s="48"/>
      <c r="EW49" s="48"/>
      <c r="EZ49" s="49"/>
      <c r="FA49" s="29"/>
      <c r="FB49" s="48"/>
      <c r="FC49" s="48"/>
      <c r="FE49" s="48"/>
      <c r="FF49" s="48"/>
      <c r="FG49" s="7"/>
      <c r="FI49" s="29"/>
      <c r="FJ49" s="47"/>
      <c r="FK49" s="47"/>
      <c r="FL49" s="2"/>
      <c r="FM49" s="47"/>
      <c r="FN49" s="47"/>
      <c r="FO49" s="29"/>
      <c r="FP49" s="48"/>
      <c r="FQ49" s="48"/>
      <c r="FT49" s="49"/>
      <c r="FU49" s="29"/>
      <c r="FV49" s="48"/>
      <c r="FW49" s="48"/>
      <c r="FY49" s="48"/>
      <c r="FZ49" s="48"/>
      <c r="GA49" s="19"/>
      <c r="GB49" s="53"/>
      <c r="GC49" s="53"/>
      <c r="GD49" s="54"/>
      <c r="GE49" s="2"/>
      <c r="GF49" s="55"/>
      <c r="GG49" s="54"/>
      <c r="GH49" s="2"/>
      <c r="GI49" s="56"/>
      <c r="GJ49" s="2"/>
      <c r="GK49" s="2"/>
      <c r="GL49" s="2"/>
      <c r="GM49" s="2"/>
      <c r="GN49" s="57"/>
      <c r="GO49" s="2"/>
      <c r="GP49" s="2"/>
      <c r="GQ49" s="2"/>
      <c r="GR49" s="2"/>
      <c r="GS49" s="2"/>
      <c r="GT49" s="2"/>
      <c r="GU49" s="19"/>
      <c r="GV49" s="53"/>
      <c r="GW49" s="53"/>
      <c r="GX49" s="54"/>
      <c r="GY49" s="2"/>
      <c r="GZ49" s="55"/>
      <c r="HA49" s="54"/>
      <c r="HB49" s="2"/>
      <c r="HC49" s="56"/>
      <c r="HD49" s="2"/>
      <c r="HE49" s="2"/>
      <c r="HF49" s="2"/>
      <c r="HG49" s="2"/>
      <c r="HH49" s="57"/>
      <c r="HI49" s="2"/>
      <c r="HJ49" s="2"/>
      <c r="HK49" s="2"/>
      <c r="HL49" s="2"/>
      <c r="HM49" s="2"/>
      <c r="HN49" s="2"/>
      <c r="HO49" s="19"/>
      <c r="HP49" s="53"/>
      <c r="HQ49" s="53"/>
      <c r="HR49" s="54"/>
      <c r="HS49" s="2"/>
      <c r="HT49" s="55"/>
      <c r="HU49" s="54"/>
      <c r="HV49" s="2"/>
      <c r="HW49" s="56"/>
      <c r="HX49" s="2"/>
      <c r="HY49" s="2"/>
      <c r="HZ49" s="2"/>
      <c r="IA49" s="2"/>
      <c r="IB49" s="57"/>
      <c r="IC49" s="2"/>
      <c r="ID49" s="2"/>
      <c r="IE49" s="2"/>
      <c r="IF49" s="2"/>
      <c r="IG49" s="2"/>
      <c r="IH49" s="2"/>
      <c r="II49" s="19"/>
      <c r="IJ49" s="53"/>
      <c r="IK49" s="53"/>
      <c r="IL49" s="54"/>
      <c r="IM49" s="2"/>
      <c r="IN49" s="55"/>
      <c r="IO49" s="54"/>
      <c r="IP49" s="2"/>
      <c r="IQ49" s="56"/>
      <c r="IR49" s="2"/>
      <c r="IS49" s="2"/>
      <c r="IT49" s="2"/>
      <c r="IU49" s="2"/>
      <c r="IV49" s="57"/>
      <c r="IW49" s="2"/>
      <c r="IX49" s="2"/>
      <c r="IY49" s="2"/>
      <c r="IZ49" s="2"/>
      <c r="JA49" s="2"/>
      <c r="JB49" s="2"/>
    </row>
    <row r="50" spans="1:262" s="4" customFormat="1" ht="13.5" customHeight="1">
      <c r="A50" s="46"/>
      <c r="B50" s="2"/>
      <c r="C50" s="7"/>
      <c r="E50" s="29"/>
      <c r="F50" s="47"/>
      <c r="G50" s="48"/>
      <c r="H50" s="2"/>
      <c r="I50" s="47"/>
      <c r="J50" s="48"/>
      <c r="K50" s="29"/>
      <c r="L50" s="48"/>
      <c r="M50" s="48"/>
      <c r="P50" s="49"/>
      <c r="Q50" s="29"/>
      <c r="R50" s="48"/>
      <c r="S50" s="48"/>
      <c r="U50" s="48"/>
      <c r="V50" s="48"/>
      <c r="W50" s="7"/>
      <c r="Y50" s="29"/>
      <c r="Z50" s="47"/>
      <c r="AA50" s="47"/>
      <c r="AB50" s="2"/>
      <c r="AC50" s="47"/>
      <c r="AD50" s="47"/>
      <c r="AE50" s="29"/>
      <c r="AF50" s="48"/>
      <c r="AG50" s="48"/>
      <c r="AJ50" s="49"/>
      <c r="AK50" s="29"/>
      <c r="AM50" s="48"/>
      <c r="AO50" s="48"/>
      <c r="AP50" s="48"/>
      <c r="AQ50" s="7"/>
      <c r="AS50" s="29"/>
      <c r="AT50" s="47"/>
      <c r="AU50" s="47"/>
      <c r="AV50" s="2"/>
      <c r="AW50" s="47"/>
      <c r="AX50" s="47"/>
      <c r="AY50" s="29"/>
      <c r="AZ50" s="48"/>
      <c r="BA50" s="48"/>
      <c r="BD50" s="49"/>
      <c r="BE50" s="29"/>
      <c r="BF50" s="48"/>
      <c r="BG50" s="48"/>
      <c r="BI50" s="48"/>
      <c r="BJ50" s="48"/>
      <c r="BK50" s="7"/>
      <c r="BM50" s="29"/>
      <c r="BN50" s="47"/>
      <c r="BO50" s="47"/>
      <c r="BP50" s="2"/>
      <c r="BQ50" s="47"/>
      <c r="BR50" s="47"/>
      <c r="BS50" s="29"/>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7"/>
      <c r="DA50" s="29"/>
      <c r="DB50" s="47"/>
      <c r="DC50" s="47"/>
      <c r="DD50" s="2"/>
      <c r="DE50" s="47"/>
      <c r="DF50" s="47"/>
      <c r="DG50" s="29"/>
      <c r="DH50" s="48"/>
      <c r="DI50" s="48"/>
      <c r="DL50" s="49"/>
      <c r="DM50" s="29"/>
      <c r="DN50" s="48"/>
      <c r="DO50" s="48"/>
      <c r="DQ50" s="48"/>
      <c r="DR50" s="48"/>
      <c r="DS50" s="7"/>
      <c r="DU50" s="29"/>
      <c r="DV50" s="47"/>
      <c r="DW50" s="47"/>
      <c r="DX50" s="2"/>
      <c r="DY50" s="47"/>
      <c r="DZ50" s="47"/>
      <c r="EA50" s="29"/>
      <c r="EC50" s="50"/>
      <c r="EF50" s="49"/>
      <c r="EG50" s="29"/>
      <c r="EH50" s="48"/>
      <c r="EI50" s="48"/>
      <c r="EK50" s="48"/>
      <c r="EL50" s="48"/>
      <c r="EM50" s="7"/>
      <c r="EO50" s="29"/>
      <c r="EP50" s="47"/>
      <c r="EQ50" s="47"/>
      <c r="ER50" s="2"/>
      <c r="ES50" s="47"/>
      <c r="ET50" s="47"/>
      <c r="EU50" s="29"/>
      <c r="EV50" s="48"/>
      <c r="EW50" s="48"/>
      <c r="EZ50" s="49"/>
      <c r="FA50" s="29"/>
      <c r="FB50" s="48"/>
      <c r="FC50" s="48"/>
      <c r="FE50" s="48"/>
      <c r="FF50" s="48"/>
      <c r="FG50" s="7"/>
      <c r="FI50" s="29"/>
      <c r="FJ50" s="47"/>
      <c r="FK50" s="47"/>
      <c r="FL50" s="2"/>
      <c r="FM50" s="47"/>
      <c r="FN50" s="47"/>
      <c r="FO50" s="29"/>
      <c r="FP50" s="48"/>
      <c r="FQ50" s="48"/>
      <c r="FT50" s="49"/>
      <c r="FU50" s="29"/>
      <c r="FV50" s="48"/>
      <c r="FW50" s="48"/>
      <c r="FY50" s="48"/>
      <c r="FZ50" s="48"/>
      <c r="GA50" s="19"/>
      <c r="GB50" s="53"/>
      <c r="GC50" s="53"/>
      <c r="GD50" s="54"/>
      <c r="GE50" s="2"/>
      <c r="GF50" s="55"/>
      <c r="GG50" s="54"/>
      <c r="GH50" s="2"/>
      <c r="GI50" s="56"/>
      <c r="GJ50" s="2"/>
      <c r="GK50" s="2"/>
      <c r="GL50" s="2"/>
      <c r="GM50" s="2"/>
      <c r="GN50" s="57"/>
      <c r="GO50" s="2"/>
      <c r="GP50" s="2"/>
      <c r="GQ50" s="2"/>
      <c r="GR50" s="2"/>
      <c r="GS50" s="2"/>
      <c r="GT50" s="2"/>
      <c r="GU50" s="19"/>
      <c r="GV50" s="53"/>
      <c r="GW50" s="53"/>
      <c r="GX50" s="54"/>
      <c r="GY50" s="2"/>
      <c r="GZ50" s="55"/>
      <c r="HA50" s="54"/>
      <c r="HB50" s="2"/>
      <c r="HC50" s="56"/>
      <c r="HD50" s="2"/>
      <c r="HE50" s="2"/>
      <c r="HF50" s="2"/>
      <c r="HG50" s="2"/>
      <c r="HH50" s="57"/>
      <c r="HI50" s="2"/>
      <c r="HJ50" s="2"/>
      <c r="HK50" s="2"/>
      <c r="HL50" s="2"/>
      <c r="HM50" s="2"/>
      <c r="HN50" s="2"/>
      <c r="HO50" s="19"/>
      <c r="HP50" s="53"/>
      <c r="HQ50" s="53"/>
      <c r="HR50" s="54"/>
      <c r="HS50" s="2"/>
      <c r="HT50" s="55"/>
      <c r="HU50" s="54"/>
      <c r="HV50" s="2"/>
      <c r="HW50" s="56"/>
      <c r="HX50" s="2"/>
      <c r="HY50" s="2"/>
      <c r="HZ50" s="2"/>
      <c r="IA50" s="2"/>
      <c r="IB50" s="57"/>
      <c r="IC50" s="2"/>
      <c r="ID50" s="2"/>
      <c r="IE50" s="2"/>
      <c r="IF50" s="2"/>
      <c r="IG50" s="2"/>
      <c r="IH50" s="2"/>
      <c r="II50" s="19"/>
      <c r="IJ50" s="53"/>
      <c r="IK50" s="53"/>
      <c r="IL50" s="54"/>
      <c r="IM50" s="2"/>
      <c r="IN50" s="55"/>
      <c r="IO50" s="54"/>
      <c r="IP50" s="2"/>
      <c r="IQ50" s="56"/>
      <c r="IR50" s="2"/>
      <c r="IS50" s="2"/>
      <c r="IT50" s="2"/>
      <c r="IU50" s="2"/>
      <c r="IV50" s="57"/>
      <c r="IW50" s="2"/>
      <c r="IX50" s="2"/>
      <c r="IY50" s="2"/>
      <c r="IZ50" s="2"/>
      <c r="JA50" s="2"/>
      <c r="JB50" s="2"/>
    </row>
    <row r="51" spans="1:262" s="4" customFormat="1" ht="13.5" customHeight="1">
      <c r="A51" s="46"/>
      <c r="B51" s="2"/>
      <c r="C51" s="7"/>
      <c r="E51" s="29"/>
      <c r="F51" s="47"/>
      <c r="G51" s="48"/>
      <c r="H51" s="2"/>
      <c r="I51" s="47"/>
      <c r="J51" s="48"/>
      <c r="K51" s="29"/>
      <c r="L51" s="48"/>
      <c r="M51" s="48"/>
      <c r="P51" s="49"/>
      <c r="Q51" s="29"/>
      <c r="R51" s="48"/>
      <c r="S51" s="48"/>
      <c r="U51" s="48"/>
      <c r="V51" s="48"/>
      <c r="W51" s="7"/>
      <c r="Y51" s="29"/>
      <c r="Z51" s="47"/>
      <c r="AA51" s="47"/>
      <c r="AB51" s="2"/>
      <c r="AC51" s="47"/>
      <c r="AD51" s="47"/>
      <c r="AE51" s="29"/>
      <c r="AF51" s="48"/>
      <c r="AG51" s="48"/>
      <c r="AJ51" s="49"/>
      <c r="AK51" s="29"/>
      <c r="AM51" s="48"/>
      <c r="AO51" s="48"/>
      <c r="AP51" s="48"/>
      <c r="AQ51" s="7"/>
      <c r="AS51" s="29"/>
      <c r="AT51" s="47"/>
      <c r="AU51" s="47"/>
      <c r="AV51" s="2"/>
      <c r="AW51" s="47"/>
      <c r="AX51" s="47"/>
      <c r="AY51" s="29"/>
      <c r="AZ51" s="48"/>
      <c r="BA51" s="48"/>
      <c r="BD51" s="49"/>
      <c r="BE51" s="29"/>
      <c r="BF51" s="48"/>
      <c r="BG51" s="48"/>
      <c r="BI51" s="48"/>
      <c r="BJ51" s="48"/>
      <c r="BK51" s="7"/>
      <c r="BM51" s="29"/>
      <c r="BN51" s="47"/>
      <c r="BO51" s="47"/>
      <c r="BP51" s="2"/>
      <c r="BQ51" s="47"/>
      <c r="BR51" s="47"/>
      <c r="BS51" s="29"/>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7"/>
      <c r="DA51" s="29"/>
      <c r="DB51" s="47"/>
      <c r="DC51" s="47"/>
      <c r="DD51" s="2"/>
      <c r="DE51" s="47"/>
      <c r="DF51" s="47"/>
      <c r="DG51" s="29"/>
      <c r="DH51" s="48"/>
      <c r="DI51" s="48"/>
      <c r="DL51" s="49"/>
      <c r="DM51" s="29"/>
      <c r="DN51" s="48"/>
      <c r="DO51" s="48"/>
      <c r="DQ51" s="48"/>
      <c r="DR51" s="48"/>
      <c r="DS51" s="7"/>
      <c r="DU51" s="29"/>
      <c r="DV51" s="47"/>
      <c r="DW51" s="47"/>
      <c r="DX51" s="2"/>
      <c r="DY51" s="47"/>
      <c r="DZ51" s="47"/>
      <c r="EA51" s="29"/>
      <c r="EC51" s="50"/>
      <c r="EF51" s="49"/>
      <c r="EG51" s="29"/>
      <c r="EH51" s="48"/>
      <c r="EI51" s="48"/>
      <c r="EK51" s="48"/>
      <c r="EL51" s="48"/>
      <c r="EM51" s="7"/>
      <c r="EO51" s="29"/>
      <c r="EP51" s="47"/>
      <c r="EQ51" s="47"/>
      <c r="ER51" s="2"/>
      <c r="ES51" s="47"/>
      <c r="ET51" s="47"/>
      <c r="EU51" s="29"/>
      <c r="EV51" s="48"/>
      <c r="EW51" s="48"/>
      <c r="EZ51" s="49"/>
      <c r="FA51" s="29"/>
      <c r="FB51" s="48"/>
      <c r="FC51" s="48"/>
      <c r="FE51" s="48"/>
      <c r="FF51" s="48"/>
      <c r="FG51" s="7"/>
      <c r="FI51" s="29"/>
      <c r="FJ51" s="47"/>
      <c r="FK51" s="47"/>
      <c r="FL51" s="2"/>
      <c r="FM51" s="47"/>
      <c r="FN51" s="47"/>
      <c r="FO51" s="29"/>
      <c r="FP51" s="48"/>
      <c r="FQ51" s="48"/>
      <c r="FT51" s="49"/>
      <c r="FU51" s="29"/>
      <c r="FV51" s="48"/>
      <c r="FW51" s="48"/>
      <c r="FY51" s="48"/>
      <c r="FZ51" s="48"/>
      <c r="GA51" s="19"/>
      <c r="GB51" s="53"/>
      <c r="GC51" s="53"/>
      <c r="GD51" s="54"/>
      <c r="GE51" s="2"/>
      <c r="GF51" s="55"/>
      <c r="GG51" s="54"/>
      <c r="GH51" s="2"/>
      <c r="GI51" s="56"/>
      <c r="GJ51" s="2"/>
      <c r="GK51" s="2"/>
      <c r="GL51" s="2"/>
      <c r="GM51" s="2"/>
      <c r="GN51" s="57"/>
      <c r="GO51" s="2"/>
      <c r="GP51" s="2"/>
      <c r="GQ51" s="2"/>
      <c r="GR51" s="2"/>
      <c r="GS51" s="2"/>
      <c r="GT51" s="2"/>
      <c r="GU51" s="19"/>
      <c r="GV51" s="53"/>
      <c r="GW51" s="53"/>
      <c r="GX51" s="54"/>
      <c r="GY51" s="2"/>
      <c r="GZ51" s="55"/>
      <c r="HA51" s="54"/>
      <c r="HB51" s="2"/>
      <c r="HC51" s="56"/>
      <c r="HD51" s="2"/>
      <c r="HE51" s="2"/>
      <c r="HF51" s="2"/>
      <c r="HG51" s="2"/>
      <c r="HH51" s="57"/>
      <c r="HI51" s="2"/>
      <c r="HJ51" s="2"/>
      <c r="HK51" s="2"/>
      <c r="HL51" s="2"/>
      <c r="HM51" s="2"/>
      <c r="HN51" s="2"/>
      <c r="HO51" s="19"/>
      <c r="HP51" s="53"/>
      <c r="HQ51" s="53"/>
      <c r="HR51" s="54"/>
      <c r="HS51" s="2"/>
      <c r="HT51" s="55"/>
      <c r="HU51" s="54"/>
      <c r="HV51" s="2"/>
      <c r="HW51" s="56"/>
      <c r="HX51" s="2"/>
      <c r="HY51" s="2"/>
      <c r="HZ51" s="2"/>
      <c r="IA51" s="2"/>
      <c r="IB51" s="57"/>
      <c r="IC51" s="2"/>
      <c r="ID51" s="2"/>
      <c r="IE51" s="2"/>
      <c r="IF51" s="2"/>
      <c r="IG51" s="2"/>
      <c r="IH51" s="2"/>
      <c r="II51" s="19"/>
      <c r="IJ51" s="53"/>
      <c r="IK51" s="53"/>
      <c r="IL51" s="54"/>
      <c r="IM51" s="2"/>
      <c r="IN51" s="55"/>
      <c r="IO51" s="54"/>
      <c r="IP51" s="2"/>
      <c r="IQ51" s="56"/>
      <c r="IR51" s="2"/>
      <c r="IS51" s="2"/>
      <c r="IT51" s="2"/>
      <c r="IU51" s="2"/>
      <c r="IV51" s="57"/>
      <c r="IW51" s="2"/>
      <c r="IX51" s="2"/>
      <c r="IY51" s="2"/>
      <c r="IZ51" s="2"/>
      <c r="JA51" s="2"/>
      <c r="JB51" s="2"/>
    </row>
    <row r="52" spans="1:262" s="4" customFormat="1" ht="13.5" customHeight="1">
      <c r="A52" s="46"/>
      <c r="B52" s="2"/>
      <c r="C52" s="7"/>
      <c r="E52" s="29"/>
      <c r="F52" s="47"/>
      <c r="G52" s="48"/>
      <c r="H52" s="2"/>
      <c r="I52" s="47"/>
      <c r="J52" s="48"/>
      <c r="K52" s="29"/>
      <c r="L52" s="48"/>
      <c r="M52" s="48"/>
      <c r="P52" s="49"/>
      <c r="Q52" s="29"/>
      <c r="R52" s="48"/>
      <c r="S52" s="48"/>
      <c r="U52" s="48"/>
      <c r="V52" s="48"/>
      <c r="W52" s="7"/>
      <c r="Y52" s="29"/>
      <c r="Z52" s="47"/>
      <c r="AA52" s="47"/>
      <c r="AB52" s="2"/>
      <c r="AC52" s="47"/>
      <c r="AD52" s="47"/>
      <c r="AE52" s="29"/>
      <c r="AF52" s="48"/>
      <c r="AG52" s="48"/>
      <c r="AJ52" s="49"/>
      <c r="AK52" s="29"/>
      <c r="AM52" s="48"/>
      <c r="AO52" s="48"/>
      <c r="AP52" s="48"/>
      <c r="AQ52" s="7"/>
      <c r="AS52" s="29"/>
      <c r="AT52" s="47"/>
      <c r="AU52" s="47"/>
      <c r="AV52" s="2"/>
      <c r="AW52" s="47"/>
      <c r="AX52" s="47"/>
      <c r="AY52" s="29"/>
      <c r="AZ52" s="48"/>
      <c r="BA52" s="48"/>
      <c r="BD52" s="49"/>
      <c r="BE52" s="29"/>
      <c r="BF52" s="48"/>
      <c r="BG52" s="48"/>
      <c r="BI52" s="48"/>
      <c r="BJ52" s="48"/>
      <c r="BK52" s="7"/>
      <c r="BM52" s="29"/>
      <c r="BN52" s="47"/>
      <c r="BO52" s="47"/>
      <c r="BP52" s="2"/>
      <c r="BQ52" s="47"/>
      <c r="BR52" s="47"/>
      <c r="BS52" s="29"/>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7"/>
      <c r="DA52" s="29"/>
      <c r="DB52" s="47"/>
      <c r="DC52" s="47"/>
      <c r="DD52" s="2"/>
      <c r="DE52" s="47"/>
      <c r="DF52" s="47"/>
      <c r="DG52" s="29"/>
      <c r="DH52" s="48"/>
      <c r="DI52" s="48"/>
      <c r="DL52" s="49"/>
      <c r="DM52" s="29"/>
      <c r="DN52" s="48"/>
      <c r="DO52" s="48"/>
      <c r="DQ52" s="48"/>
      <c r="DR52" s="48"/>
      <c r="DS52" s="7"/>
      <c r="DU52" s="29"/>
      <c r="DV52" s="47"/>
      <c r="DW52" s="47"/>
      <c r="DX52" s="2"/>
      <c r="DY52" s="47"/>
      <c r="DZ52" s="47"/>
      <c r="EA52" s="29"/>
      <c r="EC52" s="50"/>
      <c r="EF52" s="49"/>
      <c r="EG52" s="29"/>
      <c r="EH52" s="48"/>
      <c r="EI52" s="48"/>
      <c r="EK52" s="48"/>
      <c r="EL52" s="48"/>
      <c r="EM52" s="7"/>
      <c r="EO52" s="29"/>
      <c r="EP52" s="47"/>
      <c r="EQ52" s="47"/>
      <c r="ER52" s="2"/>
      <c r="ES52" s="47"/>
      <c r="ET52" s="47"/>
      <c r="EU52" s="29"/>
      <c r="EV52" s="48"/>
      <c r="EW52" s="48"/>
      <c r="EZ52" s="49"/>
      <c r="FA52" s="29"/>
      <c r="FB52" s="48"/>
      <c r="FC52" s="48"/>
      <c r="FE52" s="48"/>
      <c r="FF52" s="48"/>
      <c r="FG52" s="7"/>
      <c r="FI52" s="29"/>
      <c r="FJ52" s="47"/>
      <c r="FK52" s="47"/>
      <c r="FL52" s="2"/>
      <c r="FM52" s="47"/>
      <c r="FN52" s="47"/>
      <c r="FO52" s="29"/>
      <c r="FP52" s="48"/>
      <c r="FQ52" s="48"/>
      <c r="FT52" s="49"/>
      <c r="FU52" s="29"/>
      <c r="FV52" s="48"/>
      <c r="FW52" s="48"/>
      <c r="FY52" s="48"/>
      <c r="FZ52" s="48"/>
      <c r="GA52" s="19"/>
      <c r="GB52" s="53"/>
      <c r="GC52" s="53"/>
      <c r="GD52" s="54"/>
      <c r="GE52" s="2"/>
      <c r="GF52" s="55"/>
      <c r="GG52" s="54"/>
      <c r="GH52" s="2"/>
      <c r="GI52" s="56"/>
      <c r="GJ52" s="2"/>
      <c r="GK52" s="2"/>
      <c r="GL52" s="2"/>
      <c r="GM52" s="2"/>
      <c r="GN52" s="57"/>
      <c r="GO52" s="2"/>
      <c r="GP52" s="2"/>
      <c r="GQ52" s="2"/>
      <c r="GR52" s="2"/>
      <c r="GS52" s="2"/>
      <c r="GT52" s="2"/>
      <c r="GU52" s="19"/>
      <c r="GV52" s="53"/>
      <c r="GW52" s="53"/>
      <c r="GX52" s="54"/>
      <c r="GY52" s="2"/>
      <c r="GZ52" s="55"/>
      <c r="HA52" s="54"/>
      <c r="HB52" s="2"/>
      <c r="HC52" s="56"/>
      <c r="HD52" s="2"/>
      <c r="HE52" s="2"/>
      <c r="HF52" s="2"/>
      <c r="HG52" s="2"/>
      <c r="HH52" s="57"/>
      <c r="HI52" s="2"/>
      <c r="HJ52" s="2"/>
      <c r="HK52" s="2"/>
      <c r="HL52" s="2"/>
      <c r="HM52" s="2"/>
      <c r="HN52" s="2"/>
      <c r="HO52" s="19"/>
      <c r="HP52" s="53"/>
      <c r="HQ52" s="53"/>
      <c r="HR52" s="54"/>
      <c r="HS52" s="2"/>
      <c r="HT52" s="55"/>
      <c r="HU52" s="54"/>
      <c r="HV52" s="2"/>
      <c r="HW52" s="56"/>
      <c r="HX52" s="2"/>
      <c r="HY52" s="2"/>
      <c r="HZ52" s="2"/>
      <c r="IA52" s="2"/>
      <c r="IB52" s="57"/>
      <c r="IC52" s="2"/>
      <c r="ID52" s="2"/>
      <c r="IE52" s="2"/>
      <c r="IF52" s="2"/>
      <c r="IG52" s="2"/>
      <c r="IH52" s="2"/>
      <c r="II52" s="19"/>
      <c r="IJ52" s="53"/>
      <c r="IK52" s="53"/>
      <c r="IL52" s="54"/>
      <c r="IM52" s="2"/>
      <c r="IN52" s="55"/>
      <c r="IO52" s="54"/>
      <c r="IP52" s="2"/>
      <c r="IQ52" s="56"/>
      <c r="IR52" s="2"/>
      <c r="IS52" s="2"/>
      <c r="IT52" s="2"/>
      <c r="IU52" s="2"/>
      <c r="IV52" s="57"/>
      <c r="IW52" s="2"/>
      <c r="IX52" s="2"/>
      <c r="IY52" s="2"/>
      <c r="IZ52" s="2"/>
      <c r="JA52" s="2"/>
      <c r="JB52" s="2"/>
    </row>
    <row r="53" spans="1:262" s="4" customFormat="1" ht="13.5" customHeight="1">
      <c r="A53" s="46"/>
      <c r="B53" s="2"/>
      <c r="C53" s="7"/>
      <c r="E53" s="29"/>
      <c r="F53" s="47"/>
      <c r="G53" s="48"/>
      <c r="H53" s="2"/>
      <c r="I53" s="47"/>
      <c r="J53" s="48"/>
      <c r="K53" s="29"/>
      <c r="L53" s="48"/>
      <c r="M53" s="48"/>
      <c r="P53" s="49"/>
      <c r="Q53" s="29"/>
      <c r="R53" s="48"/>
      <c r="S53" s="48"/>
      <c r="U53" s="48"/>
      <c r="V53" s="48"/>
      <c r="W53" s="7"/>
      <c r="Y53" s="29"/>
      <c r="Z53" s="47"/>
      <c r="AA53" s="47"/>
      <c r="AB53" s="2"/>
      <c r="AC53" s="47"/>
      <c r="AD53" s="47"/>
      <c r="AE53" s="29"/>
      <c r="AF53" s="48"/>
      <c r="AG53" s="48"/>
      <c r="AJ53" s="49"/>
      <c r="AK53" s="29"/>
      <c r="AM53" s="48"/>
      <c r="AO53" s="48"/>
      <c r="AP53" s="48"/>
      <c r="AQ53" s="7"/>
      <c r="AS53" s="29"/>
      <c r="AT53" s="47"/>
      <c r="AU53" s="47"/>
      <c r="AV53" s="2"/>
      <c r="AW53" s="47"/>
      <c r="AX53" s="47"/>
      <c r="AY53" s="29"/>
      <c r="AZ53" s="48"/>
      <c r="BA53" s="48"/>
      <c r="BD53" s="49"/>
      <c r="BE53" s="29"/>
      <c r="BF53" s="48"/>
      <c r="BG53" s="48"/>
      <c r="BI53" s="48"/>
      <c r="BJ53" s="48"/>
      <c r="BK53" s="7"/>
      <c r="BM53" s="29"/>
      <c r="BN53" s="47"/>
      <c r="BO53" s="47"/>
      <c r="BP53" s="2"/>
      <c r="BQ53" s="47"/>
      <c r="BR53" s="47"/>
      <c r="BS53" s="29"/>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7"/>
      <c r="DA53" s="29"/>
      <c r="DB53" s="47"/>
      <c r="DC53" s="47"/>
      <c r="DD53" s="2"/>
      <c r="DE53" s="47"/>
      <c r="DF53" s="47"/>
      <c r="DG53" s="29"/>
      <c r="DH53" s="48"/>
      <c r="DI53" s="48"/>
      <c r="DL53" s="49"/>
      <c r="DM53" s="29"/>
      <c r="DN53" s="48"/>
      <c r="DO53" s="48"/>
      <c r="DQ53" s="48"/>
      <c r="DR53" s="48"/>
      <c r="DS53" s="7"/>
      <c r="DU53" s="29"/>
      <c r="DV53" s="47"/>
      <c r="DW53" s="47"/>
      <c r="DX53" s="2"/>
      <c r="DY53" s="47"/>
      <c r="DZ53" s="47"/>
      <c r="EA53" s="29"/>
      <c r="EC53" s="50"/>
      <c r="EF53" s="49"/>
      <c r="EG53" s="29"/>
      <c r="EH53" s="48"/>
      <c r="EI53" s="48"/>
      <c r="EK53" s="48"/>
      <c r="EL53" s="48"/>
      <c r="EM53" s="7"/>
      <c r="EO53" s="29"/>
      <c r="EP53" s="47"/>
      <c r="EQ53" s="47"/>
      <c r="ER53" s="2"/>
      <c r="ES53" s="47"/>
      <c r="ET53" s="47"/>
      <c r="EU53" s="29"/>
      <c r="EV53" s="48"/>
      <c r="EW53" s="48"/>
      <c r="EZ53" s="49"/>
      <c r="FA53" s="29"/>
      <c r="FB53" s="48"/>
      <c r="FC53" s="48"/>
      <c r="FE53" s="48"/>
      <c r="FF53" s="48"/>
      <c r="FG53" s="7"/>
      <c r="FI53" s="29"/>
      <c r="FJ53" s="47"/>
      <c r="FK53" s="47"/>
      <c r="FL53" s="2"/>
      <c r="FM53" s="47"/>
      <c r="FN53" s="47"/>
      <c r="FO53" s="29"/>
      <c r="FP53" s="48"/>
      <c r="FQ53" s="48"/>
      <c r="FT53" s="49"/>
      <c r="FU53" s="29"/>
      <c r="FV53" s="48"/>
      <c r="FW53" s="48"/>
      <c r="FY53" s="48"/>
      <c r="FZ53" s="48"/>
      <c r="GA53" s="19"/>
      <c r="GB53" s="53"/>
      <c r="GC53" s="53"/>
      <c r="GD53" s="59"/>
      <c r="GE53" s="2"/>
      <c r="GF53" s="53"/>
      <c r="GG53" s="54"/>
      <c r="GH53" s="2"/>
      <c r="GI53" s="56"/>
      <c r="GJ53" s="2"/>
      <c r="GK53" s="2"/>
      <c r="GL53" s="2"/>
      <c r="GM53" s="2"/>
      <c r="GN53" s="57"/>
      <c r="GO53" s="2"/>
      <c r="GP53" s="2"/>
      <c r="GQ53" s="2"/>
      <c r="GR53" s="2"/>
      <c r="GS53" s="2"/>
      <c r="GT53" s="2"/>
      <c r="GU53" s="19"/>
      <c r="GV53" s="53"/>
      <c r="GW53" s="53"/>
      <c r="GX53" s="59"/>
      <c r="GY53" s="2"/>
      <c r="GZ53" s="53"/>
      <c r="HA53" s="54"/>
      <c r="HB53" s="2"/>
      <c r="HC53" s="56"/>
      <c r="HD53" s="2"/>
      <c r="HE53" s="2"/>
      <c r="HF53" s="2"/>
      <c r="HG53" s="2"/>
      <c r="HH53" s="57"/>
      <c r="HI53" s="2"/>
      <c r="HJ53" s="2"/>
      <c r="HK53" s="2"/>
      <c r="HL53" s="2"/>
      <c r="HM53" s="2"/>
      <c r="HN53" s="2"/>
      <c r="HO53" s="19"/>
      <c r="HP53" s="53"/>
      <c r="HQ53" s="53"/>
      <c r="HR53" s="59"/>
      <c r="HS53" s="2"/>
      <c r="HT53" s="53"/>
      <c r="HU53" s="54"/>
      <c r="HV53" s="2"/>
      <c r="HW53" s="56"/>
      <c r="HX53" s="2"/>
      <c r="HY53" s="2"/>
      <c r="HZ53" s="2"/>
      <c r="IA53" s="2"/>
      <c r="IB53" s="57"/>
      <c r="IC53" s="2"/>
      <c r="ID53" s="2"/>
      <c r="IE53" s="2"/>
      <c r="IF53" s="2"/>
      <c r="IG53" s="2"/>
      <c r="IH53" s="2"/>
      <c r="II53" s="19"/>
      <c r="IJ53" s="53"/>
      <c r="IK53" s="53"/>
      <c r="IL53" s="59"/>
      <c r="IM53" s="2"/>
      <c r="IN53" s="53"/>
      <c r="IO53" s="54"/>
      <c r="IP53" s="2"/>
      <c r="IQ53" s="56"/>
      <c r="IR53" s="2"/>
      <c r="IS53" s="2"/>
      <c r="IT53" s="2"/>
      <c r="IU53" s="2"/>
      <c r="IV53" s="57"/>
      <c r="IW53" s="2"/>
      <c r="IX53" s="2"/>
      <c r="IY53" s="2"/>
      <c r="IZ53" s="2"/>
      <c r="JA53" s="2"/>
      <c r="JB53" s="2"/>
    </row>
    <row r="54" spans="1:262" s="4" customFormat="1" ht="13.5" customHeight="1">
      <c r="A54" s="46"/>
      <c r="B54" s="2"/>
      <c r="C54" s="7"/>
      <c r="E54" s="29"/>
      <c r="F54" s="47"/>
      <c r="G54" s="48"/>
      <c r="H54" s="2"/>
      <c r="I54" s="47"/>
      <c r="J54" s="48"/>
      <c r="K54" s="29"/>
      <c r="L54" s="48"/>
      <c r="M54" s="48"/>
      <c r="P54" s="49"/>
      <c r="Q54" s="29"/>
      <c r="R54" s="48"/>
      <c r="S54" s="48"/>
      <c r="U54" s="48"/>
      <c r="V54" s="48"/>
      <c r="W54" s="7"/>
      <c r="Y54" s="29"/>
      <c r="Z54" s="47"/>
      <c r="AA54" s="47"/>
      <c r="AB54" s="2"/>
      <c r="AC54" s="47"/>
      <c r="AD54" s="47"/>
      <c r="AE54" s="29"/>
      <c r="AF54" s="48"/>
      <c r="AG54" s="48"/>
      <c r="AJ54" s="49"/>
      <c r="AK54" s="29"/>
      <c r="AM54" s="48"/>
      <c r="AO54" s="48"/>
      <c r="AP54" s="48"/>
      <c r="AQ54" s="7"/>
      <c r="AS54" s="29"/>
      <c r="AT54" s="47"/>
      <c r="AU54" s="47"/>
      <c r="AV54" s="2"/>
      <c r="AW54" s="47"/>
      <c r="AX54" s="47"/>
      <c r="AY54" s="29"/>
      <c r="AZ54" s="48"/>
      <c r="BA54" s="48"/>
      <c r="BD54" s="49"/>
      <c r="BE54" s="29"/>
      <c r="BF54" s="48"/>
      <c r="BG54" s="48"/>
      <c r="BI54" s="48"/>
      <c r="BJ54" s="48"/>
      <c r="BK54" s="7"/>
      <c r="BM54" s="29"/>
      <c r="BN54" s="47"/>
      <c r="BO54" s="47"/>
      <c r="BP54" s="2"/>
      <c r="BQ54" s="47"/>
      <c r="BR54" s="47"/>
      <c r="BS54" s="29"/>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7"/>
      <c r="DA54" s="29"/>
      <c r="DB54" s="47"/>
      <c r="DC54" s="47"/>
      <c r="DD54" s="2"/>
      <c r="DE54" s="47"/>
      <c r="DF54" s="47"/>
      <c r="DG54" s="29"/>
      <c r="DH54" s="48"/>
      <c r="DI54" s="48"/>
      <c r="DL54" s="49"/>
      <c r="DM54" s="29"/>
      <c r="DN54" s="48"/>
      <c r="DO54" s="48"/>
      <c r="DQ54" s="48"/>
      <c r="DR54" s="48"/>
      <c r="DS54" s="7"/>
      <c r="DU54" s="29"/>
      <c r="DV54" s="47"/>
      <c r="DW54" s="47"/>
      <c r="DX54" s="2"/>
      <c r="DY54" s="47"/>
      <c r="DZ54" s="47"/>
      <c r="EA54" s="29"/>
      <c r="EC54" s="50"/>
      <c r="EF54" s="49"/>
      <c r="EG54" s="29"/>
      <c r="EH54" s="48"/>
      <c r="EI54" s="48"/>
      <c r="EK54" s="48"/>
      <c r="EL54" s="48"/>
      <c r="EM54" s="7"/>
      <c r="EO54" s="29"/>
      <c r="EP54" s="47"/>
      <c r="EQ54" s="47"/>
      <c r="ER54" s="2"/>
      <c r="ES54" s="47"/>
      <c r="ET54" s="47"/>
      <c r="EU54" s="29"/>
      <c r="EV54" s="48"/>
      <c r="EW54" s="48"/>
      <c r="EZ54" s="49"/>
      <c r="FA54" s="29"/>
      <c r="FB54" s="48"/>
      <c r="FC54" s="48"/>
      <c r="FE54" s="48"/>
      <c r="FF54" s="48"/>
      <c r="FG54" s="7"/>
      <c r="FI54" s="29"/>
      <c r="FJ54" s="47"/>
      <c r="FK54" s="47"/>
      <c r="FL54" s="2"/>
      <c r="FM54" s="47"/>
      <c r="FN54" s="47"/>
      <c r="FO54" s="29"/>
      <c r="FP54" s="48"/>
      <c r="FQ54" s="48"/>
      <c r="FT54" s="49"/>
      <c r="FU54" s="29"/>
      <c r="FV54" s="48"/>
      <c r="FW54" s="48"/>
      <c r="FY54" s="48"/>
      <c r="FZ54" s="48"/>
      <c r="GA54" s="19"/>
      <c r="GB54" s="53"/>
      <c r="GC54" s="53"/>
      <c r="GD54" s="59"/>
      <c r="GE54" s="2"/>
      <c r="GF54" s="53"/>
      <c r="GG54" s="54"/>
      <c r="GH54" s="2"/>
      <c r="GI54" s="56"/>
      <c r="GJ54" s="2"/>
      <c r="GK54" s="2"/>
      <c r="GL54" s="2"/>
      <c r="GM54" s="2"/>
      <c r="GN54" s="57"/>
      <c r="GO54" s="2"/>
      <c r="GP54" s="2"/>
      <c r="GQ54" s="2"/>
      <c r="GR54" s="2"/>
      <c r="GS54" s="2"/>
      <c r="GT54" s="2"/>
      <c r="GU54" s="19"/>
      <c r="GV54" s="53"/>
      <c r="GW54" s="53"/>
      <c r="GX54" s="59"/>
      <c r="GY54" s="2"/>
      <c r="GZ54" s="53"/>
      <c r="HA54" s="54"/>
      <c r="HB54" s="2"/>
      <c r="HC54" s="56"/>
      <c r="HD54" s="2"/>
      <c r="HE54" s="2"/>
      <c r="HF54" s="2"/>
      <c r="HG54" s="2"/>
      <c r="HH54" s="57"/>
      <c r="HI54" s="2"/>
      <c r="HJ54" s="2"/>
      <c r="HK54" s="2"/>
      <c r="HL54" s="2"/>
      <c r="HM54" s="2"/>
      <c r="HN54" s="2"/>
      <c r="HO54" s="19"/>
      <c r="HP54" s="53"/>
      <c r="HQ54" s="53"/>
      <c r="HR54" s="59"/>
      <c r="HS54" s="2"/>
      <c r="HT54" s="53"/>
      <c r="HU54" s="54"/>
      <c r="HV54" s="2"/>
      <c r="HW54" s="56"/>
      <c r="HX54" s="2"/>
      <c r="HY54" s="2"/>
      <c r="HZ54" s="2"/>
      <c r="IA54" s="2"/>
      <c r="IB54" s="57"/>
      <c r="IC54" s="2"/>
      <c r="ID54" s="2"/>
      <c r="IE54" s="2"/>
      <c r="IF54" s="2"/>
      <c r="IG54" s="2"/>
      <c r="IH54" s="2"/>
      <c r="II54" s="19"/>
      <c r="IJ54" s="53"/>
      <c r="IK54" s="53"/>
      <c r="IL54" s="59"/>
      <c r="IM54" s="2"/>
      <c r="IN54" s="53"/>
      <c r="IO54" s="54"/>
      <c r="IP54" s="2"/>
      <c r="IQ54" s="56"/>
      <c r="IR54" s="2"/>
      <c r="IS54" s="2"/>
      <c r="IT54" s="2"/>
      <c r="IU54" s="2"/>
      <c r="IV54" s="57"/>
      <c r="IW54" s="2"/>
      <c r="IX54" s="2"/>
      <c r="IY54" s="2"/>
      <c r="IZ54" s="2"/>
      <c r="JA54" s="2"/>
      <c r="JB54" s="2"/>
    </row>
    <row r="55" spans="1:262" s="4" customFormat="1" ht="13.5" customHeight="1">
      <c r="A55" s="46"/>
      <c r="B55" s="2"/>
      <c r="C55" s="7"/>
      <c r="E55" s="29"/>
      <c r="F55" s="47"/>
      <c r="G55" s="48"/>
      <c r="H55" s="2"/>
      <c r="I55" s="47"/>
      <c r="J55" s="48"/>
      <c r="K55" s="29"/>
      <c r="L55" s="48"/>
      <c r="M55" s="48"/>
      <c r="P55" s="49"/>
      <c r="Q55" s="29"/>
      <c r="R55" s="48"/>
      <c r="S55" s="48"/>
      <c r="U55" s="48"/>
      <c r="V55" s="48"/>
      <c r="W55" s="7"/>
      <c r="Y55" s="29"/>
      <c r="Z55" s="47"/>
      <c r="AA55" s="47"/>
      <c r="AB55" s="2"/>
      <c r="AC55" s="47"/>
      <c r="AD55" s="47"/>
      <c r="AE55" s="29"/>
      <c r="AF55" s="48"/>
      <c r="AG55" s="48"/>
      <c r="AJ55" s="49"/>
      <c r="AK55" s="29"/>
      <c r="AM55" s="48"/>
      <c r="AO55" s="48"/>
      <c r="AP55" s="48"/>
      <c r="AQ55" s="7"/>
      <c r="AS55" s="29"/>
      <c r="AT55" s="47"/>
      <c r="AU55" s="47"/>
      <c r="AV55" s="2"/>
      <c r="AW55" s="47"/>
      <c r="AX55" s="47"/>
      <c r="AY55" s="29"/>
      <c r="AZ55" s="48"/>
      <c r="BA55" s="48"/>
      <c r="BD55" s="49"/>
      <c r="BE55" s="29"/>
      <c r="BF55" s="48"/>
      <c r="BG55" s="48"/>
      <c r="BI55" s="48"/>
      <c r="BJ55" s="48"/>
      <c r="BK55" s="7"/>
      <c r="BM55" s="29"/>
      <c r="BN55" s="47"/>
      <c r="BO55" s="47"/>
      <c r="BP55" s="2"/>
      <c r="BQ55" s="47"/>
      <c r="BR55" s="47"/>
      <c r="BS55" s="29"/>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7"/>
      <c r="DA55" s="29"/>
      <c r="DB55" s="47"/>
      <c r="DC55" s="47"/>
      <c r="DD55" s="2"/>
      <c r="DE55" s="47"/>
      <c r="DF55" s="47"/>
      <c r="DG55" s="29"/>
      <c r="DH55" s="48"/>
      <c r="DI55" s="48"/>
      <c r="DL55" s="49"/>
      <c r="DM55" s="29"/>
      <c r="DN55" s="48"/>
      <c r="DO55" s="48"/>
      <c r="DQ55" s="48"/>
      <c r="DR55" s="48"/>
      <c r="DS55" s="7"/>
      <c r="DU55" s="29"/>
      <c r="DV55" s="47"/>
      <c r="DW55" s="47"/>
      <c r="DX55" s="2"/>
      <c r="DY55" s="47"/>
      <c r="DZ55" s="47"/>
      <c r="EA55" s="29"/>
      <c r="EC55" s="50"/>
      <c r="EF55" s="49"/>
      <c r="EG55" s="29"/>
      <c r="EH55" s="48"/>
      <c r="EI55" s="48"/>
      <c r="EK55" s="48"/>
      <c r="EL55" s="48"/>
      <c r="EM55" s="7"/>
      <c r="EO55" s="29"/>
      <c r="EP55" s="47"/>
      <c r="EQ55" s="47"/>
      <c r="ER55" s="2"/>
      <c r="ES55" s="47"/>
      <c r="ET55" s="47"/>
      <c r="EU55" s="29"/>
      <c r="EV55" s="48"/>
      <c r="EW55" s="48"/>
      <c r="EZ55" s="49"/>
      <c r="FA55" s="29"/>
      <c r="FB55" s="48"/>
      <c r="FC55" s="48"/>
      <c r="FE55" s="48"/>
      <c r="FF55" s="48"/>
      <c r="FG55" s="7"/>
      <c r="FI55" s="29"/>
      <c r="FJ55" s="47"/>
      <c r="FK55" s="47"/>
      <c r="FL55" s="2"/>
      <c r="FM55" s="47"/>
      <c r="FN55" s="47"/>
      <c r="FO55" s="29"/>
      <c r="FP55" s="48"/>
      <c r="FQ55" s="48"/>
      <c r="FT55" s="49"/>
      <c r="FU55" s="29"/>
      <c r="FV55" s="48"/>
      <c r="FW55" s="48"/>
      <c r="FY55" s="48"/>
      <c r="FZ55" s="48"/>
      <c r="GA55" s="60"/>
      <c r="GB55" s="53"/>
      <c r="GC55" s="54"/>
      <c r="GD55" s="55"/>
      <c r="GE55" s="54"/>
      <c r="GF55" s="53"/>
      <c r="GG55" s="54"/>
      <c r="GH55" s="54"/>
      <c r="GI55" s="61"/>
      <c r="GJ55" s="54"/>
      <c r="GN55" s="49"/>
      <c r="GS55" s="55"/>
      <c r="GT55" s="54"/>
      <c r="GU55" s="60"/>
      <c r="GV55" s="53"/>
      <c r="GW55" s="54"/>
      <c r="GX55" s="55"/>
      <c r="GY55" s="54"/>
      <c r="GZ55" s="53"/>
      <c r="HA55" s="54"/>
      <c r="HB55" s="54"/>
      <c r="HC55" s="61"/>
      <c r="HD55" s="54"/>
      <c r="HH55" s="49"/>
      <c r="HM55" s="55"/>
      <c r="HN55" s="54"/>
      <c r="HO55" s="60"/>
      <c r="HP55" s="53"/>
      <c r="HQ55" s="54"/>
      <c r="HR55" s="55"/>
      <c r="HS55" s="54"/>
      <c r="HT55" s="53"/>
      <c r="HU55" s="54"/>
      <c r="HV55" s="54"/>
      <c r="HW55" s="61"/>
      <c r="HX55" s="54"/>
      <c r="IB55" s="49"/>
      <c r="IG55" s="55"/>
      <c r="IH55" s="54"/>
      <c r="II55" s="60"/>
      <c r="IJ55" s="53"/>
      <c r="IK55" s="54"/>
      <c r="IL55" s="55"/>
      <c r="IM55" s="54"/>
      <c r="IN55" s="53"/>
      <c r="IO55" s="54"/>
      <c r="IP55" s="54"/>
      <c r="IQ55" s="61"/>
      <c r="IR55" s="54"/>
      <c r="IV55" s="49"/>
      <c r="JA55" s="55"/>
      <c r="JB55" s="54"/>
    </row>
    <row r="56" spans="1:262" s="4" customFormat="1" ht="13.5" customHeight="1">
      <c r="A56" s="46"/>
      <c r="B56" s="2"/>
      <c r="C56" s="7"/>
      <c r="E56" s="29"/>
      <c r="F56" s="47"/>
      <c r="G56" s="48"/>
      <c r="H56" s="2"/>
      <c r="I56" s="47"/>
      <c r="J56" s="48"/>
      <c r="K56" s="29"/>
      <c r="L56" s="48"/>
      <c r="M56" s="48"/>
      <c r="P56" s="49"/>
      <c r="Q56" s="29"/>
      <c r="R56" s="48"/>
      <c r="S56" s="48"/>
      <c r="U56" s="48"/>
      <c r="V56" s="48"/>
      <c r="W56" s="7"/>
      <c r="Y56" s="29"/>
      <c r="Z56" s="47"/>
      <c r="AA56" s="47"/>
      <c r="AB56" s="2"/>
      <c r="AC56" s="47"/>
      <c r="AD56" s="47"/>
      <c r="AE56" s="29"/>
      <c r="AF56" s="48"/>
      <c r="AG56" s="48"/>
      <c r="AJ56" s="49"/>
      <c r="AK56" s="29"/>
      <c r="AM56" s="48"/>
      <c r="AO56" s="48"/>
      <c r="AP56" s="48"/>
      <c r="AQ56" s="7"/>
      <c r="AS56" s="29"/>
      <c r="AT56" s="47"/>
      <c r="AU56" s="47"/>
      <c r="AV56" s="2"/>
      <c r="AW56" s="47"/>
      <c r="AX56" s="47"/>
      <c r="AY56" s="29"/>
      <c r="AZ56" s="48"/>
      <c r="BA56" s="48"/>
      <c r="BD56" s="49"/>
      <c r="BE56" s="29"/>
      <c r="BF56" s="48"/>
      <c r="BG56" s="48"/>
      <c r="BI56" s="48"/>
      <c r="BJ56" s="48"/>
      <c r="BK56" s="7"/>
      <c r="BM56" s="29"/>
      <c r="BN56" s="47"/>
      <c r="BO56" s="47"/>
      <c r="BP56" s="2"/>
      <c r="BQ56" s="47"/>
      <c r="BR56" s="47"/>
      <c r="BS56" s="29"/>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7"/>
      <c r="DA56" s="29"/>
      <c r="DB56" s="47"/>
      <c r="DC56" s="47"/>
      <c r="DD56" s="2"/>
      <c r="DE56" s="47"/>
      <c r="DF56" s="47"/>
      <c r="DG56" s="29"/>
      <c r="DH56" s="48"/>
      <c r="DI56" s="48"/>
      <c r="DL56" s="49"/>
      <c r="DM56" s="29"/>
      <c r="DN56" s="48"/>
      <c r="DO56" s="48"/>
      <c r="DQ56" s="48"/>
      <c r="DR56" s="48"/>
      <c r="DS56" s="7"/>
      <c r="DU56" s="29"/>
      <c r="DV56" s="47"/>
      <c r="DW56" s="47"/>
      <c r="DX56" s="2"/>
      <c r="DY56" s="47"/>
      <c r="DZ56" s="47"/>
      <c r="EA56" s="29"/>
      <c r="EC56" s="50"/>
      <c r="EF56" s="49"/>
      <c r="EG56" s="29"/>
      <c r="EH56" s="48"/>
      <c r="EI56" s="48"/>
      <c r="EK56" s="48"/>
      <c r="EL56" s="48"/>
      <c r="EM56" s="7"/>
      <c r="EO56" s="29"/>
      <c r="EP56" s="47"/>
      <c r="EQ56" s="47"/>
      <c r="ER56" s="2"/>
      <c r="ES56" s="47"/>
      <c r="ET56" s="47"/>
      <c r="EU56" s="29"/>
      <c r="EV56" s="48"/>
      <c r="EW56" s="48"/>
      <c r="EZ56" s="49"/>
      <c r="FA56" s="29"/>
      <c r="FB56" s="48"/>
      <c r="FC56" s="48"/>
      <c r="FE56" s="48"/>
      <c r="FF56" s="48"/>
      <c r="FG56" s="7"/>
      <c r="FI56" s="29"/>
      <c r="FJ56" s="47"/>
      <c r="FK56" s="47"/>
      <c r="FL56" s="2"/>
      <c r="FM56" s="47"/>
      <c r="FN56" s="47"/>
      <c r="FO56" s="29"/>
      <c r="FP56" s="48"/>
      <c r="FQ56" s="48"/>
      <c r="FT56" s="49"/>
      <c r="FU56" s="29"/>
      <c r="FV56" s="48"/>
      <c r="FW56" s="48"/>
      <c r="FY56" s="48"/>
      <c r="FZ56" s="48"/>
      <c r="GA56" s="19"/>
      <c r="GB56" s="53"/>
      <c r="GC56" s="53"/>
      <c r="GD56" s="59"/>
      <c r="GE56" s="2"/>
      <c r="GF56" s="53"/>
      <c r="GG56" s="54"/>
      <c r="GH56" s="2"/>
      <c r="GI56" s="56"/>
      <c r="GJ56" s="2"/>
      <c r="GK56" s="2"/>
      <c r="GL56" s="2"/>
      <c r="GM56" s="2"/>
      <c r="GN56" s="57"/>
      <c r="GO56" s="2"/>
      <c r="GP56" s="2"/>
      <c r="GQ56" s="2"/>
      <c r="GR56" s="2"/>
      <c r="GS56" s="2"/>
      <c r="GT56" s="2"/>
      <c r="GU56" s="19"/>
      <c r="GV56" s="53"/>
      <c r="GW56" s="53"/>
      <c r="GX56" s="59"/>
      <c r="GY56" s="2"/>
      <c r="GZ56" s="53"/>
      <c r="HA56" s="54"/>
      <c r="HB56" s="2"/>
      <c r="HC56" s="56"/>
      <c r="HD56" s="2"/>
      <c r="HE56" s="2"/>
      <c r="HF56" s="2"/>
      <c r="HG56" s="2"/>
      <c r="HH56" s="57"/>
      <c r="HI56" s="2"/>
      <c r="HJ56" s="2"/>
      <c r="HK56" s="2"/>
      <c r="HL56" s="2"/>
      <c r="HM56" s="2"/>
      <c r="HN56" s="2"/>
      <c r="HO56" s="19"/>
      <c r="HP56" s="53"/>
      <c r="HQ56" s="53"/>
      <c r="HR56" s="59"/>
      <c r="HS56" s="2"/>
      <c r="HT56" s="53"/>
      <c r="HU56" s="54"/>
      <c r="HV56" s="2"/>
      <c r="HW56" s="56"/>
      <c r="HX56" s="2"/>
      <c r="HY56" s="2"/>
      <c r="HZ56" s="2"/>
      <c r="IA56" s="2"/>
      <c r="IB56" s="57"/>
      <c r="IC56" s="2"/>
      <c r="ID56" s="2"/>
      <c r="IE56" s="2"/>
      <c r="IF56" s="2"/>
      <c r="IG56" s="2"/>
      <c r="IH56" s="2"/>
      <c r="II56" s="19"/>
      <c r="IJ56" s="53"/>
      <c r="IK56" s="53"/>
      <c r="IL56" s="59"/>
      <c r="IM56" s="2"/>
      <c r="IN56" s="53"/>
      <c r="IO56" s="54"/>
      <c r="IP56" s="2"/>
      <c r="IQ56" s="56"/>
      <c r="IR56" s="2"/>
      <c r="IS56" s="2"/>
      <c r="IT56" s="2"/>
      <c r="IU56" s="2"/>
      <c r="IV56" s="57"/>
      <c r="IW56" s="2"/>
      <c r="IX56" s="2"/>
      <c r="IY56" s="2"/>
      <c r="IZ56" s="2"/>
      <c r="JA56" s="2"/>
      <c r="JB56" s="2"/>
    </row>
    <row r="57" spans="1:262" s="4" customFormat="1" ht="13.5" customHeight="1">
      <c r="A57" s="46"/>
      <c r="B57" s="2"/>
      <c r="C57" s="7"/>
      <c r="E57" s="29"/>
      <c r="F57" s="47"/>
      <c r="G57" s="48"/>
      <c r="H57" s="2"/>
      <c r="I57" s="47"/>
      <c r="J57" s="48"/>
      <c r="K57" s="29"/>
      <c r="L57" s="48"/>
      <c r="M57" s="48"/>
      <c r="P57" s="49"/>
      <c r="Q57" s="29"/>
      <c r="R57" s="48"/>
      <c r="S57" s="48"/>
      <c r="U57" s="48"/>
      <c r="V57" s="48"/>
      <c r="W57" s="7"/>
      <c r="Y57" s="29"/>
      <c r="Z57" s="47"/>
      <c r="AA57" s="47"/>
      <c r="AB57" s="2"/>
      <c r="AC57" s="47"/>
      <c r="AD57" s="47"/>
      <c r="AE57" s="29"/>
      <c r="AF57" s="48"/>
      <c r="AG57" s="48"/>
      <c r="AJ57" s="49"/>
      <c r="AK57" s="29"/>
      <c r="AM57" s="48"/>
      <c r="AO57" s="48"/>
      <c r="AP57" s="48"/>
      <c r="AQ57" s="7"/>
      <c r="AS57" s="29"/>
      <c r="AT57" s="47"/>
      <c r="AU57" s="47"/>
      <c r="AV57" s="2"/>
      <c r="AW57" s="47"/>
      <c r="AX57" s="47"/>
      <c r="AY57" s="29"/>
      <c r="AZ57" s="48"/>
      <c r="BA57" s="48"/>
      <c r="BD57" s="49"/>
      <c r="BE57" s="29"/>
      <c r="BF57" s="48"/>
      <c r="BG57" s="48"/>
      <c r="BI57" s="48"/>
      <c r="BJ57" s="48"/>
      <c r="BK57" s="7"/>
      <c r="BM57" s="29"/>
      <c r="BN57" s="47"/>
      <c r="BO57" s="47"/>
      <c r="BP57" s="2"/>
      <c r="BQ57" s="47"/>
      <c r="BR57" s="47"/>
      <c r="BS57" s="29"/>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7"/>
      <c r="DA57" s="29"/>
      <c r="DB57" s="47"/>
      <c r="DC57" s="47"/>
      <c r="DD57" s="2"/>
      <c r="DE57" s="47"/>
      <c r="DF57" s="47"/>
      <c r="DG57" s="29"/>
      <c r="DH57" s="48"/>
      <c r="DI57" s="48"/>
      <c r="DL57" s="49"/>
      <c r="DM57" s="29"/>
      <c r="DN57" s="48"/>
      <c r="DO57" s="48"/>
      <c r="DQ57" s="48"/>
      <c r="DR57" s="48"/>
      <c r="DS57" s="7"/>
      <c r="DU57" s="29"/>
      <c r="DV57" s="47"/>
      <c r="DW57" s="47"/>
      <c r="DX57" s="2"/>
      <c r="DY57" s="47"/>
      <c r="DZ57" s="47"/>
      <c r="EA57" s="29"/>
      <c r="EC57" s="50"/>
      <c r="EF57" s="49"/>
      <c r="EG57" s="29"/>
      <c r="EH57" s="48"/>
      <c r="EI57" s="48"/>
      <c r="EK57" s="48"/>
      <c r="EL57" s="48"/>
      <c r="EM57" s="7"/>
      <c r="EO57" s="29"/>
      <c r="EP57" s="47"/>
      <c r="EQ57" s="47"/>
      <c r="ER57" s="2"/>
      <c r="ES57" s="47"/>
      <c r="ET57" s="47"/>
      <c r="EU57" s="29"/>
      <c r="EV57" s="48"/>
      <c r="EW57" s="48"/>
      <c r="EZ57" s="49"/>
      <c r="FA57" s="29"/>
      <c r="FB57" s="48"/>
      <c r="FC57" s="48"/>
      <c r="FE57" s="48"/>
      <c r="FF57" s="48"/>
      <c r="FG57" s="7"/>
      <c r="FI57" s="29"/>
      <c r="FJ57" s="47"/>
      <c r="FK57" s="47"/>
      <c r="FL57" s="2"/>
      <c r="FM57" s="47"/>
      <c r="FN57" s="47"/>
      <c r="FO57" s="29"/>
      <c r="FP57" s="48"/>
      <c r="FQ57" s="48"/>
      <c r="FT57" s="49"/>
      <c r="FU57" s="29"/>
      <c r="FV57" s="48"/>
      <c r="FW57" s="48"/>
      <c r="FY57" s="48"/>
      <c r="FZ57" s="48"/>
      <c r="GA57" s="19"/>
      <c r="GB57" s="53"/>
      <c r="GC57" s="53"/>
      <c r="GD57" s="59"/>
      <c r="GE57" s="59"/>
      <c r="GF57" s="53"/>
      <c r="GG57" s="54"/>
      <c r="GH57" s="2"/>
      <c r="GI57" s="56"/>
      <c r="GJ57" s="2"/>
      <c r="GK57" s="2"/>
      <c r="GL57" s="2"/>
      <c r="GM57" s="2"/>
      <c r="GN57" s="57"/>
      <c r="GO57" s="2"/>
      <c r="GP57" s="2"/>
      <c r="GQ57" s="2"/>
      <c r="GR57" s="2"/>
      <c r="GS57" s="2"/>
      <c r="GT57" s="2"/>
      <c r="GU57" s="19"/>
      <c r="GV57" s="53"/>
      <c r="GW57" s="53"/>
      <c r="GX57" s="59"/>
      <c r="GY57" s="59"/>
      <c r="GZ57" s="53"/>
      <c r="HA57" s="54"/>
      <c r="HB57" s="2"/>
      <c r="HC57" s="56"/>
      <c r="HD57" s="2"/>
      <c r="HE57" s="2"/>
      <c r="HF57" s="2"/>
      <c r="HG57" s="2"/>
      <c r="HH57" s="57"/>
      <c r="HI57" s="2"/>
      <c r="HJ57" s="2"/>
      <c r="HK57" s="2"/>
      <c r="HL57" s="2"/>
      <c r="HM57" s="2"/>
      <c r="HN57" s="2"/>
      <c r="HO57" s="19"/>
      <c r="HP57" s="53"/>
      <c r="HQ57" s="53"/>
      <c r="HR57" s="59"/>
      <c r="HS57" s="59"/>
      <c r="HT57" s="53"/>
      <c r="HU57" s="54"/>
      <c r="HV57" s="2"/>
      <c r="HW57" s="56"/>
      <c r="HX57" s="2"/>
      <c r="HY57" s="2"/>
      <c r="HZ57" s="2"/>
      <c r="IA57" s="2"/>
      <c r="IB57" s="57"/>
      <c r="IC57" s="2"/>
      <c r="ID57" s="2"/>
      <c r="IE57" s="2"/>
      <c r="IF57" s="2"/>
      <c r="IG57" s="2"/>
      <c r="IH57" s="2"/>
      <c r="II57" s="19"/>
      <c r="IJ57" s="53"/>
      <c r="IK57" s="53"/>
      <c r="IL57" s="59"/>
      <c r="IM57" s="59"/>
      <c r="IN57" s="53"/>
      <c r="IO57" s="54"/>
      <c r="IP57" s="2"/>
      <c r="IQ57" s="56"/>
      <c r="IR57" s="2"/>
      <c r="IS57" s="2"/>
      <c r="IT57" s="2"/>
      <c r="IU57" s="2"/>
      <c r="IV57" s="57"/>
      <c r="IW57" s="2"/>
      <c r="IX57" s="2"/>
      <c r="IY57" s="2"/>
      <c r="IZ57" s="2"/>
      <c r="JA57" s="2"/>
      <c r="JB57" s="2"/>
    </row>
    <row r="58" spans="1:262" s="4" customFormat="1" ht="13.5" customHeight="1">
      <c r="A58" s="62"/>
      <c r="B58" s="2"/>
      <c r="C58" s="7"/>
      <c r="E58" s="29"/>
      <c r="F58" s="47"/>
      <c r="G58" s="48"/>
      <c r="H58" s="2"/>
      <c r="I58" s="47"/>
      <c r="J58" s="48"/>
      <c r="K58" s="29"/>
      <c r="L58" s="48"/>
      <c r="M58" s="48"/>
      <c r="P58" s="49"/>
      <c r="Q58" s="29"/>
      <c r="R58" s="48"/>
      <c r="S58" s="48"/>
      <c r="U58" s="48"/>
      <c r="V58" s="48"/>
      <c r="W58" s="7"/>
      <c r="Y58" s="29"/>
      <c r="Z58" s="47"/>
      <c r="AA58" s="47"/>
      <c r="AB58" s="2"/>
      <c r="AC58" s="47"/>
      <c r="AD58" s="47"/>
      <c r="AE58" s="29"/>
      <c r="AF58" s="48"/>
      <c r="AG58" s="48"/>
      <c r="AJ58" s="49"/>
      <c r="AK58" s="29"/>
      <c r="AM58" s="48"/>
      <c r="AO58" s="48"/>
      <c r="AP58" s="48"/>
      <c r="AQ58" s="7"/>
      <c r="AS58" s="29"/>
      <c r="AT58" s="47"/>
      <c r="AU58" s="47"/>
      <c r="AV58" s="2"/>
      <c r="AW58" s="47"/>
      <c r="AX58" s="47"/>
      <c r="AY58" s="29"/>
      <c r="AZ58" s="48"/>
      <c r="BA58" s="48"/>
      <c r="BD58" s="49"/>
      <c r="BE58" s="29"/>
      <c r="BF58" s="48"/>
      <c r="BG58" s="48"/>
      <c r="BI58" s="48"/>
      <c r="BJ58" s="48"/>
      <c r="BK58" s="7"/>
      <c r="BM58" s="29"/>
      <c r="BN58" s="47"/>
      <c r="BO58" s="47"/>
      <c r="BP58" s="2"/>
      <c r="BQ58" s="47"/>
      <c r="BR58" s="47"/>
      <c r="BS58" s="29"/>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7"/>
      <c r="DA58" s="29"/>
      <c r="DB58" s="47"/>
      <c r="DC58" s="47"/>
      <c r="DD58" s="2"/>
      <c r="DE58" s="47"/>
      <c r="DF58" s="47"/>
      <c r="DG58" s="29"/>
      <c r="DH58" s="48"/>
      <c r="DI58" s="48"/>
      <c r="DL58" s="49"/>
      <c r="DM58" s="29"/>
      <c r="DN58" s="48"/>
      <c r="DO58" s="48"/>
      <c r="DQ58" s="48"/>
      <c r="DR58" s="48"/>
      <c r="DS58" s="7"/>
      <c r="DU58" s="29"/>
      <c r="DV58" s="47"/>
      <c r="DW58" s="47"/>
      <c r="DX58" s="2"/>
      <c r="DY58" s="47"/>
      <c r="DZ58" s="47"/>
      <c r="EA58" s="29"/>
      <c r="EC58" s="50"/>
      <c r="EF58" s="49"/>
      <c r="EG58" s="29"/>
      <c r="EH58" s="48"/>
      <c r="EI58" s="48"/>
      <c r="EK58" s="48"/>
      <c r="EL58" s="48"/>
      <c r="EM58" s="7"/>
      <c r="EO58" s="29"/>
      <c r="EP58" s="47"/>
      <c r="EQ58" s="47"/>
      <c r="ER58" s="2"/>
      <c r="ES58" s="47"/>
      <c r="ET58" s="47"/>
      <c r="EU58" s="29"/>
      <c r="EV58" s="48"/>
      <c r="EW58" s="48"/>
      <c r="EZ58" s="49"/>
      <c r="FA58" s="29"/>
      <c r="FB58" s="48"/>
      <c r="FC58" s="48"/>
      <c r="FE58" s="48"/>
      <c r="FF58" s="48"/>
      <c r="FG58" s="7"/>
      <c r="FI58" s="29"/>
      <c r="FJ58" s="47"/>
      <c r="FK58" s="47"/>
      <c r="FL58" s="2"/>
      <c r="FM58" s="47"/>
      <c r="FN58" s="47"/>
      <c r="FO58" s="29"/>
      <c r="FP58" s="48"/>
      <c r="FQ58" s="48"/>
      <c r="FT58" s="49"/>
      <c r="FU58" s="29"/>
      <c r="FV58" s="48"/>
      <c r="FW58" s="48"/>
      <c r="FY58" s="48"/>
      <c r="FZ58" s="48"/>
      <c r="GA58" s="7"/>
      <c r="GG58" s="48"/>
      <c r="GI58" s="51"/>
      <c r="GN58" s="49"/>
      <c r="GU58" s="7"/>
      <c r="HA58" s="48"/>
      <c r="HC58" s="51"/>
      <c r="HH58" s="49"/>
      <c r="HO58" s="7"/>
      <c r="HU58" s="48"/>
      <c r="HW58" s="51"/>
      <c r="IB58" s="49"/>
      <c r="II58" s="7"/>
      <c r="IO58" s="48"/>
      <c r="IQ58" s="51"/>
      <c r="IV58" s="49"/>
    </row>
    <row r="59" spans="1:262" s="4" customFormat="1" ht="13.5" customHeight="1">
      <c r="A59" s="62"/>
      <c r="B59" s="2"/>
      <c r="C59" s="7"/>
      <c r="E59" s="29"/>
      <c r="F59" s="47"/>
      <c r="G59" s="48"/>
      <c r="H59" s="2"/>
      <c r="I59" s="47"/>
      <c r="J59" s="48"/>
      <c r="K59" s="29"/>
      <c r="L59" s="48"/>
      <c r="M59" s="48"/>
      <c r="P59" s="49"/>
      <c r="Q59" s="29"/>
      <c r="R59" s="48"/>
      <c r="S59" s="48"/>
      <c r="U59" s="48"/>
      <c r="V59" s="48"/>
      <c r="W59" s="7"/>
      <c r="Y59" s="29"/>
      <c r="Z59" s="47"/>
      <c r="AA59" s="47"/>
      <c r="AB59" s="2"/>
      <c r="AC59" s="47"/>
      <c r="AD59" s="47"/>
      <c r="AE59" s="29"/>
      <c r="AF59" s="48"/>
      <c r="AG59" s="48"/>
      <c r="AJ59" s="49"/>
      <c r="AK59" s="29"/>
      <c r="AM59" s="48"/>
      <c r="AO59" s="48"/>
      <c r="AP59" s="48"/>
      <c r="AQ59" s="7"/>
      <c r="AS59" s="29"/>
      <c r="AT59" s="47"/>
      <c r="AU59" s="47"/>
      <c r="AV59" s="2"/>
      <c r="AW59" s="47"/>
      <c r="AX59" s="47"/>
      <c r="AY59" s="29"/>
      <c r="AZ59" s="48"/>
      <c r="BA59" s="48"/>
      <c r="BD59" s="49"/>
      <c r="BE59" s="29"/>
      <c r="BF59" s="48"/>
      <c r="BG59" s="48"/>
      <c r="BI59" s="48"/>
      <c r="BJ59" s="48"/>
      <c r="BK59" s="7"/>
      <c r="BM59" s="29"/>
      <c r="BN59" s="47"/>
      <c r="BO59" s="47"/>
      <c r="BP59" s="2"/>
      <c r="BQ59" s="47"/>
      <c r="BR59" s="47"/>
      <c r="BS59" s="29"/>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7"/>
      <c r="DA59" s="29"/>
      <c r="DB59" s="47"/>
      <c r="DC59" s="47"/>
      <c r="DD59" s="2"/>
      <c r="DE59" s="47"/>
      <c r="DF59" s="47"/>
      <c r="DG59" s="29"/>
      <c r="DH59" s="48"/>
      <c r="DI59" s="48"/>
      <c r="DL59" s="49"/>
      <c r="DM59" s="29"/>
      <c r="DN59" s="48"/>
      <c r="DO59" s="48"/>
      <c r="DQ59" s="48"/>
      <c r="DR59" s="48"/>
      <c r="DS59" s="7"/>
      <c r="DU59" s="29"/>
      <c r="DV59" s="47"/>
      <c r="DW59" s="47"/>
      <c r="DX59" s="2"/>
      <c r="DY59" s="47"/>
      <c r="DZ59" s="47"/>
      <c r="EA59" s="29"/>
      <c r="EC59" s="50"/>
      <c r="EF59" s="49"/>
      <c r="EG59" s="29"/>
      <c r="EH59" s="48"/>
      <c r="EI59" s="48"/>
      <c r="EK59" s="48"/>
      <c r="EL59" s="48"/>
      <c r="EM59" s="7"/>
      <c r="EO59" s="29"/>
      <c r="EP59" s="47"/>
      <c r="EQ59" s="47"/>
      <c r="ER59" s="2"/>
      <c r="ES59" s="47"/>
      <c r="ET59" s="47"/>
      <c r="EU59" s="29"/>
      <c r="EV59" s="48"/>
      <c r="EW59" s="48"/>
      <c r="EZ59" s="49"/>
      <c r="FA59" s="29"/>
      <c r="FB59" s="48"/>
      <c r="FC59" s="48"/>
      <c r="FE59" s="48"/>
      <c r="FF59" s="48"/>
      <c r="FG59" s="7"/>
      <c r="FI59" s="29"/>
      <c r="FJ59" s="47"/>
      <c r="FK59" s="47"/>
      <c r="FL59" s="2"/>
      <c r="FM59" s="47"/>
      <c r="FN59" s="47"/>
      <c r="FO59" s="29"/>
      <c r="FP59" s="48"/>
      <c r="FQ59" s="48"/>
      <c r="FT59" s="49"/>
      <c r="FU59" s="29"/>
      <c r="FV59" s="48"/>
      <c r="FW59" s="48"/>
      <c r="FY59" s="48"/>
      <c r="FZ59" s="48"/>
      <c r="GA59" s="7"/>
      <c r="GG59" s="48"/>
      <c r="GI59" s="51"/>
      <c r="GN59" s="49"/>
      <c r="GU59" s="7"/>
      <c r="HA59" s="48"/>
      <c r="HC59" s="51"/>
      <c r="HH59" s="49"/>
      <c r="HO59" s="7"/>
      <c r="HU59" s="48"/>
      <c r="HW59" s="51"/>
      <c r="IB59" s="49"/>
      <c r="II59" s="7"/>
      <c r="IO59" s="48"/>
      <c r="IQ59" s="51"/>
      <c r="IV59" s="49"/>
    </row>
    <row r="60" spans="1:262" s="4" customFormat="1" ht="13.5" customHeight="1">
      <c r="A60" s="62"/>
      <c r="B60" s="2"/>
      <c r="C60" s="7"/>
      <c r="E60" s="29"/>
      <c r="F60" s="47"/>
      <c r="G60" s="48"/>
      <c r="H60" s="2"/>
      <c r="I60" s="47"/>
      <c r="J60" s="48"/>
      <c r="K60" s="29"/>
      <c r="L60" s="48"/>
      <c r="M60" s="48"/>
      <c r="P60" s="49"/>
      <c r="Q60" s="29"/>
      <c r="R60" s="48"/>
      <c r="S60" s="48"/>
      <c r="U60" s="48"/>
      <c r="V60" s="48"/>
      <c r="W60" s="7"/>
      <c r="Y60" s="29"/>
      <c r="Z60" s="47"/>
      <c r="AA60" s="47"/>
      <c r="AB60" s="2"/>
      <c r="AC60" s="47"/>
      <c r="AD60" s="47"/>
      <c r="AE60" s="29"/>
      <c r="AF60" s="48"/>
      <c r="AG60" s="48"/>
      <c r="AJ60" s="49"/>
      <c r="AK60" s="29"/>
      <c r="AM60" s="48"/>
      <c r="AO60" s="48"/>
      <c r="AP60" s="48"/>
      <c r="AQ60" s="7"/>
      <c r="AS60" s="29"/>
      <c r="AT60" s="47"/>
      <c r="AU60" s="47"/>
      <c r="AV60" s="2"/>
      <c r="AW60" s="47"/>
      <c r="AX60" s="47"/>
      <c r="AY60" s="29"/>
      <c r="AZ60" s="48"/>
      <c r="BA60" s="48"/>
      <c r="BD60" s="49"/>
      <c r="BE60" s="29"/>
      <c r="BF60" s="48"/>
      <c r="BG60" s="48"/>
      <c r="BI60" s="48"/>
      <c r="BJ60" s="48"/>
      <c r="BK60" s="7"/>
      <c r="BM60" s="29"/>
      <c r="BN60" s="47"/>
      <c r="BO60" s="47"/>
      <c r="BP60" s="2"/>
      <c r="BQ60" s="47"/>
      <c r="BR60" s="47"/>
      <c r="BS60" s="29"/>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7"/>
      <c r="DA60" s="29"/>
      <c r="DB60" s="47"/>
      <c r="DC60" s="47"/>
      <c r="DD60" s="2"/>
      <c r="DE60" s="47"/>
      <c r="DF60" s="47"/>
      <c r="DG60" s="29"/>
      <c r="DH60" s="48"/>
      <c r="DI60" s="48"/>
      <c r="DL60" s="49"/>
      <c r="DM60" s="29"/>
      <c r="DN60" s="48"/>
      <c r="DO60" s="48"/>
      <c r="DQ60" s="48"/>
      <c r="DR60" s="48"/>
      <c r="DS60" s="7"/>
      <c r="DU60" s="29"/>
      <c r="DV60" s="47"/>
      <c r="DW60" s="47"/>
      <c r="DX60" s="2"/>
      <c r="DY60" s="47"/>
      <c r="DZ60" s="47"/>
      <c r="EA60" s="29"/>
      <c r="EC60" s="50"/>
      <c r="EF60" s="49"/>
      <c r="EG60" s="29"/>
      <c r="EH60" s="48"/>
      <c r="EI60" s="48"/>
      <c r="EK60" s="48"/>
      <c r="EL60" s="48"/>
      <c r="EM60" s="7"/>
      <c r="EO60" s="29"/>
      <c r="EP60" s="47"/>
      <c r="EQ60" s="47"/>
      <c r="ER60" s="2"/>
      <c r="ES60" s="47"/>
      <c r="ET60" s="47"/>
      <c r="EU60" s="29"/>
      <c r="EV60" s="48"/>
      <c r="EW60" s="48"/>
      <c r="EZ60" s="49"/>
      <c r="FA60" s="29"/>
      <c r="FB60" s="48"/>
      <c r="FC60" s="48"/>
      <c r="FE60" s="48"/>
      <c r="FF60" s="48"/>
      <c r="FG60" s="7"/>
      <c r="FI60" s="29"/>
      <c r="FJ60" s="47"/>
      <c r="FK60" s="47"/>
      <c r="FL60" s="2"/>
      <c r="FM60" s="47"/>
      <c r="FN60" s="47"/>
      <c r="FO60" s="29"/>
      <c r="FP60" s="48"/>
      <c r="FQ60" s="48"/>
      <c r="FT60" s="49"/>
      <c r="FU60" s="29"/>
      <c r="FV60" s="48"/>
      <c r="FW60" s="48"/>
      <c r="FY60" s="48"/>
      <c r="FZ60" s="48"/>
      <c r="GA60" s="7"/>
      <c r="GG60" s="48"/>
      <c r="GI60" s="51"/>
      <c r="GN60" s="49"/>
      <c r="GU60" s="7"/>
      <c r="HA60" s="48"/>
      <c r="HC60" s="51"/>
      <c r="HH60" s="49"/>
      <c r="HO60" s="7"/>
      <c r="HU60" s="48"/>
      <c r="HW60" s="51"/>
      <c r="IB60" s="49"/>
      <c r="II60" s="7"/>
      <c r="IO60" s="48"/>
      <c r="IQ60" s="51"/>
      <c r="IV60" s="49"/>
    </row>
    <row r="61" spans="1:262" s="4" customFormat="1" ht="13.5" customHeight="1">
      <c r="A61" s="62"/>
      <c r="B61" s="2"/>
      <c r="C61" s="7"/>
      <c r="E61" s="29"/>
      <c r="F61" s="47"/>
      <c r="G61" s="48"/>
      <c r="H61" s="2"/>
      <c r="I61" s="47"/>
      <c r="J61" s="48"/>
      <c r="K61" s="29"/>
      <c r="L61" s="48"/>
      <c r="M61" s="48"/>
      <c r="P61" s="49"/>
      <c r="Q61" s="29"/>
      <c r="R61" s="48"/>
      <c r="S61" s="48"/>
      <c r="U61" s="48"/>
      <c r="V61" s="48"/>
      <c r="W61" s="7"/>
      <c r="Y61" s="29"/>
      <c r="Z61" s="47"/>
      <c r="AA61" s="47"/>
      <c r="AB61" s="2"/>
      <c r="AC61" s="47"/>
      <c r="AD61" s="47"/>
      <c r="AE61" s="29"/>
      <c r="AF61" s="48"/>
      <c r="AG61" s="48"/>
      <c r="AJ61" s="49"/>
      <c r="AK61" s="29"/>
      <c r="AM61" s="48"/>
      <c r="AO61" s="48"/>
      <c r="AP61" s="48"/>
      <c r="AQ61" s="7"/>
      <c r="AS61" s="29"/>
      <c r="AT61" s="47"/>
      <c r="AU61" s="47"/>
      <c r="AV61" s="2"/>
      <c r="AW61" s="47"/>
      <c r="AX61" s="47"/>
      <c r="AY61" s="29"/>
      <c r="AZ61" s="48"/>
      <c r="BA61" s="48"/>
      <c r="BD61" s="49"/>
      <c r="BE61" s="29"/>
      <c r="BF61" s="48"/>
      <c r="BG61" s="48"/>
      <c r="BI61" s="48"/>
      <c r="BJ61" s="48"/>
      <c r="BK61" s="7"/>
      <c r="BM61" s="29"/>
      <c r="BN61" s="47"/>
      <c r="BO61" s="47"/>
      <c r="BP61" s="2"/>
      <c r="BQ61" s="47"/>
      <c r="BR61" s="47"/>
      <c r="BS61" s="29"/>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7"/>
      <c r="DA61" s="29"/>
      <c r="DB61" s="47"/>
      <c r="DC61" s="47"/>
      <c r="DD61" s="2"/>
      <c r="DE61" s="47"/>
      <c r="DF61" s="47"/>
      <c r="DG61" s="29"/>
      <c r="DH61" s="48"/>
      <c r="DI61" s="48"/>
      <c r="DL61" s="49"/>
      <c r="DM61" s="29"/>
      <c r="DN61" s="48"/>
      <c r="DO61" s="48"/>
      <c r="DQ61" s="48"/>
      <c r="DR61" s="48"/>
      <c r="DS61" s="7"/>
      <c r="DU61" s="29"/>
      <c r="DV61" s="47"/>
      <c r="DW61" s="47"/>
      <c r="DX61" s="2"/>
      <c r="DY61" s="47"/>
      <c r="DZ61" s="47"/>
      <c r="EA61" s="29"/>
      <c r="EC61" s="50"/>
      <c r="EF61" s="49"/>
      <c r="EG61" s="29"/>
      <c r="EH61" s="48"/>
      <c r="EI61" s="48"/>
      <c r="EK61" s="48"/>
      <c r="EL61" s="48"/>
      <c r="EM61" s="7"/>
      <c r="EO61" s="29"/>
      <c r="EP61" s="47"/>
      <c r="EQ61" s="47"/>
      <c r="ER61" s="2"/>
      <c r="ES61" s="47"/>
      <c r="ET61" s="47"/>
      <c r="EU61" s="29"/>
      <c r="EV61" s="48"/>
      <c r="EW61" s="48"/>
      <c r="EZ61" s="49"/>
      <c r="FA61" s="29"/>
      <c r="FB61" s="48"/>
      <c r="FC61" s="48"/>
      <c r="FE61" s="48"/>
      <c r="FF61" s="48"/>
      <c r="FG61" s="7"/>
      <c r="FI61" s="29"/>
      <c r="FJ61" s="47"/>
      <c r="FK61" s="47"/>
      <c r="FL61" s="2"/>
      <c r="FM61" s="47"/>
      <c r="FN61" s="47"/>
      <c r="FO61" s="29"/>
      <c r="FP61" s="48"/>
      <c r="FQ61" s="48"/>
      <c r="FT61" s="49"/>
      <c r="FU61" s="29"/>
      <c r="FV61" s="48"/>
      <c r="FW61" s="48"/>
      <c r="FY61" s="48"/>
      <c r="FZ61" s="48"/>
      <c r="GA61" s="7"/>
      <c r="GG61" s="48"/>
      <c r="GI61" s="51"/>
      <c r="GN61" s="49"/>
      <c r="GU61" s="7"/>
      <c r="HA61" s="48"/>
      <c r="HC61" s="51"/>
      <c r="HH61" s="49"/>
      <c r="HO61" s="7"/>
      <c r="HU61" s="48"/>
      <c r="HW61" s="51"/>
      <c r="IB61" s="49"/>
      <c r="II61" s="7"/>
      <c r="IO61" s="48"/>
      <c r="IQ61" s="51"/>
      <c r="IV61" s="49"/>
    </row>
    <row r="62" spans="1:262" s="4" customFormat="1" ht="13.5" customHeight="1">
      <c r="A62" s="62"/>
      <c r="B62" s="2"/>
      <c r="C62" s="7"/>
      <c r="E62" s="29"/>
      <c r="F62" s="47"/>
      <c r="G62" s="48"/>
      <c r="H62" s="2"/>
      <c r="I62" s="47"/>
      <c r="J62" s="48"/>
      <c r="K62" s="29"/>
      <c r="L62" s="48"/>
      <c r="M62" s="48"/>
      <c r="P62" s="49"/>
      <c r="Q62" s="29"/>
      <c r="R62" s="48"/>
      <c r="S62" s="48"/>
      <c r="U62" s="48"/>
      <c r="V62" s="48"/>
      <c r="W62" s="7"/>
      <c r="Y62" s="29"/>
      <c r="Z62" s="47"/>
      <c r="AA62" s="47"/>
      <c r="AB62" s="2"/>
      <c r="AC62" s="47"/>
      <c r="AD62" s="47"/>
      <c r="AE62" s="29"/>
      <c r="AF62" s="48"/>
      <c r="AG62" s="48"/>
      <c r="AJ62" s="49"/>
      <c r="AK62" s="29"/>
      <c r="AM62" s="48"/>
      <c r="AO62" s="48"/>
      <c r="AP62" s="48"/>
      <c r="AQ62" s="7"/>
      <c r="AS62" s="29"/>
      <c r="AT62" s="47"/>
      <c r="AU62" s="47"/>
      <c r="AV62" s="2"/>
      <c r="AW62" s="47"/>
      <c r="AX62" s="47"/>
      <c r="AY62" s="29"/>
      <c r="AZ62" s="48"/>
      <c r="BA62" s="48"/>
      <c r="BD62" s="49"/>
      <c r="BE62" s="29"/>
      <c r="BF62" s="48"/>
      <c r="BG62" s="48"/>
      <c r="BI62" s="48"/>
      <c r="BJ62" s="48"/>
      <c r="BK62" s="7"/>
      <c r="BM62" s="29"/>
      <c r="BN62" s="47"/>
      <c r="BO62" s="47"/>
      <c r="BP62" s="2"/>
      <c r="BQ62" s="47"/>
      <c r="BR62" s="47"/>
      <c r="BS62" s="29"/>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7"/>
      <c r="DA62" s="29"/>
      <c r="DB62" s="47"/>
      <c r="DC62" s="47"/>
      <c r="DD62" s="2"/>
      <c r="DE62" s="47"/>
      <c r="DF62" s="47"/>
      <c r="DG62" s="29"/>
      <c r="DH62" s="48"/>
      <c r="DI62" s="48"/>
      <c r="DL62" s="49"/>
      <c r="DM62" s="29"/>
      <c r="DN62" s="48"/>
      <c r="DO62" s="48"/>
      <c r="DQ62" s="48"/>
      <c r="DR62" s="48"/>
      <c r="DS62" s="7"/>
      <c r="DU62" s="29"/>
      <c r="DV62" s="47"/>
      <c r="DW62" s="47"/>
      <c r="DX62" s="2"/>
      <c r="DY62" s="47"/>
      <c r="DZ62" s="47"/>
      <c r="EA62" s="29"/>
      <c r="EC62" s="50"/>
      <c r="EF62" s="49"/>
      <c r="EG62" s="29"/>
      <c r="EH62" s="48"/>
      <c r="EI62" s="48"/>
      <c r="EK62" s="48"/>
      <c r="EL62" s="48"/>
      <c r="EM62" s="7"/>
      <c r="EO62" s="29"/>
      <c r="EP62" s="47"/>
      <c r="EQ62" s="47"/>
      <c r="ER62" s="2"/>
      <c r="ES62" s="47"/>
      <c r="ET62" s="47"/>
      <c r="EU62" s="29"/>
      <c r="EV62" s="48"/>
      <c r="EW62" s="48"/>
      <c r="EZ62" s="49"/>
      <c r="FA62" s="29"/>
      <c r="FB62" s="48"/>
      <c r="FC62" s="48"/>
      <c r="FE62" s="48"/>
      <c r="FF62" s="48"/>
      <c r="FG62" s="7"/>
      <c r="FI62" s="29"/>
      <c r="FJ62" s="47"/>
      <c r="FK62" s="47"/>
      <c r="FL62" s="2"/>
      <c r="FM62" s="47"/>
      <c r="FN62" s="47"/>
      <c r="FO62" s="29"/>
      <c r="FP62" s="48"/>
      <c r="FQ62" s="48"/>
      <c r="FT62" s="49"/>
      <c r="FU62" s="29"/>
      <c r="FV62" s="48"/>
      <c r="FW62" s="48"/>
      <c r="FY62" s="48"/>
      <c r="FZ62" s="48"/>
      <c r="GA62" s="7"/>
      <c r="GG62" s="48"/>
      <c r="GI62" s="51"/>
      <c r="GN62" s="49"/>
      <c r="GU62" s="7"/>
      <c r="HA62" s="48"/>
      <c r="HC62" s="51"/>
      <c r="HH62" s="49"/>
      <c r="HO62" s="7"/>
      <c r="HU62" s="48"/>
      <c r="HW62" s="51"/>
      <c r="IB62" s="49"/>
      <c r="II62" s="7"/>
      <c r="IO62" s="48"/>
      <c r="IQ62" s="51"/>
      <c r="IV62" s="49"/>
    </row>
    <row r="63" spans="1:262" s="4" customFormat="1" ht="13.5" customHeight="1">
      <c r="A63" s="62"/>
      <c r="B63" s="2"/>
      <c r="C63" s="7"/>
      <c r="E63" s="29"/>
      <c r="F63" s="47"/>
      <c r="G63" s="48"/>
      <c r="H63" s="2"/>
      <c r="I63" s="47"/>
      <c r="J63" s="48"/>
      <c r="K63" s="29"/>
      <c r="L63" s="48"/>
      <c r="M63" s="48"/>
      <c r="P63" s="49"/>
      <c r="Q63" s="29"/>
      <c r="R63" s="48"/>
      <c r="S63" s="48"/>
      <c r="U63" s="48"/>
      <c r="V63" s="48"/>
      <c r="W63" s="7"/>
      <c r="Y63" s="29"/>
      <c r="Z63" s="47"/>
      <c r="AA63" s="47"/>
      <c r="AB63" s="2"/>
      <c r="AC63" s="47"/>
      <c r="AD63" s="47"/>
      <c r="AE63" s="29"/>
      <c r="AF63" s="48"/>
      <c r="AG63" s="48"/>
      <c r="AJ63" s="49"/>
      <c r="AK63" s="29"/>
      <c r="AM63" s="48"/>
      <c r="AO63" s="48"/>
      <c r="AP63" s="48"/>
      <c r="AQ63" s="7"/>
      <c r="AS63" s="29"/>
      <c r="AT63" s="47"/>
      <c r="AU63" s="47"/>
      <c r="AV63" s="2"/>
      <c r="AW63" s="47"/>
      <c r="AX63" s="47"/>
      <c r="AY63" s="29"/>
      <c r="AZ63" s="48"/>
      <c r="BA63" s="48"/>
      <c r="BD63" s="49"/>
      <c r="BE63" s="29"/>
      <c r="BF63" s="48"/>
      <c r="BG63" s="48"/>
      <c r="BI63" s="48"/>
      <c r="BJ63" s="48"/>
      <c r="BK63" s="7"/>
      <c r="BM63" s="29"/>
      <c r="BN63" s="47"/>
      <c r="BO63" s="47"/>
      <c r="BP63" s="2"/>
      <c r="BQ63" s="47"/>
      <c r="BR63" s="47"/>
      <c r="BS63" s="29"/>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7"/>
      <c r="DA63" s="29"/>
      <c r="DB63" s="47"/>
      <c r="DC63" s="47"/>
      <c r="DD63" s="2"/>
      <c r="DE63" s="47"/>
      <c r="DF63" s="47"/>
      <c r="DG63" s="29"/>
      <c r="DH63" s="48"/>
      <c r="DI63" s="48"/>
      <c r="DL63" s="49"/>
      <c r="DM63" s="29"/>
      <c r="DN63" s="48"/>
      <c r="DO63" s="48"/>
      <c r="DQ63" s="48"/>
      <c r="DR63" s="48"/>
      <c r="DS63" s="7"/>
      <c r="DU63" s="29"/>
      <c r="DV63" s="47"/>
      <c r="DW63" s="47"/>
      <c r="DX63" s="2"/>
      <c r="DY63" s="47"/>
      <c r="DZ63" s="47"/>
      <c r="EA63" s="29"/>
      <c r="EC63" s="50"/>
      <c r="EF63" s="49"/>
      <c r="EG63" s="29"/>
      <c r="EH63" s="48"/>
      <c r="EI63" s="48"/>
      <c r="EK63" s="48"/>
      <c r="EL63" s="48"/>
      <c r="EM63" s="7"/>
      <c r="EO63" s="29"/>
      <c r="EP63" s="47"/>
      <c r="EQ63" s="47"/>
      <c r="ER63" s="2"/>
      <c r="ES63" s="47"/>
      <c r="ET63" s="47"/>
      <c r="EU63" s="29"/>
      <c r="EV63" s="48"/>
      <c r="EW63" s="48"/>
      <c r="EZ63" s="49"/>
      <c r="FA63" s="29"/>
      <c r="FB63" s="48"/>
      <c r="FC63" s="48"/>
      <c r="FE63" s="48"/>
      <c r="FF63" s="48"/>
      <c r="FG63" s="7"/>
      <c r="FI63" s="29"/>
      <c r="FJ63" s="47"/>
      <c r="FK63" s="47"/>
      <c r="FL63" s="2"/>
      <c r="FM63" s="47"/>
      <c r="FN63" s="47"/>
      <c r="FO63" s="29"/>
      <c r="FP63" s="48"/>
      <c r="FQ63" s="48"/>
      <c r="FT63" s="49"/>
      <c r="FU63" s="29"/>
      <c r="FV63" s="48"/>
      <c r="FW63" s="48"/>
      <c r="FY63" s="48"/>
      <c r="FZ63" s="48"/>
      <c r="GA63" s="7"/>
      <c r="GG63" s="48"/>
      <c r="GI63" s="51"/>
      <c r="GN63" s="49"/>
      <c r="GU63" s="7"/>
      <c r="HA63" s="48"/>
      <c r="HC63" s="51"/>
      <c r="HH63" s="49"/>
      <c r="HO63" s="7"/>
      <c r="HU63" s="48"/>
      <c r="HW63" s="51"/>
      <c r="IB63" s="49"/>
      <c r="II63" s="7"/>
      <c r="IO63" s="48"/>
      <c r="IQ63" s="51"/>
      <c r="IV63" s="49"/>
    </row>
    <row r="64" spans="1:262" s="4" customFormat="1" ht="13.5" customHeight="1">
      <c r="A64" s="62"/>
      <c r="B64" s="2"/>
      <c r="C64" s="7"/>
      <c r="E64" s="29"/>
      <c r="F64" s="47"/>
      <c r="G64" s="48"/>
      <c r="H64" s="2"/>
      <c r="I64" s="47"/>
      <c r="J64" s="48"/>
      <c r="K64" s="29"/>
      <c r="L64" s="48"/>
      <c r="M64" s="48"/>
      <c r="P64" s="49"/>
      <c r="Q64" s="29"/>
      <c r="R64" s="48"/>
      <c r="S64" s="48"/>
      <c r="U64" s="48"/>
      <c r="V64" s="48"/>
      <c r="W64" s="7"/>
      <c r="Y64" s="29"/>
      <c r="Z64" s="47"/>
      <c r="AA64" s="47"/>
      <c r="AB64" s="2"/>
      <c r="AC64" s="47"/>
      <c r="AD64" s="47"/>
      <c r="AE64" s="29"/>
      <c r="AF64" s="48"/>
      <c r="AG64" s="48"/>
      <c r="AJ64" s="49"/>
      <c r="AK64" s="29"/>
      <c r="AM64" s="48"/>
      <c r="AO64" s="48"/>
      <c r="AP64" s="48"/>
      <c r="AQ64" s="7"/>
      <c r="AS64" s="29"/>
      <c r="AT64" s="47"/>
      <c r="AU64" s="47"/>
      <c r="AV64" s="2"/>
      <c r="AW64" s="47"/>
      <c r="AX64" s="47"/>
      <c r="AY64" s="29"/>
      <c r="AZ64" s="48"/>
      <c r="BA64" s="48"/>
      <c r="BD64" s="49"/>
      <c r="BE64" s="29"/>
      <c r="BF64" s="48"/>
      <c r="BG64" s="48"/>
      <c r="BI64" s="48"/>
      <c r="BJ64" s="48"/>
      <c r="BK64" s="7"/>
      <c r="BM64" s="29"/>
      <c r="BN64" s="47"/>
      <c r="BO64" s="47"/>
      <c r="BP64" s="2"/>
      <c r="BQ64" s="47"/>
      <c r="BR64" s="47"/>
      <c r="BS64" s="29"/>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7"/>
      <c r="DA64" s="29"/>
      <c r="DB64" s="47"/>
      <c r="DC64" s="47"/>
      <c r="DD64" s="2"/>
      <c r="DE64" s="47"/>
      <c r="DF64" s="47"/>
      <c r="DG64" s="29"/>
      <c r="DH64" s="48"/>
      <c r="DI64" s="48"/>
      <c r="DL64" s="49"/>
      <c r="DM64" s="29"/>
      <c r="DN64" s="48"/>
      <c r="DO64" s="48"/>
      <c r="DQ64" s="48"/>
      <c r="DR64" s="48"/>
      <c r="DS64" s="7"/>
      <c r="DU64" s="29"/>
      <c r="DV64" s="47"/>
      <c r="DW64" s="47"/>
      <c r="DX64" s="2"/>
      <c r="DY64" s="47"/>
      <c r="DZ64" s="47"/>
      <c r="EA64" s="29"/>
      <c r="EC64" s="50"/>
      <c r="EF64" s="49"/>
      <c r="EG64" s="29"/>
      <c r="EH64" s="48"/>
      <c r="EI64" s="48"/>
      <c r="EK64" s="48"/>
      <c r="EL64" s="48"/>
      <c r="EM64" s="7"/>
      <c r="EO64" s="29"/>
      <c r="EP64" s="47"/>
      <c r="EQ64" s="47"/>
      <c r="ER64" s="2"/>
      <c r="ES64" s="47"/>
      <c r="ET64" s="47"/>
      <c r="EU64" s="29"/>
      <c r="EV64" s="48"/>
      <c r="EW64" s="48"/>
      <c r="EZ64" s="49"/>
      <c r="FA64" s="29"/>
      <c r="FB64" s="48"/>
      <c r="FC64" s="48"/>
      <c r="FE64" s="48"/>
      <c r="FF64" s="48"/>
      <c r="FG64" s="7"/>
      <c r="FI64" s="29"/>
      <c r="FJ64" s="47"/>
      <c r="FK64" s="47"/>
      <c r="FL64" s="2"/>
      <c r="FM64" s="47"/>
      <c r="FN64" s="47"/>
      <c r="FO64" s="29"/>
      <c r="FP64" s="48"/>
      <c r="FQ64" s="48"/>
      <c r="FT64" s="49"/>
      <c r="FU64" s="29"/>
      <c r="FV64" s="48"/>
      <c r="FW64" s="48"/>
      <c r="FY64" s="48"/>
      <c r="FZ64" s="48"/>
      <c r="GA64" s="7"/>
      <c r="GG64" s="48"/>
      <c r="GI64" s="51"/>
      <c r="GN64" s="49"/>
      <c r="GU64" s="7"/>
      <c r="HA64" s="48"/>
      <c r="HC64" s="51"/>
      <c r="HH64" s="49"/>
      <c r="HO64" s="7"/>
      <c r="HU64" s="48"/>
      <c r="HW64" s="51"/>
      <c r="IB64" s="49"/>
      <c r="II64" s="7"/>
      <c r="IO64" s="48"/>
      <c r="IQ64" s="51"/>
      <c r="IV64" s="49"/>
    </row>
    <row r="65" spans="1:256" s="4" customFormat="1" ht="13.5" customHeight="1">
      <c r="A65" s="62"/>
      <c r="B65" s="2"/>
      <c r="C65" s="7"/>
      <c r="E65" s="29"/>
      <c r="F65" s="47"/>
      <c r="G65" s="48"/>
      <c r="H65" s="2"/>
      <c r="I65" s="47"/>
      <c r="J65" s="48"/>
      <c r="K65" s="29"/>
      <c r="L65" s="48"/>
      <c r="M65" s="48"/>
      <c r="P65" s="49"/>
      <c r="Q65" s="29"/>
      <c r="R65" s="48"/>
      <c r="S65" s="48"/>
      <c r="U65" s="48"/>
      <c r="V65" s="48"/>
      <c r="W65" s="7"/>
      <c r="Y65" s="29"/>
      <c r="Z65" s="47"/>
      <c r="AA65" s="47"/>
      <c r="AB65" s="2"/>
      <c r="AC65" s="47"/>
      <c r="AD65" s="47"/>
      <c r="AE65" s="29"/>
      <c r="AF65" s="48"/>
      <c r="AG65" s="48"/>
      <c r="AJ65" s="49"/>
      <c r="AK65" s="29"/>
      <c r="AM65" s="48"/>
      <c r="AO65" s="48"/>
      <c r="AP65" s="48"/>
      <c r="AQ65" s="7"/>
      <c r="AS65" s="29"/>
      <c r="AT65" s="47"/>
      <c r="AU65" s="47"/>
      <c r="AV65" s="2"/>
      <c r="AW65" s="47"/>
      <c r="AX65" s="47"/>
      <c r="AY65" s="29"/>
      <c r="AZ65" s="48"/>
      <c r="BA65" s="48"/>
      <c r="BD65" s="49"/>
      <c r="BE65" s="29"/>
      <c r="BF65" s="48"/>
      <c r="BG65" s="48"/>
      <c r="BI65" s="48"/>
      <c r="BJ65" s="48"/>
      <c r="BK65" s="7"/>
      <c r="BM65" s="29"/>
      <c r="BN65" s="47"/>
      <c r="BO65" s="47"/>
      <c r="BP65" s="2"/>
      <c r="BQ65" s="47"/>
      <c r="BR65" s="47"/>
      <c r="BS65" s="29"/>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7"/>
      <c r="DA65" s="29"/>
      <c r="DB65" s="47"/>
      <c r="DC65" s="47"/>
      <c r="DD65" s="2"/>
      <c r="DE65" s="47"/>
      <c r="DF65" s="47"/>
      <c r="DG65" s="29"/>
      <c r="DH65" s="48"/>
      <c r="DI65" s="48"/>
      <c r="DL65" s="49"/>
      <c r="DM65" s="29"/>
      <c r="DN65" s="48"/>
      <c r="DO65" s="48"/>
      <c r="DQ65" s="48"/>
      <c r="DR65" s="48"/>
      <c r="DS65" s="7"/>
      <c r="DU65" s="29"/>
      <c r="DV65" s="47"/>
      <c r="DW65" s="47"/>
      <c r="DX65" s="2"/>
      <c r="DY65" s="47"/>
      <c r="DZ65" s="47"/>
      <c r="EA65" s="29"/>
      <c r="EC65" s="50"/>
      <c r="EF65" s="49"/>
      <c r="EG65" s="29"/>
      <c r="EH65" s="48"/>
      <c r="EI65" s="48"/>
      <c r="EK65" s="48"/>
      <c r="EL65" s="48"/>
      <c r="EM65" s="7"/>
      <c r="EO65" s="29"/>
      <c r="EP65" s="47"/>
      <c r="EQ65" s="47"/>
      <c r="ER65" s="2"/>
      <c r="ES65" s="47"/>
      <c r="ET65" s="47"/>
      <c r="EU65" s="29"/>
      <c r="EV65" s="48"/>
      <c r="EW65" s="48"/>
      <c r="EZ65" s="49"/>
      <c r="FA65" s="29"/>
      <c r="FB65" s="48"/>
      <c r="FC65" s="48"/>
      <c r="FE65" s="48"/>
      <c r="FF65" s="48"/>
      <c r="FG65" s="7"/>
      <c r="FI65" s="29"/>
      <c r="FJ65" s="47"/>
      <c r="FK65" s="47"/>
      <c r="FL65" s="2"/>
      <c r="FM65" s="47"/>
      <c r="FN65" s="47"/>
      <c r="FO65" s="29"/>
      <c r="FP65" s="48"/>
      <c r="FQ65" s="48"/>
      <c r="FT65" s="49"/>
      <c r="FU65" s="29"/>
      <c r="FV65" s="48"/>
      <c r="FW65" s="48"/>
      <c r="FY65" s="48"/>
      <c r="FZ65" s="48"/>
      <c r="GA65" s="7"/>
      <c r="GG65" s="48"/>
      <c r="GI65" s="51"/>
      <c r="GN65" s="49"/>
      <c r="GU65" s="7"/>
      <c r="HA65" s="48"/>
      <c r="HC65" s="51"/>
      <c r="HH65" s="49"/>
      <c r="HO65" s="7"/>
      <c r="HU65" s="48"/>
      <c r="HW65" s="51"/>
      <c r="IB65" s="49"/>
      <c r="II65" s="7"/>
      <c r="IO65" s="48"/>
      <c r="IQ65" s="51"/>
      <c r="IV65" s="49"/>
    </row>
    <row r="66" spans="1:256" s="4" customFormat="1" ht="13.5" customHeight="1">
      <c r="A66" s="62"/>
      <c r="B66" s="2"/>
      <c r="C66" s="7"/>
      <c r="E66" s="29"/>
      <c r="F66" s="47"/>
      <c r="G66" s="48"/>
      <c r="H66" s="2"/>
      <c r="I66" s="47"/>
      <c r="J66" s="48"/>
      <c r="K66" s="29"/>
      <c r="L66" s="48"/>
      <c r="M66" s="48"/>
      <c r="P66" s="49"/>
      <c r="Q66" s="29"/>
      <c r="R66" s="48"/>
      <c r="S66" s="48"/>
      <c r="U66" s="48"/>
      <c r="V66" s="48"/>
      <c r="W66" s="7"/>
      <c r="Y66" s="29"/>
      <c r="Z66" s="47"/>
      <c r="AA66" s="47"/>
      <c r="AB66" s="2"/>
      <c r="AC66" s="47"/>
      <c r="AD66" s="47"/>
      <c r="AE66" s="29"/>
      <c r="AF66" s="48"/>
      <c r="AG66" s="48"/>
      <c r="AJ66" s="49"/>
      <c r="AK66" s="29"/>
      <c r="AM66" s="48"/>
      <c r="AO66" s="48"/>
      <c r="AP66" s="48"/>
      <c r="AQ66" s="7"/>
      <c r="AS66" s="29"/>
      <c r="AT66" s="47"/>
      <c r="AU66" s="47"/>
      <c r="AV66" s="2"/>
      <c r="AW66" s="47"/>
      <c r="AX66" s="47"/>
      <c r="AY66" s="29"/>
      <c r="AZ66" s="48"/>
      <c r="BA66" s="48"/>
      <c r="BD66" s="49"/>
      <c r="BE66" s="29"/>
      <c r="BF66" s="48"/>
      <c r="BG66" s="48"/>
      <c r="BI66" s="48"/>
      <c r="BJ66" s="48"/>
      <c r="BK66" s="7"/>
      <c r="BM66" s="29"/>
      <c r="BN66" s="47"/>
      <c r="BO66" s="47"/>
      <c r="BP66" s="2"/>
      <c r="BQ66" s="47"/>
      <c r="BR66" s="47"/>
      <c r="BS66" s="29"/>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7"/>
      <c r="DA66" s="29"/>
      <c r="DB66" s="47"/>
      <c r="DC66" s="47"/>
      <c r="DD66" s="2"/>
      <c r="DE66" s="47"/>
      <c r="DF66" s="47"/>
      <c r="DG66" s="29"/>
      <c r="DH66" s="48"/>
      <c r="DI66" s="48"/>
      <c r="DL66" s="49"/>
      <c r="DM66" s="29"/>
      <c r="DN66" s="48"/>
      <c r="DO66" s="48"/>
      <c r="DQ66" s="48"/>
      <c r="DR66" s="48"/>
      <c r="DS66" s="7"/>
      <c r="DU66" s="29"/>
      <c r="DV66" s="47"/>
      <c r="DW66" s="47"/>
      <c r="DX66" s="2"/>
      <c r="DY66" s="47"/>
      <c r="DZ66" s="47"/>
      <c r="EA66" s="29"/>
      <c r="EC66" s="50"/>
      <c r="EF66" s="49"/>
      <c r="EG66" s="29"/>
      <c r="EH66" s="48"/>
      <c r="EI66" s="48"/>
      <c r="EK66" s="48"/>
      <c r="EL66" s="48"/>
      <c r="EM66" s="7"/>
      <c r="EO66" s="29"/>
      <c r="EP66" s="47"/>
      <c r="EQ66" s="47"/>
      <c r="ER66" s="2"/>
      <c r="ES66" s="47"/>
      <c r="ET66" s="47"/>
      <c r="EU66" s="29"/>
      <c r="EV66" s="48"/>
      <c r="EW66" s="48"/>
      <c r="EZ66" s="49"/>
      <c r="FA66" s="29"/>
      <c r="FB66" s="48"/>
      <c r="FC66" s="48"/>
      <c r="FE66" s="48"/>
      <c r="FF66" s="48"/>
      <c r="FG66" s="7"/>
      <c r="FI66" s="29"/>
      <c r="FJ66" s="47"/>
      <c r="FK66" s="47"/>
      <c r="FL66" s="2"/>
      <c r="FM66" s="47"/>
      <c r="FN66" s="47"/>
      <c r="FO66" s="29"/>
      <c r="FP66" s="48"/>
      <c r="FQ66" s="48"/>
      <c r="FT66" s="49"/>
      <c r="FU66" s="29"/>
      <c r="FV66" s="48"/>
      <c r="FW66" s="48"/>
      <c r="FY66" s="48"/>
      <c r="FZ66" s="48"/>
      <c r="GA66" s="7"/>
      <c r="GG66" s="48"/>
      <c r="GI66" s="51"/>
      <c r="GN66" s="49"/>
      <c r="GU66" s="7"/>
      <c r="HA66" s="48"/>
      <c r="HC66" s="51"/>
      <c r="HH66" s="49"/>
      <c r="HO66" s="7"/>
      <c r="HU66" s="48"/>
      <c r="HW66" s="51"/>
      <c r="IB66" s="49"/>
      <c r="II66" s="7"/>
      <c r="IO66" s="48"/>
      <c r="IQ66" s="51"/>
      <c r="IV66" s="49"/>
    </row>
    <row r="67" spans="1:256" s="4" customFormat="1" ht="13.5" customHeight="1">
      <c r="A67" s="62"/>
      <c r="B67" s="2"/>
      <c r="C67" s="7"/>
      <c r="E67" s="29"/>
      <c r="F67" s="47"/>
      <c r="G67" s="48"/>
      <c r="H67" s="2"/>
      <c r="I67" s="47"/>
      <c r="J67" s="48"/>
      <c r="K67" s="29"/>
      <c r="L67" s="48"/>
      <c r="M67" s="48"/>
      <c r="P67" s="49"/>
      <c r="Q67" s="29"/>
      <c r="R67" s="48"/>
      <c r="S67" s="48"/>
      <c r="U67" s="48"/>
      <c r="V67" s="48"/>
      <c r="W67" s="7"/>
      <c r="Y67" s="29"/>
      <c r="Z67" s="47"/>
      <c r="AA67" s="47"/>
      <c r="AB67" s="2"/>
      <c r="AC67" s="47"/>
      <c r="AD67" s="47"/>
      <c r="AE67" s="29"/>
      <c r="AF67" s="48"/>
      <c r="AG67" s="48"/>
      <c r="AJ67" s="49"/>
      <c r="AK67" s="29"/>
      <c r="AM67" s="48"/>
      <c r="AO67" s="48"/>
      <c r="AP67" s="48"/>
      <c r="AQ67" s="7"/>
      <c r="AS67" s="29"/>
      <c r="AT67" s="47"/>
      <c r="AU67" s="47"/>
      <c r="AV67" s="2"/>
      <c r="AW67" s="47"/>
      <c r="AX67" s="47"/>
      <c r="AY67" s="29"/>
      <c r="AZ67" s="48"/>
      <c r="BA67" s="48"/>
      <c r="BD67" s="49"/>
      <c r="BE67" s="29"/>
      <c r="BF67" s="48"/>
      <c r="BG67" s="48"/>
      <c r="BI67" s="48"/>
      <c r="BJ67" s="48"/>
      <c r="BK67" s="7"/>
      <c r="BM67" s="29"/>
      <c r="BN67" s="47"/>
      <c r="BO67" s="47"/>
      <c r="BP67" s="2"/>
      <c r="BQ67" s="47"/>
      <c r="BR67" s="47"/>
      <c r="BS67" s="29"/>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7"/>
      <c r="DA67" s="29"/>
      <c r="DB67" s="47"/>
      <c r="DC67" s="47"/>
      <c r="DD67" s="2"/>
      <c r="DE67" s="47"/>
      <c r="DF67" s="47"/>
      <c r="DG67" s="29"/>
      <c r="DH67" s="48"/>
      <c r="DI67" s="48"/>
      <c r="DL67" s="49"/>
      <c r="DM67" s="29"/>
      <c r="DN67" s="48"/>
      <c r="DO67" s="48"/>
      <c r="DQ67" s="48"/>
      <c r="DR67" s="48"/>
      <c r="DS67" s="7"/>
      <c r="DU67" s="29"/>
      <c r="DV67" s="47"/>
      <c r="DW67" s="47"/>
      <c r="DX67" s="2"/>
      <c r="DY67" s="47"/>
      <c r="DZ67" s="47"/>
      <c r="EA67" s="29"/>
      <c r="EC67" s="50"/>
      <c r="EF67" s="49"/>
      <c r="EG67" s="29"/>
      <c r="EH67" s="48"/>
      <c r="EI67" s="48"/>
      <c r="EK67" s="48"/>
      <c r="EL67" s="48"/>
      <c r="EM67" s="7"/>
      <c r="EO67" s="29"/>
      <c r="EP67" s="47"/>
      <c r="EQ67" s="47"/>
      <c r="ER67" s="2"/>
      <c r="ES67" s="47"/>
      <c r="ET67" s="47"/>
      <c r="EU67" s="29"/>
      <c r="EV67" s="48"/>
      <c r="EW67" s="48"/>
      <c r="EZ67" s="49"/>
      <c r="FA67" s="29"/>
      <c r="FB67" s="48"/>
      <c r="FC67" s="48"/>
      <c r="FE67" s="48"/>
      <c r="FF67" s="48"/>
      <c r="FG67" s="7"/>
      <c r="FI67" s="29"/>
      <c r="FJ67" s="47"/>
      <c r="FK67" s="47"/>
      <c r="FL67" s="2"/>
      <c r="FM67" s="47"/>
      <c r="FN67" s="47"/>
      <c r="FO67" s="29"/>
      <c r="FP67" s="48"/>
      <c r="FQ67" s="48"/>
      <c r="FT67" s="49"/>
      <c r="FU67" s="29"/>
      <c r="FV67" s="48"/>
      <c r="FW67" s="48"/>
      <c r="FY67" s="48"/>
      <c r="FZ67" s="48"/>
      <c r="GA67" s="7"/>
      <c r="GG67" s="48"/>
      <c r="GI67" s="51"/>
      <c r="GN67" s="49"/>
      <c r="GU67" s="7"/>
      <c r="HA67" s="48"/>
      <c r="HC67" s="51"/>
      <c r="HH67" s="49"/>
      <c r="HO67" s="7"/>
      <c r="HU67" s="48"/>
      <c r="HW67" s="51"/>
      <c r="IB67" s="49"/>
      <c r="II67" s="7"/>
      <c r="IO67" s="48"/>
      <c r="IQ67" s="51"/>
      <c r="IV67" s="49"/>
    </row>
    <row r="68" spans="1:256" s="4" customFormat="1" ht="13.5" customHeight="1">
      <c r="A68" s="62"/>
      <c r="B68" s="2"/>
      <c r="C68" s="7"/>
      <c r="E68" s="29"/>
      <c r="F68" s="47"/>
      <c r="G68" s="48"/>
      <c r="H68" s="2"/>
      <c r="I68" s="47"/>
      <c r="J68" s="48"/>
      <c r="K68" s="29"/>
      <c r="L68" s="48"/>
      <c r="M68" s="48"/>
      <c r="P68" s="49"/>
      <c r="Q68" s="29"/>
      <c r="R68" s="48"/>
      <c r="S68" s="48"/>
      <c r="U68" s="48"/>
      <c r="V68" s="48"/>
      <c r="W68" s="7"/>
      <c r="Y68" s="29"/>
      <c r="Z68" s="47"/>
      <c r="AA68" s="47"/>
      <c r="AB68" s="2"/>
      <c r="AC68" s="47"/>
      <c r="AD68" s="47"/>
      <c r="AE68" s="29"/>
      <c r="AF68" s="48"/>
      <c r="AG68" s="48"/>
      <c r="AJ68" s="49"/>
      <c r="AK68" s="29"/>
      <c r="AM68" s="48"/>
      <c r="AO68" s="48"/>
      <c r="AP68" s="48"/>
      <c r="AQ68" s="7"/>
      <c r="AS68" s="29"/>
      <c r="AT68" s="47"/>
      <c r="AU68" s="47"/>
      <c r="AV68" s="2"/>
      <c r="AW68" s="47"/>
      <c r="AX68" s="47"/>
      <c r="AY68" s="29"/>
      <c r="AZ68" s="48"/>
      <c r="BA68" s="48"/>
      <c r="BD68" s="49"/>
      <c r="BE68" s="29"/>
      <c r="BF68" s="48"/>
      <c r="BG68" s="48"/>
      <c r="BI68" s="48"/>
      <c r="BJ68" s="48"/>
      <c r="BK68" s="7"/>
      <c r="BM68" s="29"/>
      <c r="BN68" s="47"/>
      <c r="BO68" s="47"/>
      <c r="BP68" s="2"/>
      <c r="BQ68" s="47"/>
      <c r="BR68" s="47"/>
      <c r="BS68" s="29"/>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7"/>
      <c r="DA68" s="29"/>
      <c r="DB68" s="47"/>
      <c r="DC68" s="47"/>
      <c r="DD68" s="2"/>
      <c r="DE68" s="47"/>
      <c r="DF68" s="47"/>
      <c r="DG68" s="29"/>
      <c r="DH68" s="48"/>
      <c r="DI68" s="48"/>
      <c r="DL68" s="49"/>
      <c r="DM68" s="29"/>
      <c r="DN68" s="48"/>
      <c r="DO68" s="48"/>
      <c r="DQ68" s="48"/>
      <c r="DR68" s="48"/>
      <c r="DS68" s="7"/>
      <c r="DU68" s="29"/>
      <c r="DV68" s="47"/>
      <c r="DW68" s="47"/>
      <c r="DX68" s="2"/>
      <c r="DY68" s="47"/>
      <c r="DZ68" s="47"/>
      <c r="EA68" s="29"/>
      <c r="EC68" s="50"/>
      <c r="EF68" s="49"/>
      <c r="EG68" s="29"/>
      <c r="EH68" s="48"/>
      <c r="EI68" s="48"/>
      <c r="EK68" s="48"/>
      <c r="EL68" s="48"/>
      <c r="EM68" s="7"/>
      <c r="EO68" s="29"/>
      <c r="EP68" s="47"/>
      <c r="EQ68" s="47"/>
      <c r="ER68" s="2"/>
      <c r="ES68" s="47"/>
      <c r="ET68" s="47"/>
      <c r="EU68" s="29"/>
      <c r="EV68" s="48"/>
      <c r="EW68" s="48"/>
      <c r="EZ68" s="49"/>
      <c r="FA68" s="29"/>
      <c r="FB68" s="48"/>
      <c r="FC68" s="48"/>
      <c r="FE68" s="48"/>
      <c r="FF68" s="48"/>
      <c r="FG68" s="7"/>
      <c r="FI68" s="29"/>
      <c r="FJ68" s="47"/>
      <c r="FK68" s="47"/>
      <c r="FL68" s="2"/>
      <c r="FM68" s="47"/>
      <c r="FN68" s="47"/>
      <c r="FO68" s="29"/>
      <c r="FP68" s="48"/>
      <c r="FQ68" s="48"/>
      <c r="FT68" s="49"/>
      <c r="FU68" s="29"/>
      <c r="FV68" s="48"/>
      <c r="FW68" s="48"/>
      <c r="FY68" s="48"/>
      <c r="FZ68" s="48"/>
      <c r="GA68" s="7"/>
      <c r="GI68" s="51"/>
      <c r="GN68" s="49"/>
      <c r="GU68" s="7"/>
      <c r="HC68" s="51"/>
      <c r="HH68" s="49"/>
      <c r="HO68" s="7"/>
      <c r="HW68" s="51"/>
      <c r="IB68" s="49"/>
      <c r="II68" s="7"/>
      <c r="IQ68" s="51"/>
      <c r="IV68" s="49"/>
    </row>
    <row r="69" spans="1:256" s="4" customFormat="1" ht="13.5" customHeight="1">
      <c r="A69" s="62"/>
      <c r="B69" s="2"/>
      <c r="C69" s="7"/>
      <c r="E69" s="29"/>
      <c r="F69" s="47"/>
      <c r="G69" s="48"/>
      <c r="H69" s="2"/>
      <c r="I69" s="47"/>
      <c r="J69" s="48"/>
      <c r="K69" s="29"/>
      <c r="L69" s="48"/>
      <c r="M69" s="48"/>
      <c r="P69" s="49"/>
      <c r="Q69" s="29"/>
      <c r="R69" s="48"/>
      <c r="S69" s="48"/>
      <c r="U69" s="48"/>
      <c r="V69" s="48"/>
      <c r="W69" s="7"/>
      <c r="Y69" s="29"/>
      <c r="Z69" s="47"/>
      <c r="AA69" s="47"/>
      <c r="AB69" s="2"/>
      <c r="AC69" s="47"/>
      <c r="AD69" s="47"/>
      <c r="AE69" s="29"/>
      <c r="AF69" s="48"/>
      <c r="AG69" s="48"/>
      <c r="AJ69" s="49"/>
      <c r="AK69" s="29"/>
      <c r="AM69" s="48"/>
      <c r="AO69" s="48"/>
      <c r="AP69" s="48"/>
      <c r="AQ69" s="7"/>
      <c r="AS69" s="29"/>
      <c r="AT69" s="47"/>
      <c r="AU69" s="47"/>
      <c r="AV69" s="2"/>
      <c r="AW69" s="47"/>
      <c r="AX69" s="47"/>
      <c r="AY69" s="29"/>
      <c r="AZ69" s="48"/>
      <c r="BA69" s="48"/>
      <c r="BD69" s="49"/>
      <c r="BE69" s="29"/>
      <c r="BF69" s="48"/>
      <c r="BG69" s="48"/>
      <c r="BI69" s="48"/>
      <c r="BJ69" s="48"/>
      <c r="BK69" s="7"/>
      <c r="BM69" s="29"/>
      <c r="BN69" s="47"/>
      <c r="BO69" s="47"/>
      <c r="BP69" s="2"/>
      <c r="BQ69" s="47"/>
      <c r="BR69" s="47"/>
      <c r="BS69" s="29"/>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7"/>
      <c r="DA69" s="29"/>
      <c r="DB69" s="47"/>
      <c r="DC69" s="47"/>
      <c r="DD69" s="2"/>
      <c r="DE69" s="47"/>
      <c r="DF69" s="47"/>
      <c r="DG69" s="29"/>
      <c r="DH69" s="48"/>
      <c r="DI69" s="48"/>
      <c r="DL69" s="49"/>
      <c r="DM69" s="29"/>
      <c r="DN69" s="48"/>
      <c r="DO69" s="48"/>
      <c r="DQ69" s="48"/>
      <c r="DR69" s="48"/>
      <c r="DS69" s="7"/>
      <c r="DU69" s="29"/>
      <c r="DV69" s="47"/>
      <c r="DW69" s="47"/>
      <c r="DX69" s="2"/>
      <c r="DY69" s="47"/>
      <c r="DZ69" s="47"/>
      <c r="EA69" s="29"/>
      <c r="EC69" s="50"/>
      <c r="EF69" s="49"/>
      <c r="EG69" s="29"/>
      <c r="EH69" s="48"/>
      <c r="EI69" s="48"/>
      <c r="EK69" s="48"/>
      <c r="EL69" s="48"/>
      <c r="EM69" s="7"/>
      <c r="EO69" s="29"/>
      <c r="EP69" s="47"/>
      <c r="EQ69" s="47"/>
      <c r="ER69" s="2"/>
      <c r="ES69" s="47"/>
      <c r="ET69" s="47"/>
      <c r="EU69" s="29"/>
      <c r="EV69" s="48"/>
      <c r="EW69" s="48"/>
      <c r="EZ69" s="49"/>
      <c r="FA69" s="29"/>
      <c r="FB69" s="48"/>
      <c r="FC69" s="48"/>
      <c r="FE69" s="48"/>
      <c r="FF69" s="48"/>
      <c r="FG69" s="7"/>
      <c r="FI69" s="29"/>
      <c r="FJ69" s="47"/>
      <c r="FK69" s="47"/>
      <c r="FL69" s="2"/>
      <c r="FM69" s="47"/>
      <c r="FN69" s="47"/>
      <c r="FO69" s="29"/>
      <c r="FP69" s="48"/>
      <c r="FQ69" s="48"/>
      <c r="FT69" s="49"/>
      <c r="FU69" s="29"/>
      <c r="FV69" s="48"/>
      <c r="FW69" s="48"/>
      <c r="FY69" s="48"/>
      <c r="FZ69" s="48"/>
      <c r="GA69" s="7"/>
      <c r="GI69" s="51"/>
      <c r="GN69" s="49"/>
      <c r="GU69" s="7"/>
      <c r="HC69" s="51"/>
      <c r="HH69" s="49"/>
      <c r="HO69" s="7"/>
      <c r="HW69" s="51"/>
      <c r="IB69" s="49"/>
      <c r="II69" s="7"/>
      <c r="IQ69" s="51"/>
      <c r="IV69" s="49"/>
    </row>
    <row r="70" spans="1:256" s="4" customFormat="1" ht="13.5" customHeight="1">
      <c r="A70" s="62"/>
      <c r="B70" s="2"/>
      <c r="C70" s="7"/>
      <c r="E70" s="29"/>
      <c r="F70" s="47"/>
      <c r="G70" s="48"/>
      <c r="H70" s="2"/>
      <c r="I70" s="47"/>
      <c r="J70" s="48"/>
      <c r="K70" s="29"/>
      <c r="L70" s="48"/>
      <c r="M70" s="48"/>
      <c r="P70" s="49"/>
      <c r="Q70" s="29"/>
      <c r="R70" s="48"/>
      <c r="S70" s="48"/>
      <c r="U70" s="48"/>
      <c r="V70" s="48"/>
      <c r="W70" s="7"/>
      <c r="Y70" s="29"/>
      <c r="Z70" s="47"/>
      <c r="AA70" s="47"/>
      <c r="AB70" s="2"/>
      <c r="AC70" s="47"/>
      <c r="AD70" s="47"/>
      <c r="AE70" s="29"/>
      <c r="AF70" s="48"/>
      <c r="AG70" s="48"/>
      <c r="AJ70" s="49"/>
      <c r="AK70" s="29"/>
      <c r="AM70" s="48"/>
      <c r="AO70" s="48"/>
      <c r="AP70" s="48"/>
      <c r="AQ70" s="7"/>
      <c r="AS70" s="29"/>
      <c r="AT70" s="47"/>
      <c r="AU70" s="47"/>
      <c r="AV70" s="2"/>
      <c r="AW70" s="47"/>
      <c r="AX70" s="47"/>
      <c r="AY70" s="29"/>
      <c r="AZ70" s="48"/>
      <c r="BA70" s="48"/>
      <c r="BD70" s="49"/>
      <c r="BE70" s="29"/>
      <c r="BF70" s="48"/>
      <c r="BG70" s="48"/>
      <c r="BI70" s="48"/>
      <c r="BJ70" s="48"/>
      <c r="BK70" s="7"/>
      <c r="BM70" s="29"/>
      <c r="BN70" s="47"/>
      <c r="BO70" s="47"/>
      <c r="BP70" s="2"/>
      <c r="BQ70" s="47"/>
      <c r="BR70" s="47"/>
      <c r="BS70" s="29"/>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7"/>
      <c r="DA70" s="29"/>
      <c r="DB70" s="47"/>
      <c r="DC70" s="47"/>
      <c r="DD70" s="2"/>
      <c r="DE70" s="47"/>
      <c r="DF70" s="47"/>
      <c r="DG70" s="29"/>
      <c r="DH70" s="48"/>
      <c r="DI70" s="48"/>
      <c r="DL70" s="49"/>
      <c r="DM70" s="29"/>
      <c r="DN70" s="48"/>
      <c r="DO70" s="48"/>
      <c r="DQ70" s="48"/>
      <c r="DR70" s="48"/>
      <c r="DS70" s="7"/>
      <c r="DU70" s="29"/>
      <c r="DV70" s="47"/>
      <c r="DW70" s="47"/>
      <c r="DX70" s="2"/>
      <c r="DY70" s="47"/>
      <c r="DZ70" s="47"/>
      <c r="EA70" s="29"/>
      <c r="EC70" s="50"/>
      <c r="EF70" s="49"/>
      <c r="EG70" s="29"/>
      <c r="EH70" s="48"/>
      <c r="EI70" s="48"/>
      <c r="EK70" s="48"/>
      <c r="EL70" s="48"/>
      <c r="EM70" s="7"/>
      <c r="EO70" s="29"/>
      <c r="EP70" s="47"/>
      <c r="EQ70" s="47"/>
      <c r="ER70" s="2"/>
      <c r="ES70" s="47"/>
      <c r="ET70" s="47"/>
      <c r="EU70" s="29"/>
      <c r="EV70" s="48"/>
      <c r="EW70" s="48"/>
      <c r="EZ70" s="49"/>
      <c r="FA70" s="29"/>
      <c r="FB70" s="48"/>
      <c r="FC70" s="48"/>
      <c r="FE70" s="48"/>
      <c r="FF70" s="48"/>
      <c r="FG70" s="7"/>
      <c r="FI70" s="29"/>
      <c r="FJ70" s="47"/>
      <c r="FK70" s="47"/>
      <c r="FL70" s="2"/>
      <c r="FM70" s="47"/>
      <c r="FN70" s="47"/>
      <c r="FO70" s="29"/>
      <c r="FP70" s="48"/>
      <c r="FQ70" s="48"/>
      <c r="FT70" s="49"/>
      <c r="FU70" s="29"/>
      <c r="FV70" s="48"/>
      <c r="FW70" s="48"/>
      <c r="FY70" s="48"/>
      <c r="FZ70" s="48"/>
      <c r="GA70" s="7"/>
      <c r="GI70" s="51"/>
      <c r="GN70" s="49"/>
      <c r="GU70" s="7"/>
      <c r="HC70" s="51"/>
      <c r="HH70" s="49"/>
      <c r="HO70" s="7"/>
      <c r="HW70" s="51"/>
      <c r="IB70" s="49"/>
      <c r="II70" s="7"/>
      <c r="IQ70" s="51"/>
      <c r="IV70" s="49"/>
    </row>
    <row r="71" spans="1:256" s="4" customFormat="1" ht="13.5" customHeight="1">
      <c r="A71" s="62"/>
      <c r="B71" s="2"/>
      <c r="C71" s="7"/>
      <c r="E71" s="29"/>
      <c r="F71" s="47"/>
      <c r="G71" s="48"/>
      <c r="H71" s="2"/>
      <c r="I71" s="47"/>
      <c r="J71" s="48"/>
      <c r="K71" s="29"/>
      <c r="L71" s="48"/>
      <c r="M71" s="48"/>
      <c r="P71" s="49"/>
      <c r="Q71" s="29"/>
      <c r="R71" s="48"/>
      <c r="S71" s="48"/>
      <c r="U71" s="48"/>
      <c r="V71" s="48"/>
      <c r="W71" s="7"/>
      <c r="Y71" s="29"/>
      <c r="Z71" s="47"/>
      <c r="AA71" s="47"/>
      <c r="AB71" s="2"/>
      <c r="AC71" s="47"/>
      <c r="AD71" s="47"/>
      <c r="AE71" s="29"/>
      <c r="AF71" s="48"/>
      <c r="AG71" s="48"/>
      <c r="AJ71" s="49"/>
      <c r="AK71" s="29"/>
      <c r="AM71" s="48"/>
      <c r="AO71" s="48"/>
      <c r="AP71" s="48"/>
      <c r="AQ71" s="7"/>
      <c r="AS71" s="29"/>
      <c r="AT71" s="47"/>
      <c r="AU71" s="47"/>
      <c r="AV71" s="2"/>
      <c r="AW71" s="47"/>
      <c r="AX71" s="47"/>
      <c r="AY71" s="29"/>
      <c r="AZ71" s="48"/>
      <c r="BA71" s="48"/>
      <c r="BD71" s="49"/>
      <c r="BE71" s="29"/>
      <c r="BF71" s="48"/>
      <c r="BG71" s="48"/>
      <c r="BI71" s="48"/>
      <c r="BJ71" s="48"/>
      <c r="BK71" s="7"/>
      <c r="BM71" s="29"/>
      <c r="BN71" s="47"/>
      <c r="BO71" s="47"/>
      <c r="BP71" s="2"/>
      <c r="BQ71" s="47"/>
      <c r="BR71" s="47"/>
      <c r="BS71" s="29"/>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7"/>
      <c r="DA71" s="29"/>
      <c r="DB71" s="47"/>
      <c r="DC71" s="47"/>
      <c r="DD71" s="2"/>
      <c r="DE71" s="47"/>
      <c r="DF71" s="47"/>
      <c r="DG71" s="29"/>
      <c r="DH71" s="48"/>
      <c r="DI71" s="48"/>
      <c r="DL71" s="49"/>
      <c r="DM71" s="29"/>
      <c r="DN71" s="48"/>
      <c r="DO71" s="48"/>
      <c r="DQ71" s="48"/>
      <c r="DR71" s="48"/>
      <c r="DS71" s="7"/>
      <c r="DU71" s="29"/>
      <c r="DV71" s="47"/>
      <c r="DW71" s="47"/>
      <c r="DX71" s="2"/>
      <c r="DY71" s="47"/>
      <c r="DZ71" s="47"/>
      <c r="EA71" s="29"/>
      <c r="EC71" s="50"/>
      <c r="EF71" s="49"/>
      <c r="EG71" s="29"/>
      <c r="EH71" s="48"/>
      <c r="EI71" s="48"/>
      <c r="EK71" s="48"/>
      <c r="EL71" s="48"/>
      <c r="EM71" s="7"/>
      <c r="EO71" s="29"/>
      <c r="EP71" s="47"/>
      <c r="EQ71" s="47"/>
      <c r="ER71" s="2"/>
      <c r="ES71" s="47"/>
      <c r="ET71" s="47"/>
      <c r="EU71" s="29"/>
      <c r="EV71" s="48"/>
      <c r="EW71" s="48"/>
      <c r="EZ71" s="49"/>
      <c r="FA71" s="29"/>
      <c r="FB71" s="48"/>
      <c r="FC71" s="48"/>
      <c r="FE71" s="48"/>
      <c r="FF71" s="48"/>
      <c r="FG71" s="7"/>
      <c r="FI71" s="29"/>
      <c r="FJ71" s="47"/>
      <c r="FK71" s="47"/>
      <c r="FL71" s="2"/>
      <c r="FM71" s="47"/>
      <c r="FN71" s="47"/>
      <c r="FO71" s="29"/>
      <c r="FP71" s="48"/>
      <c r="FQ71" s="48"/>
      <c r="FT71" s="49"/>
      <c r="FU71" s="29"/>
      <c r="FV71" s="48"/>
      <c r="FW71" s="48"/>
      <c r="FY71" s="48"/>
      <c r="FZ71" s="48"/>
      <c r="GA71" s="7"/>
      <c r="GI71" s="51"/>
      <c r="GN71" s="49"/>
      <c r="GU71" s="7"/>
      <c r="HC71" s="51"/>
      <c r="HH71" s="49"/>
      <c r="HO71" s="7"/>
      <c r="HW71" s="51"/>
      <c r="IB71" s="49"/>
      <c r="II71" s="7"/>
      <c r="IQ71" s="51"/>
      <c r="IV71" s="49"/>
    </row>
    <row r="72" spans="1:256" s="4" customFormat="1" ht="13.5" customHeight="1">
      <c r="A72" s="62"/>
      <c r="B72" s="2"/>
      <c r="C72" s="7"/>
      <c r="E72" s="29"/>
      <c r="F72" s="47"/>
      <c r="G72" s="48"/>
      <c r="H72" s="2"/>
      <c r="I72" s="47"/>
      <c r="J72" s="48"/>
      <c r="K72" s="29"/>
      <c r="L72" s="48"/>
      <c r="M72" s="48"/>
      <c r="P72" s="49"/>
      <c r="Q72" s="29"/>
      <c r="R72" s="48"/>
      <c r="S72" s="48"/>
      <c r="U72" s="48"/>
      <c r="V72" s="48"/>
      <c r="W72" s="7"/>
      <c r="Y72" s="29"/>
      <c r="Z72" s="47"/>
      <c r="AA72" s="47"/>
      <c r="AB72" s="2"/>
      <c r="AC72" s="47"/>
      <c r="AD72" s="47"/>
      <c r="AE72" s="29"/>
      <c r="AF72" s="48"/>
      <c r="AG72" s="48"/>
      <c r="AJ72" s="49"/>
      <c r="AK72" s="29"/>
      <c r="AM72" s="48"/>
      <c r="AO72" s="48"/>
      <c r="AP72" s="48"/>
      <c r="AQ72" s="7"/>
      <c r="AS72" s="29"/>
      <c r="AT72" s="47"/>
      <c r="AU72" s="47"/>
      <c r="AV72" s="2"/>
      <c r="AW72" s="47"/>
      <c r="AX72" s="47"/>
      <c r="AY72" s="29"/>
      <c r="AZ72" s="48"/>
      <c r="BA72" s="48"/>
      <c r="BD72" s="49"/>
      <c r="BE72" s="29"/>
      <c r="BF72" s="48"/>
      <c r="BG72" s="48"/>
      <c r="BI72" s="48"/>
      <c r="BJ72" s="48"/>
      <c r="BK72" s="7"/>
      <c r="BM72" s="29"/>
      <c r="BN72" s="47"/>
      <c r="BO72" s="47"/>
      <c r="BP72" s="2"/>
      <c r="BQ72" s="47"/>
      <c r="BR72" s="47"/>
      <c r="BS72" s="29"/>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7"/>
      <c r="DA72" s="29"/>
      <c r="DB72" s="47"/>
      <c r="DC72" s="47"/>
      <c r="DD72" s="2"/>
      <c r="DE72" s="47"/>
      <c r="DF72" s="47"/>
      <c r="DG72" s="29"/>
      <c r="DH72" s="48"/>
      <c r="DI72" s="48"/>
      <c r="DL72" s="49"/>
      <c r="DM72" s="29"/>
      <c r="DN72" s="48"/>
      <c r="DO72" s="48"/>
      <c r="DQ72" s="48"/>
      <c r="DR72" s="48"/>
      <c r="DS72" s="7"/>
      <c r="DU72" s="29"/>
      <c r="DV72" s="47"/>
      <c r="DW72" s="47"/>
      <c r="DX72" s="2"/>
      <c r="DY72" s="47"/>
      <c r="DZ72" s="47"/>
      <c r="EA72" s="29"/>
      <c r="EC72" s="50"/>
      <c r="EF72" s="49"/>
      <c r="EG72" s="29"/>
      <c r="EH72" s="48"/>
      <c r="EI72" s="48"/>
      <c r="EK72" s="48"/>
      <c r="EL72" s="48"/>
      <c r="EM72" s="7"/>
      <c r="EO72" s="29"/>
      <c r="EP72" s="47"/>
      <c r="EQ72" s="47"/>
      <c r="ER72" s="2"/>
      <c r="ES72" s="47"/>
      <c r="ET72" s="47"/>
      <c r="EU72" s="29"/>
      <c r="EV72" s="48"/>
      <c r="EW72" s="48"/>
      <c r="EZ72" s="49"/>
      <c r="FA72" s="29"/>
      <c r="FB72" s="48"/>
      <c r="FC72" s="48"/>
      <c r="FE72" s="48"/>
      <c r="FF72" s="48"/>
      <c r="FG72" s="7"/>
      <c r="FI72" s="29"/>
      <c r="FJ72" s="47"/>
      <c r="FK72" s="47"/>
      <c r="FL72" s="2"/>
      <c r="FM72" s="47"/>
      <c r="FN72" s="47"/>
      <c r="FO72" s="29"/>
      <c r="FP72" s="48"/>
      <c r="FQ72" s="48"/>
      <c r="FT72" s="49"/>
      <c r="FU72" s="29"/>
      <c r="FV72" s="48"/>
      <c r="FW72" s="48"/>
      <c r="FY72" s="48"/>
      <c r="FZ72" s="48"/>
      <c r="GA72" s="7"/>
      <c r="GI72" s="51"/>
      <c r="GN72" s="49"/>
      <c r="GU72" s="7"/>
      <c r="HC72" s="51"/>
      <c r="HH72" s="49"/>
      <c r="HO72" s="7"/>
      <c r="HW72" s="51"/>
      <c r="IB72" s="49"/>
      <c r="II72" s="7"/>
      <c r="IQ72" s="51"/>
      <c r="IV72" s="49"/>
    </row>
    <row r="73" spans="1:256" s="4" customFormat="1" ht="13.5" customHeight="1">
      <c r="A73" s="62"/>
      <c r="B73" s="2"/>
      <c r="C73" s="7"/>
      <c r="E73" s="29"/>
      <c r="F73" s="47"/>
      <c r="G73" s="48"/>
      <c r="H73" s="2"/>
      <c r="I73" s="47"/>
      <c r="J73" s="48"/>
      <c r="K73" s="29"/>
      <c r="L73" s="48"/>
      <c r="M73" s="48"/>
      <c r="P73" s="49"/>
      <c r="Q73" s="29"/>
      <c r="R73" s="48"/>
      <c r="S73" s="48"/>
      <c r="U73" s="48"/>
      <c r="V73" s="48"/>
      <c r="W73" s="7"/>
      <c r="Y73" s="29"/>
      <c r="Z73" s="47"/>
      <c r="AA73" s="47"/>
      <c r="AB73" s="2"/>
      <c r="AC73" s="47"/>
      <c r="AD73" s="47"/>
      <c r="AE73" s="29"/>
      <c r="AF73" s="48"/>
      <c r="AG73" s="48"/>
      <c r="AJ73" s="49"/>
      <c r="AK73" s="29"/>
      <c r="AM73" s="48"/>
      <c r="AO73" s="48"/>
      <c r="AP73" s="48"/>
      <c r="AQ73" s="7"/>
      <c r="AS73" s="29"/>
      <c r="AT73" s="47"/>
      <c r="AU73" s="47"/>
      <c r="AV73" s="2"/>
      <c r="AW73" s="47"/>
      <c r="AX73" s="47"/>
      <c r="AY73" s="29"/>
      <c r="AZ73" s="48"/>
      <c r="BA73" s="48"/>
      <c r="BD73" s="49"/>
      <c r="BE73" s="29"/>
      <c r="BF73" s="48"/>
      <c r="BG73" s="48"/>
      <c r="BI73" s="48"/>
      <c r="BJ73" s="48"/>
      <c r="BK73" s="7"/>
      <c r="BM73" s="29"/>
      <c r="BN73" s="47"/>
      <c r="BO73" s="47"/>
      <c r="BP73" s="2"/>
      <c r="BQ73" s="47"/>
      <c r="BR73" s="47"/>
      <c r="BS73" s="29"/>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7"/>
      <c r="DA73" s="29"/>
      <c r="DB73" s="47"/>
      <c r="DC73" s="47"/>
      <c r="DD73" s="2"/>
      <c r="DE73" s="47"/>
      <c r="DF73" s="47"/>
      <c r="DG73" s="29"/>
      <c r="DH73" s="48"/>
      <c r="DI73" s="48"/>
      <c r="DL73" s="49"/>
      <c r="DM73" s="29"/>
      <c r="DN73" s="48"/>
      <c r="DO73" s="48"/>
      <c r="DQ73" s="48"/>
      <c r="DR73" s="48"/>
      <c r="DS73" s="7"/>
      <c r="DU73" s="29"/>
      <c r="DV73" s="47"/>
      <c r="DW73" s="47"/>
      <c r="DX73" s="2"/>
      <c r="DY73" s="47"/>
      <c r="DZ73" s="47"/>
      <c r="EA73" s="29"/>
      <c r="EC73" s="50"/>
      <c r="EF73" s="49"/>
      <c r="EG73" s="29"/>
      <c r="EH73" s="48"/>
      <c r="EI73" s="48"/>
      <c r="EK73" s="48"/>
      <c r="EL73" s="48"/>
      <c r="EM73" s="7"/>
      <c r="EO73" s="29"/>
      <c r="EP73" s="47"/>
      <c r="EQ73" s="47"/>
      <c r="ER73" s="2"/>
      <c r="ES73" s="47"/>
      <c r="ET73" s="47"/>
      <c r="EU73" s="29"/>
      <c r="EV73" s="48"/>
      <c r="EW73" s="48"/>
      <c r="EZ73" s="49"/>
      <c r="FA73" s="29"/>
      <c r="FB73" s="48"/>
      <c r="FC73" s="48"/>
      <c r="FE73" s="48"/>
      <c r="FF73" s="48"/>
      <c r="FG73" s="7"/>
      <c r="FI73" s="29"/>
      <c r="FJ73" s="47"/>
      <c r="FK73" s="47"/>
      <c r="FL73" s="2"/>
      <c r="FM73" s="47"/>
      <c r="FN73" s="47"/>
      <c r="FO73" s="29"/>
      <c r="FP73" s="48"/>
      <c r="FQ73" s="48"/>
      <c r="FT73" s="49"/>
      <c r="FU73" s="29"/>
      <c r="FV73" s="48"/>
      <c r="FW73" s="48"/>
      <c r="FY73" s="48"/>
      <c r="FZ73" s="48"/>
      <c r="GA73" s="7"/>
      <c r="GI73" s="51"/>
      <c r="GN73" s="49"/>
      <c r="GU73" s="7"/>
      <c r="HC73" s="51"/>
      <c r="HH73" s="49"/>
      <c r="HO73" s="7"/>
      <c r="HW73" s="51"/>
      <c r="IB73" s="49"/>
      <c r="II73" s="7"/>
      <c r="IQ73" s="51"/>
      <c r="IV73" s="49"/>
    </row>
    <row r="74" spans="1:256" s="4" customFormat="1" ht="13.5" customHeight="1">
      <c r="A74" s="62"/>
      <c r="B74" s="2"/>
      <c r="C74" s="7"/>
      <c r="E74" s="29"/>
      <c r="F74" s="47"/>
      <c r="G74" s="48"/>
      <c r="H74" s="2"/>
      <c r="I74" s="47"/>
      <c r="J74" s="48"/>
      <c r="K74" s="29"/>
      <c r="L74" s="48"/>
      <c r="M74" s="48"/>
      <c r="P74" s="49"/>
      <c r="Q74" s="29"/>
      <c r="R74" s="48"/>
      <c r="S74" s="48"/>
      <c r="U74" s="48"/>
      <c r="V74" s="48"/>
      <c r="W74" s="7"/>
      <c r="Y74" s="29"/>
      <c r="Z74" s="47"/>
      <c r="AA74" s="47"/>
      <c r="AB74" s="2"/>
      <c r="AC74" s="47"/>
      <c r="AD74" s="47"/>
      <c r="AE74" s="29"/>
      <c r="AF74" s="48"/>
      <c r="AG74" s="48"/>
      <c r="AJ74" s="49"/>
      <c r="AK74" s="29"/>
      <c r="AM74" s="48"/>
      <c r="AO74" s="48"/>
      <c r="AP74" s="48"/>
      <c r="AQ74" s="7"/>
      <c r="AS74" s="29"/>
      <c r="AT74" s="47"/>
      <c r="AU74" s="47"/>
      <c r="AV74" s="2"/>
      <c r="AW74" s="47"/>
      <c r="AX74" s="47"/>
      <c r="AY74" s="29"/>
      <c r="AZ74" s="48"/>
      <c r="BA74" s="48"/>
      <c r="BD74" s="49"/>
      <c r="BE74" s="29"/>
      <c r="BF74" s="48"/>
      <c r="BG74" s="48"/>
      <c r="BI74" s="48"/>
      <c r="BJ74" s="48"/>
      <c r="BK74" s="7"/>
      <c r="BM74" s="29"/>
      <c r="BN74" s="47"/>
      <c r="BO74" s="47"/>
      <c r="BP74" s="2"/>
      <c r="BQ74" s="47"/>
      <c r="BR74" s="47"/>
      <c r="BS74" s="29"/>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7"/>
      <c r="DA74" s="29"/>
      <c r="DB74" s="47"/>
      <c r="DC74" s="47"/>
      <c r="DD74" s="2"/>
      <c r="DE74" s="47"/>
      <c r="DF74" s="47"/>
      <c r="DG74" s="29"/>
      <c r="DH74" s="48"/>
      <c r="DI74" s="48"/>
      <c r="DL74" s="49"/>
      <c r="DM74" s="29"/>
      <c r="DN74" s="48"/>
      <c r="DO74" s="48"/>
      <c r="DQ74" s="48"/>
      <c r="DR74" s="48"/>
      <c r="DS74" s="7"/>
      <c r="DU74" s="29"/>
      <c r="DV74" s="47"/>
      <c r="DW74" s="47"/>
      <c r="DX74" s="2"/>
      <c r="DY74" s="47"/>
      <c r="DZ74" s="47"/>
      <c r="EA74" s="29"/>
      <c r="EC74" s="50"/>
      <c r="EF74" s="49"/>
      <c r="EG74" s="29"/>
      <c r="EH74" s="48"/>
      <c r="EI74" s="48"/>
      <c r="EK74" s="48"/>
      <c r="EL74" s="48"/>
      <c r="EM74" s="7"/>
      <c r="EO74" s="29"/>
      <c r="EP74" s="47"/>
      <c r="EQ74" s="47"/>
      <c r="ER74" s="2"/>
      <c r="ES74" s="47"/>
      <c r="ET74" s="47"/>
      <c r="EU74" s="29"/>
      <c r="EV74" s="48"/>
      <c r="EW74" s="48"/>
      <c r="EZ74" s="49"/>
      <c r="FA74" s="29"/>
      <c r="FB74" s="48"/>
      <c r="FC74" s="48"/>
      <c r="FE74" s="48"/>
      <c r="FF74" s="48"/>
      <c r="FG74" s="7"/>
      <c r="FI74" s="29"/>
      <c r="FJ74" s="47"/>
      <c r="FK74" s="47"/>
      <c r="FL74" s="2"/>
      <c r="FM74" s="47"/>
      <c r="FN74" s="47"/>
      <c r="FO74" s="29"/>
      <c r="FP74" s="48"/>
      <c r="FQ74" s="48"/>
      <c r="FT74" s="49"/>
      <c r="FU74" s="29"/>
      <c r="FV74" s="48"/>
      <c r="FW74" s="48"/>
      <c r="FY74" s="48"/>
      <c r="FZ74" s="48"/>
      <c r="GA74" s="7"/>
      <c r="GI74" s="51"/>
      <c r="GN74" s="49"/>
      <c r="GU74" s="7"/>
      <c r="HC74" s="51"/>
      <c r="HH74" s="49"/>
      <c r="HO74" s="7"/>
      <c r="HW74" s="51"/>
      <c r="IB74" s="49"/>
      <c r="II74" s="7"/>
      <c r="IQ74" s="51"/>
      <c r="IV74" s="49"/>
    </row>
    <row r="75" spans="1:256" s="4" customFormat="1" ht="13.5" customHeight="1">
      <c r="A75" s="62"/>
      <c r="B75" s="2"/>
      <c r="C75" s="7"/>
      <c r="E75" s="29"/>
      <c r="F75" s="47"/>
      <c r="G75" s="48"/>
      <c r="H75" s="2"/>
      <c r="I75" s="47"/>
      <c r="J75" s="48"/>
      <c r="K75" s="29"/>
      <c r="L75" s="48"/>
      <c r="M75" s="48"/>
      <c r="P75" s="49"/>
      <c r="Q75" s="29"/>
      <c r="R75" s="48"/>
      <c r="S75" s="48"/>
      <c r="U75" s="48"/>
      <c r="V75" s="48"/>
      <c r="W75" s="7"/>
      <c r="Y75" s="29"/>
      <c r="Z75" s="47"/>
      <c r="AA75" s="47"/>
      <c r="AB75" s="2"/>
      <c r="AC75" s="47"/>
      <c r="AD75" s="47"/>
      <c r="AE75" s="29"/>
      <c r="AF75" s="48"/>
      <c r="AG75" s="48"/>
      <c r="AJ75" s="49"/>
      <c r="AK75" s="29"/>
      <c r="AM75" s="48"/>
      <c r="AO75" s="48"/>
      <c r="AP75" s="48"/>
      <c r="AQ75" s="7"/>
      <c r="AS75" s="29"/>
      <c r="AT75" s="47"/>
      <c r="AU75" s="47"/>
      <c r="AV75" s="2"/>
      <c r="AW75" s="47"/>
      <c r="AX75" s="47"/>
      <c r="AY75" s="29"/>
      <c r="AZ75" s="48"/>
      <c r="BA75" s="48"/>
      <c r="BD75" s="49"/>
      <c r="BE75" s="29"/>
      <c r="BF75" s="48"/>
      <c r="BG75" s="48"/>
      <c r="BI75" s="48"/>
      <c r="BJ75" s="48"/>
      <c r="BK75" s="7"/>
      <c r="BM75" s="29"/>
      <c r="BN75" s="47"/>
      <c r="BO75" s="47"/>
      <c r="BP75" s="2"/>
      <c r="BQ75" s="47"/>
      <c r="BR75" s="47"/>
      <c r="BS75" s="29"/>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7"/>
      <c r="DA75" s="29"/>
      <c r="DB75" s="47"/>
      <c r="DC75" s="47"/>
      <c r="DD75" s="2"/>
      <c r="DE75" s="47"/>
      <c r="DF75" s="47"/>
      <c r="DG75" s="29"/>
      <c r="DH75" s="48"/>
      <c r="DI75" s="48"/>
      <c r="DL75" s="49"/>
      <c r="DM75" s="29"/>
      <c r="DN75" s="48"/>
      <c r="DO75" s="48"/>
      <c r="DQ75" s="48"/>
      <c r="DR75" s="48"/>
      <c r="DS75" s="7"/>
      <c r="DU75" s="29"/>
      <c r="DV75" s="47"/>
      <c r="DW75" s="47"/>
      <c r="DX75" s="2"/>
      <c r="DY75" s="47"/>
      <c r="DZ75" s="47"/>
      <c r="EA75" s="29"/>
      <c r="EC75" s="50"/>
      <c r="EF75" s="49"/>
      <c r="EG75" s="29"/>
      <c r="EH75" s="48"/>
      <c r="EI75" s="48"/>
      <c r="EK75" s="48"/>
      <c r="EL75" s="48"/>
      <c r="EM75" s="7"/>
      <c r="EO75" s="29"/>
      <c r="EP75" s="47"/>
      <c r="EQ75" s="47"/>
      <c r="ER75" s="2"/>
      <c r="ES75" s="47"/>
      <c r="ET75" s="47"/>
      <c r="EU75" s="29"/>
      <c r="EV75" s="48"/>
      <c r="EW75" s="48"/>
      <c r="EZ75" s="49"/>
      <c r="FA75" s="29"/>
      <c r="FB75" s="48"/>
      <c r="FC75" s="48"/>
      <c r="FE75" s="48"/>
      <c r="FF75" s="48"/>
      <c r="FG75" s="7"/>
      <c r="FI75" s="29"/>
      <c r="FJ75" s="47"/>
      <c r="FK75" s="47"/>
      <c r="FL75" s="2"/>
      <c r="FM75" s="47"/>
      <c r="FN75" s="47"/>
      <c r="FO75" s="29"/>
      <c r="FP75" s="48"/>
      <c r="FQ75" s="48"/>
      <c r="FT75" s="49"/>
      <c r="FU75" s="29"/>
      <c r="FV75" s="48"/>
      <c r="FW75" s="48"/>
      <c r="FY75" s="48"/>
      <c r="FZ75" s="48"/>
      <c r="GA75" s="7"/>
      <c r="GI75" s="51"/>
      <c r="GN75" s="49"/>
      <c r="GU75" s="7"/>
      <c r="HC75" s="51"/>
      <c r="HH75" s="49"/>
      <c r="HO75" s="7"/>
      <c r="HW75" s="51"/>
      <c r="IB75" s="49"/>
      <c r="II75" s="7"/>
      <c r="IQ75" s="51"/>
      <c r="IV75" s="49"/>
    </row>
    <row r="76" spans="1:256" s="4" customFormat="1" ht="13.5" customHeight="1">
      <c r="A76" s="62"/>
      <c r="B76" s="2"/>
      <c r="C76" s="7"/>
      <c r="E76" s="29"/>
      <c r="F76" s="47"/>
      <c r="G76" s="48"/>
      <c r="H76" s="2"/>
      <c r="I76" s="47"/>
      <c r="J76" s="48"/>
      <c r="K76" s="29"/>
      <c r="L76" s="48"/>
      <c r="M76" s="48"/>
      <c r="P76" s="49"/>
      <c r="Q76" s="29"/>
      <c r="R76" s="48"/>
      <c r="S76" s="48"/>
      <c r="U76" s="48"/>
      <c r="V76" s="48"/>
      <c r="W76" s="7"/>
      <c r="Y76" s="29"/>
      <c r="Z76" s="47"/>
      <c r="AA76" s="47"/>
      <c r="AB76" s="2"/>
      <c r="AC76" s="47"/>
      <c r="AD76" s="47"/>
      <c r="AE76" s="29"/>
      <c r="AF76" s="48"/>
      <c r="AG76" s="48"/>
      <c r="AJ76" s="49"/>
      <c r="AK76" s="29"/>
      <c r="AM76" s="48"/>
      <c r="AO76" s="48"/>
      <c r="AP76" s="48"/>
      <c r="AQ76" s="7"/>
      <c r="AS76" s="29"/>
      <c r="AT76" s="47"/>
      <c r="AU76" s="47"/>
      <c r="AV76" s="2"/>
      <c r="AW76" s="47"/>
      <c r="AX76" s="47"/>
      <c r="AY76" s="29"/>
      <c r="AZ76" s="48"/>
      <c r="BA76" s="48"/>
      <c r="BD76" s="49"/>
      <c r="BE76" s="29"/>
      <c r="BF76" s="48"/>
      <c r="BG76" s="48"/>
      <c r="BI76" s="48"/>
      <c r="BJ76" s="48"/>
      <c r="BK76" s="7"/>
      <c r="BM76" s="29"/>
      <c r="BN76" s="47"/>
      <c r="BO76" s="47"/>
      <c r="BP76" s="2"/>
      <c r="BQ76" s="47"/>
      <c r="BR76" s="47"/>
      <c r="BS76" s="29"/>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7"/>
      <c r="DA76" s="29"/>
      <c r="DB76" s="47"/>
      <c r="DC76" s="47"/>
      <c r="DD76" s="2"/>
      <c r="DE76" s="47"/>
      <c r="DF76" s="47"/>
      <c r="DG76" s="29"/>
      <c r="DH76" s="48"/>
      <c r="DI76" s="48"/>
      <c r="DL76" s="49"/>
      <c r="DM76" s="29"/>
      <c r="DN76" s="48"/>
      <c r="DO76" s="48"/>
      <c r="DQ76" s="48"/>
      <c r="DR76" s="48"/>
      <c r="DS76" s="7"/>
      <c r="DU76" s="29"/>
      <c r="DV76" s="47"/>
      <c r="DW76" s="47"/>
      <c r="DX76" s="2"/>
      <c r="DY76" s="47"/>
      <c r="DZ76" s="47"/>
      <c r="EA76" s="29"/>
      <c r="EC76" s="50"/>
      <c r="EF76" s="49"/>
      <c r="EG76" s="29"/>
      <c r="EH76" s="48"/>
      <c r="EI76" s="48"/>
      <c r="EK76" s="48"/>
      <c r="EL76" s="48"/>
      <c r="EM76" s="7"/>
      <c r="EO76" s="29"/>
      <c r="EP76" s="47"/>
      <c r="EQ76" s="47"/>
      <c r="ER76" s="2"/>
      <c r="ES76" s="47"/>
      <c r="ET76" s="47"/>
      <c r="EU76" s="29"/>
      <c r="EV76" s="48"/>
      <c r="EW76" s="48"/>
      <c r="EZ76" s="49"/>
      <c r="FA76" s="29"/>
      <c r="FB76" s="48"/>
      <c r="FC76" s="48"/>
      <c r="FE76" s="48"/>
      <c r="FF76" s="48"/>
      <c r="FG76" s="7"/>
      <c r="FI76" s="29"/>
      <c r="FJ76" s="47"/>
      <c r="FK76" s="47"/>
      <c r="FL76" s="2"/>
      <c r="FM76" s="47"/>
      <c r="FN76" s="47"/>
      <c r="FO76" s="29"/>
      <c r="FP76" s="48"/>
      <c r="FQ76" s="48"/>
      <c r="FT76" s="49"/>
      <c r="FU76" s="29"/>
      <c r="FV76" s="48"/>
      <c r="FW76" s="48"/>
      <c r="FY76" s="48"/>
      <c r="FZ76" s="48"/>
      <c r="GA76" s="7"/>
      <c r="GI76" s="51"/>
      <c r="GN76" s="49"/>
      <c r="GU76" s="7"/>
      <c r="HC76" s="51"/>
      <c r="HH76" s="49"/>
      <c r="HO76" s="7"/>
      <c r="HW76" s="51"/>
      <c r="IB76" s="49"/>
      <c r="II76" s="7"/>
      <c r="IQ76" s="51"/>
      <c r="IV76" s="49"/>
    </row>
    <row r="77" spans="1:256" s="4" customFormat="1" ht="13.5" customHeight="1">
      <c r="A77" s="62"/>
      <c r="B77" s="2"/>
      <c r="C77" s="7"/>
      <c r="E77" s="29"/>
      <c r="F77" s="47"/>
      <c r="G77" s="48"/>
      <c r="H77" s="2"/>
      <c r="I77" s="47"/>
      <c r="J77" s="48"/>
      <c r="K77" s="29"/>
      <c r="L77" s="48"/>
      <c r="M77" s="48"/>
      <c r="P77" s="49"/>
      <c r="Q77" s="29"/>
      <c r="R77" s="48"/>
      <c r="S77" s="48"/>
      <c r="U77" s="48"/>
      <c r="V77" s="48"/>
      <c r="W77" s="7"/>
      <c r="Y77" s="29"/>
      <c r="Z77" s="47"/>
      <c r="AA77" s="47"/>
      <c r="AB77" s="2"/>
      <c r="AC77" s="47"/>
      <c r="AD77" s="47"/>
      <c r="AE77" s="29"/>
      <c r="AF77" s="48"/>
      <c r="AG77" s="48"/>
      <c r="AJ77" s="49"/>
      <c r="AK77" s="29"/>
      <c r="AM77" s="48"/>
      <c r="AO77" s="48"/>
      <c r="AP77" s="48"/>
      <c r="AQ77" s="7"/>
      <c r="AS77" s="29"/>
      <c r="AT77" s="47"/>
      <c r="AU77" s="47"/>
      <c r="AV77" s="2"/>
      <c r="AW77" s="47"/>
      <c r="AX77" s="47"/>
      <c r="AY77" s="29"/>
      <c r="AZ77" s="48"/>
      <c r="BA77" s="48"/>
      <c r="BD77" s="49"/>
      <c r="BE77" s="29"/>
      <c r="BF77" s="48"/>
      <c r="BG77" s="48"/>
      <c r="BI77" s="48"/>
      <c r="BJ77" s="48"/>
      <c r="BK77" s="7"/>
      <c r="BM77" s="29"/>
      <c r="BN77" s="47"/>
      <c r="BO77" s="47"/>
      <c r="BP77" s="2"/>
      <c r="BQ77" s="47"/>
      <c r="BR77" s="47"/>
      <c r="BS77" s="29"/>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7"/>
      <c r="DA77" s="29"/>
      <c r="DB77" s="47"/>
      <c r="DC77" s="47"/>
      <c r="DD77" s="2"/>
      <c r="DE77" s="47"/>
      <c r="DF77" s="47"/>
      <c r="DG77" s="29"/>
      <c r="DH77" s="48"/>
      <c r="DI77" s="48"/>
      <c r="DL77" s="49"/>
      <c r="DM77" s="29"/>
      <c r="DN77" s="48"/>
      <c r="DO77" s="48"/>
      <c r="DQ77" s="48"/>
      <c r="DR77" s="48"/>
      <c r="DS77" s="7"/>
      <c r="DU77" s="29"/>
      <c r="DV77" s="47"/>
      <c r="DW77" s="47"/>
      <c r="DX77" s="2"/>
      <c r="DY77" s="47"/>
      <c r="DZ77" s="47"/>
      <c r="EA77" s="29"/>
      <c r="EC77" s="50"/>
      <c r="EF77" s="49"/>
      <c r="EG77" s="29"/>
      <c r="EH77" s="48"/>
      <c r="EI77" s="48"/>
      <c r="EK77" s="48"/>
      <c r="EL77" s="48"/>
      <c r="EM77" s="7"/>
      <c r="EO77" s="29"/>
      <c r="EP77" s="47"/>
      <c r="EQ77" s="47"/>
      <c r="ER77" s="2"/>
      <c r="ES77" s="47"/>
      <c r="ET77" s="47"/>
      <c r="EU77" s="29"/>
      <c r="EV77" s="48"/>
      <c r="EW77" s="48"/>
      <c r="EZ77" s="49"/>
      <c r="FA77" s="29"/>
      <c r="FB77" s="48"/>
      <c r="FC77" s="48"/>
      <c r="FE77" s="48"/>
      <c r="FF77" s="48"/>
      <c r="FG77" s="7"/>
      <c r="FI77" s="29"/>
      <c r="FJ77" s="47"/>
      <c r="FK77" s="47"/>
      <c r="FL77" s="2"/>
      <c r="FM77" s="47"/>
      <c r="FN77" s="47"/>
      <c r="FO77" s="29"/>
      <c r="FP77" s="48"/>
      <c r="FQ77" s="48"/>
      <c r="FT77" s="49"/>
      <c r="FU77" s="29"/>
      <c r="FV77" s="48"/>
      <c r="FW77" s="48"/>
      <c r="FY77" s="48"/>
      <c r="FZ77" s="48"/>
      <c r="GA77" s="7"/>
      <c r="GI77" s="51"/>
      <c r="GN77" s="49"/>
      <c r="GU77" s="7"/>
      <c r="HC77" s="51"/>
      <c r="HH77" s="49"/>
      <c r="HO77" s="7"/>
      <c r="HW77" s="51"/>
      <c r="IB77" s="49"/>
      <c r="II77" s="7"/>
      <c r="IQ77" s="51"/>
      <c r="IV77" s="49"/>
    </row>
    <row r="78" spans="1:256" s="4" customFormat="1" ht="13.5" customHeight="1">
      <c r="A78" s="62"/>
      <c r="B78" s="2"/>
      <c r="C78" s="7"/>
      <c r="E78" s="29"/>
      <c r="F78" s="47"/>
      <c r="G78" s="48"/>
      <c r="H78" s="2"/>
      <c r="I78" s="47"/>
      <c r="J78" s="48"/>
      <c r="K78" s="29"/>
      <c r="L78" s="48"/>
      <c r="M78" s="48"/>
      <c r="P78" s="49"/>
      <c r="Q78" s="29"/>
      <c r="R78" s="48"/>
      <c r="S78" s="48"/>
      <c r="U78" s="48"/>
      <c r="V78" s="48"/>
      <c r="W78" s="7"/>
      <c r="Y78" s="29"/>
      <c r="Z78" s="47"/>
      <c r="AA78" s="47"/>
      <c r="AB78" s="2"/>
      <c r="AC78" s="47"/>
      <c r="AD78" s="47"/>
      <c r="AE78" s="29"/>
      <c r="AF78" s="48"/>
      <c r="AG78" s="48"/>
      <c r="AJ78" s="49"/>
      <c r="AK78" s="29"/>
      <c r="AM78" s="48"/>
      <c r="AO78" s="48"/>
      <c r="AP78" s="48"/>
      <c r="AQ78" s="7"/>
      <c r="AS78" s="29"/>
      <c r="AT78" s="47"/>
      <c r="AU78" s="47"/>
      <c r="AV78" s="2"/>
      <c r="AW78" s="47"/>
      <c r="AX78" s="47"/>
      <c r="AY78" s="29"/>
      <c r="AZ78" s="48"/>
      <c r="BA78" s="48"/>
      <c r="BD78" s="49"/>
      <c r="BE78" s="29"/>
      <c r="BF78" s="48"/>
      <c r="BG78" s="48"/>
      <c r="BI78" s="48"/>
      <c r="BJ78" s="48"/>
      <c r="BK78" s="7"/>
      <c r="BM78" s="29"/>
      <c r="BN78" s="47"/>
      <c r="BO78" s="47"/>
      <c r="BP78" s="2"/>
      <c r="BQ78" s="47"/>
      <c r="BR78" s="47"/>
      <c r="BS78" s="29"/>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7"/>
      <c r="DA78" s="29"/>
      <c r="DB78" s="47"/>
      <c r="DC78" s="47"/>
      <c r="DD78" s="2"/>
      <c r="DE78" s="47"/>
      <c r="DF78" s="47"/>
      <c r="DG78" s="29"/>
      <c r="DH78" s="48"/>
      <c r="DI78" s="48"/>
      <c r="DL78" s="49"/>
      <c r="DM78" s="29"/>
      <c r="DN78" s="48"/>
      <c r="DO78" s="48"/>
      <c r="DQ78" s="48"/>
      <c r="DR78" s="48"/>
      <c r="DS78" s="7"/>
      <c r="DU78" s="29"/>
      <c r="DV78" s="47"/>
      <c r="DW78" s="47"/>
      <c r="DX78" s="2"/>
      <c r="DY78" s="47"/>
      <c r="DZ78" s="47"/>
      <c r="EA78" s="29"/>
      <c r="EC78" s="50"/>
      <c r="EF78" s="49"/>
      <c r="EG78" s="29"/>
      <c r="EH78" s="48"/>
      <c r="EI78" s="48"/>
      <c r="EK78" s="48"/>
      <c r="EL78" s="48"/>
      <c r="EM78" s="7"/>
      <c r="EO78" s="29"/>
      <c r="EP78" s="47"/>
      <c r="EQ78" s="47"/>
      <c r="ER78" s="2"/>
      <c r="ES78" s="47"/>
      <c r="ET78" s="47"/>
      <c r="EU78" s="29"/>
      <c r="EV78" s="48"/>
      <c r="EW78" s="48"/>
      <c r="EZ78" s="49"/>
      <c r="FA78" s="29"/>
      <c r="FB78" s="48"/>
      <c r="FC78" s="48"/>
      <c r="FE78" s="48"/>
      <c r="FF78" s="48"/>
      <c r="FG78" s="7"/>
      <c r="FI78" s="29"/>
      <c r="FJ78" s="47"/>
      <c r="FK78" s="47"/>
      <c r="FL78" s="2"/>
      <c r="FM78" s="47"/>
      <c r="FN78" s="47"/>
      <c r="FO78" s="29"/>
      <c r="FP78" s="48"/>
      <c r="FQ78" s="48"/>
      <c r="FT78" s="49"/>
      <c r="FU78" s="29"/>
      <c r="FV78" s="48"/>
      <c r="FW78" s="48"/>
      <c r="FY78" s="48"/>
      <c r="FZ78" s="48"/>
      <c r="GA78" s="7"/>
      <c r="GI78" s="51"/>
      <c r="GN78" s="49"/>
      <c r="GU78" s="7"/>
      <c r="HC78" s="51"/>
      <c r="HH78" s="49"/>
      <c r="HO78" s="7"/>
      <c r="HW78" s="51"/>
      <c r="IB78" s="49"/>
      <c r="II78" s="7"/>
      <c r="IQ78" s="51"/>
      <c r="IV78" s="49"/>
    </row>
    <row r="79" spans="1:256" s="4" customFormat="1" ht="13.5" customHeight="1">
      <c r="A79" s="62"/>
      <c r="B79" s="2"/>
      <c r="C79" s="7"/>
      <c r="E79" s="29"/>
      <c r="F79" s="47"/>
      <c r="G79" s="48"/>
      <c r="H79" s="2"/>
      <c r="I79" s="47"/>
      <c r="J79" s="48"/>
      <c r="K79" s="29"/>
      <c r="L79" s="48"/>
      <c r="M79" s="48"/>
      <c r="P79" s="49"/>
      <c r="Q79" s="29"/>
      <c r="R79" s="48"/>
      <c r="S79" s="48"/>
      <c r="U79" s="48"/>
      <c r="V79" s="48"/>
      <c r="W79" s="7"/>
      <c r="Y79" s="29"/>
      <c r="Z79" s="47"/>
      <c r="AA79" s="47"/>
      <c r="AB79" s="2"/>
      <c r="AC79" s="47"/>
      <c r="AD79" s="47"/>
      <c r="AE79" s="29"/>
      <c r="AF79" s="48"/>
      <c r="AG79" s="48"/>
      <c r="AJ79" s="49"/>
      <c r="AK79" s="29"/>
      <c r="AM79" s="48"/>
      <c r="AO79" s="48"/>
      <c r="AP79" s="48"/>
      <c r="AQ79" s="7"/>
      <c r="AS79" s="29"/>
      <c r="AT79" s="47"/>
      <c r="AU79" s="47"/>
      <c r="AV79" s="2"/>
      <c r="AW79" s="47"/>
      <c r="AX79" s="47"/>
      <c r="AY79" s="29"/>
      <c r="AZ79" s="48"/>
      <c r="BA79" s="48"/>
      <c r="BD79" s="49"/>
      <c r="BE79" s="29"/>
      <c r="BF79" s="48"/>
      <c r="BG79" s="48"/>
      <c r="BI79" s="48"/>
      <c r="BJ79" s="48"/>
      <c r="BK79" s="7"/>
      <c r="BM79" s="29"/>
      <c r="BN79" s="47"/>
      <c r="BO79" s="47"/>
      <c r="BP79" s="2"/>
      <c r="BQ79" s="47"/>
      <c r="BR79" s="47"/>
      <c r="BS79" s="29"/>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7"/>
      <c r="DA79" s="29"/>
      <c r="DB79" s="47"/>
      <c r="DC79" s="47"/>
      <c r="DD79" s="2"/>
      <c r="DE79" s="47"/>
      <c r="DF79" s="47"/>
      <c r="DG79" s="29"/>
      <c r="DH79" s="48"/>
      <c r="DI79" s="48"/>
      <c r="DL79" s="49"/>
      <c r="DM79" s="29"/>
      <c r="DN79" s="48"/>
      <c r="DO79" s="48"/>
      <c r="DQ79" s="48"/>
      <c r="DR79" s="48"/>
      <c r="DS79" s="7"/>
      <c r="DU79" s="29"/>
      <c r="DV79" s="47"/>
      <c r="DW79" s="47"/>
      <c r="DX79" s="2"/>
      <c r="DY79" s="47"/>
      <c r="DZ79" s="47"/>
      <c r="EA79" s="29"/>
      <c r="EC79" s="50"/>
      <c r="EF79" s="49"/>
      <c r="EG79" s="29"/>
      <c r="EH79" s="48"/>
      <c r="EI79" s="48"/>
      <c r="EK79" s="48"/>
      <c r="EL79" s="48"/>
      <c r="EM79" s="7"/>
      <c r="EO79" s="29"/>
      <c r="EP79" s="47"/>
      <c r="EQ79" s="47"/>
      <c r="ER79" s="2"/>
      <c r="ES79" s="47"/>
      <c r="ET79" s="47"/>
      <c r="EU79" s="29"/>
      <c r="EV79" s="48"/>
      <c r="EW79" s="48"/>
      <c r="EZ79" s="49"/>
      <c r="FA79" s="29"/>
      <c r="FB79" s="48"/>
      <c r="FC79" s="48"/>
      <c r="FE79" s="48"/>
      <c r="FF79" s="48"/>
      <c r="FG79" s="7"/>
      <c r="FI79" s="29"/>
      <c r="FJ79" s="47"/>
      <c r="FK79" s="47"/>
      <c r="FL79" s="2"/>
      <c r="FM79" s="47"/>
      <c r="FN79" s="47"/>
      <c r="FO79" s="29"/>
      <c r="FP79" s="48"/>
      <c r="FQ79" s="48"/>
      <c r="FT79" s="49"/>
      <c r="FU79" s="29"/>
      <c r="FV79" s="48"/>
      <c r="FW79" s="48"/>
      <c r="FY79" s="48"/>
      <c r="FZ79" s="48"/>
      <c r="GA79" s="7"/>
      <c r="GI79" s="51"/>
      <c r="GN79" s="49"/>
      <c r="GU79" s="7"/>
      <c r="HC79" s="51"/>
      <c r="HH79" s="49"/>
      <c r="HO79" s="7"/>
      <c r="HW79" s="51"/>
      <c r="IB79" s="49"/>
      <c r="II79" s="7"/>
      <c r="IQ79" s="51"/>
      <c r="IV79" s="49"/>
    </row>
    <row r="80" spans="1:256" s="4" customFormat="1" ht="13.5" customHeight="1">
      <c r="A80" s="62"/>
      <c r="B80" s="2"/>
      <c r="C80" s="7"/>
      <c r="E80" s="29"/>
      <c r="F80" s="47"/>
      <c r="G80" s="48"/>
      <c r="H80" s="2"/>
      <c r="I80" s="47"/>
      <c r="J80" s="48"/>
      <c r="K80" s="29"/>
      <c r="L80" s="48"/>
      <c r="M80" s="48"/>
      <c r="P80" s="49"/>
      <c r="Q80" s="29"/>
      <c r="R80" s="48"/>
      <c r="S80" s="48"/>
      <c r="U80" s="48"/>
      <c r="V80" s="48"/>
      <c r="W80" s="7"/>
      <c r="Y80" s="29"/>
      <c r="Z80" s="47"/>
      <c r="AA80" s="47"/>
      <c r="AB80" s="2"/>
      <c r="AC80" s="47"/>
      <c r="AD80" s="47"/>
      <c r="AE80" s="29"/>
      <c r="AF80" s="48"/>
      <c r="AG80" s="48"/>
      <c r="AJ80" s="49"/>
      <c r="AK80" s="29"/>
      <c r="AM80" s="48"/>
      <c r="AO80" s="48"/>
      <c r="AP80" s="48"/>
      <c r="AQ80" s="7"/>
      <c r="AS80" s="29"/>
      <c r="AT80" s="47"/>
      <c r="AU80" s="47"/>
      <c r="AV80" s="2"/>
      <c r="AW80" s="47"/>
      <c r="AX80" s="47"/>
      <c r="AY80" s="29"/>
      <c r="AZ80" s="48"/>
      <c r="BA80" s="48"/>
      <c r="BD80" s="49"/>
      <c r="BE80" s="29"/>
      <c r="BF80" s="48"/>
      <c r="BG80" s="48"/>
      <c r="BI80" s="48"/>
      <c r="BJ80" s="48"/>
      <c r="BK80" s="7"/>
      <c r="BM80" s="29"/>
      <c r="BN80" s="47"/>
      <c r="BO80" s="47"/>
      <c r="BP80" s="2"/>
      <c r="BQ80" s="47"/>
      <c r="BR80" s="47"/>
      <c r="BS80" s="29"/>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7"/>
      <c r="DA80" s="29"/>
      <c r="DB80" s="47"/>
      <c r="DC80" s="47"/>
      <c r="DD80" s="2"/>
      <c r="DE80" s="47"/>
      <c r="DF80" s="47"/>
      <c r="DG80" s="29"/>
      <c r="DH80" s="48"/>
      <c r="DI80" s="48"/>
      <c r="DL80" s="49"/>
      <c r="DM80" s="29"/>
      <c r="DN80" s="48"/>
      <c r="DO80" s="48"/>
      <c r="DQ80" s="48"/>
      <c r="DR80" s="48"/>
      <c r="DS80" s="7"/>
      <c r="DU80" s="29"/>
      <c r="DV80" s="47"/>
      <c r="DW80" s="47"/>
      <c r="DX80" s="2"/>
      <c r="DY80" s="47"/>
      <c r="DZ80" s="47"/>
      <c r="EA80" s="29"/>
      <c r="EC80" s="50"/>
      <c r="EF80" s="49"/>
      <c r="EG80" s="29"/>
      <c r="EH80" s="48"/>
      <c r="EI80" s="48"/>
      <c r="EK80" s="48"/>
      <c r="EL80" s="48"/>
      <c r="EM80" s="7"/>
      <c r="EO80" s="29"/>
      <c r="EP80" s="47"/>
      <c r="EQ80" s="47"/>
      <c r="ER80" s="2"/>
      <c r="ES80" s="47"/>
      <c r="ET80" s="47"/>
      <c r="EU80" s="29"/>
      <c r="EV80" s="48"/>
      <c r="EW80" s="48"/>
      <c r="EZ80" s="49"/>
      <c r="FA80" s="29"/>
      <c r="FB80" s="48"/>
      <c r="FC80" s="48"/>
      <c r="FE80" s="48"/>
      <c r="FF80" s="48"/>
      <c r="FG80" s="7"/>
      <c r="FI80" s="29"/>
      <c r="FJ80" s="47"/>
      <c r="FK80" s="47"/>
      <c r="FL80" s="2"/>
      <c r="FM80" s="47"/>
      <c r="FN80" s="47"/>
      <c r="FO80" s="29"/>
      <c r="FP80" s="48"/>
      <c r="FQ80" s="48"/>
      <c r="FT80" s="49"/>
      <c r="FU80" s="29"/>
      <c r="FV80" s="48"/>
      <c r="FW80" s="48"/>
      <c r="FY80" s="48"/>
      <c r="FZ80" s="48"/>
      <c r="GA80" s="7"/>
      <c r="GI80" s="51"/>
      <c r="GN80" s="49"/>
      <c r="GU80" s="7"/>
      <c r="HC80" s="51"/>
      <c r="HH80" s="49"/>
      <c r="HO80" s="7"/>
      <c r="HW80" s="51"/>
      <c r="IB80" s="49"/>
      <c r="II80" s="7"/>
      <c r="IQ80" s="51"/>
      <c r="IV80" s="49"/>
    </row>
    <row r="81" spans="1:256" s="4" customFormat="1" ht="13.5" customHeight="1">
      <c r="A81" s="62"/>
      <c r="B81" s="2"/>
      <c r="C81" s="7"/>
      <c r="E81" s="29"/>
      <c r="F81" s="47"/>
      <c r="G81" s="48"/>
      <c r="H81" s="2"/>
      <c r="I81" s="47"/>
      <c r="J81" s="48"/>
      <c r="K81" s="29"/>
      <c r="L81" s="48"/>
      <c r="M81" s="48"/>
      <c r="P81" s="49"/>
      <c r="Q81" s="29"/>
      <c r="R81" s="48"/>
      <c r="S81" s="48"/>
      <c r="U81" s="48"/>
      <c r="V81" s="48"/>
      <c r="W81" s="7"/>
      <c r="Y81" s="29"/>
      <c r="Z81" s="47"/>
      <c r="AA81" s="47"/>
      <c r="AB81" s="2"/>
      <c r="AC81" s="47"/>
      <c r="AD81" s="47"/>
      <c r="AE81" s="29"/>
      <c r="AF81" s="48"/>
      <c r="AG81" s="48"/>
      <c r="AJ81" s="49"/>
      <c r="AK81" s="29"/>
      <c r="AM81" s="48"/>
      <c r="AO81" s="48"/>
      <c r="AP81" s="48"/>
      <c r="AQ81" s="7"/>
      <c r="AS81" s="29"/>
      <c r="AT81" s="47"/>
      <c r="AU81" s="47"/>
      <c r="AV81" s="2"/>
      <c r="AW81" s="47"/>
      <c r="AX81" s="47"/>
      <c r="AY81" s="29"/>
      <c r="AZ81" s="48"/>
      <c r="BA81" s="48"/>
      <c r="BD81" s="49"/>
      <c r="BE81" s="29"/>
      <c r="BF81" s="48"/>
      <c r="BG81" s="48"/>
      <c r="BI81" s="48"/>
      <c r="BJ81" s="48"/>
      <c r="BK81" s="7"/>
      <c r="BM81" s="29"/>
      <c r="BN81" s="47"/>
      <c r="BO81" s="47"/>
      <c r="BP81" s="2"/>
      <c r="BQ81" s="47"/>
      <c r="BR81" s="47"/>
      <c r="BS81" s="29"/>
      <c r="BT81" s="48"/>
      <c r="BU81" s="48"/>
      <c r="BX81" s="49"/>
      <c r="BY81" s="29"/>
      <c r="BZ81" s="48"/>
      <c r="CA81" s="48"/>
      <c r="CC81" s="48"/>
      <c r="CD81" s="48"/>
      <c r="CE81" s="29"/>
      <c r="CG81" s="29"/>
      <c r="CH81" s="47"/>
      <c r="CI81" s="47"/>
      <c r="CJ81" s="2"/>
      <c r="CK81" s="47"/>
      <c r="CL81" s="47"/>
      <c r="CM81" s="29"/>
      <c r="CN81" s="48"/>
      <c r="CO81" s="48"/>
      <c r="CR81" s="49"/>
      <c r="CS81" s="29"/>
      <c r="CT81" s="48"/>
      <c r="CU81" s="48"/>
      <c r="CW81" s="48"/>
      <c r="CX81" s="48"/>
      <c r="CY81" s="7"/>
      <c r="DA81" s="29"/>
      <c r="DB81" s="47"/>
      <c r="DC81" s="47"/>
      <c r="DD81" s="2"/>
      <c r="DE81" s="47"/>
      <c r="DF81" s="47"/>
      <c r="DG81" s="29"/>
      <c r="DH81" s="48"/>
      <c r="DI81" s="48"/>
      <c r="DL81" s="49"/>
      <c r="DM81" s="29"/>
      <c r="DN81" s="48"/>
      <c r="DO81" s="48"/>
      <c r="DQ81" s="48"/>
      <c r="DR81" s="48"/>
      <c r="DS81" s="7"/>
      <c r="DU81" s="29"/>
      <c r="DV81" s="47"/>
      <c r="DW81" s="47"/>
      <c r="DX81" s="2"/>
      <c r="DY81" s="47"/>
      <c r="DZ81" s="47"/>
      <c r="EA81" s="29"/>
      <c r="EC81" s="50"/>
      <c r="EF81" s="49"/>
      <c r="EG81" s="29"/>
      <c r="EH81" s="48"/>
      <c r="EI81" s="48"/>
      <c r="EK81" s="48"/>
      <c r="EL81" s="48"/>
      <c r="EM81" s="7"/>
      <c r="EO81" s="29"/>
      <c r="EP81" s="47"/>
      <c r="EQ81" s="47"/>
      <c r="ER81" s="2"/>
      <c r="ES81" s="47"/>
      <c r="ET81" s="47"/>
      <c r="EU81" s="29"/>
      <c r="EV81" s="48"/>
      <c r="EW81" s="48"/>
      <c r="EZ81" s="49"/>
      <c r="FA81" s="29"/>
      <c r="FB81" s="48"/>
      <c r="FC81" s="48"/>
      <c r="FE81" s="48"/>
      <c r="FF81" s="48"/>
      <c r="FG81" s="7"/>
      <c r="FI81" s="29"/>
      <c r="FJ81" s="47"/>
      <c r="FK81" s="47"/>
      <c r="FL81" s="2"/>
      <c r="FM81" s="47"/>
      <c r="FN81" s="47"/>
      <c r="FO81" s="29"/>
      <c r="FP81" s="48"/>
      <c r="FQ81" s="48"/>
      <c r="FT81" s="49"/>
      <c r="FU81" s="29"/>
      <c r="FV81" s="48"/>
      <c r="FW81" s="48"/>
      <c r="FY81" s="48"/>
      <c r="FZ81" s="48"/>
      <c r="GA81" s="7"/>
      <c r="GI81" s="51"/>
      <c r="GN81" s="49"/>
      <c r="GU81" s="7"/>
      <c r="HC81" s="51"/>
      <c r="HH81" s="49"/>
      <c r="HO81" s="7"/>
      <c r="HW81" s="51"/>
      <c r="IB81" s="49"/>
      <c r="II81" s="7"/>
      <c r="IQ81" s="51"/>
      <c r="IV81" s="49"/>
    </row>
    <row r="82" spans="1:256" s="4" customFormat="1" ht="13.5" customHeight="1">
      <c r="A82" s="62"/>
      <c r="B82" s="2"/>
      <c r="C82" s="7"/>
      <c r="E82" s="29"/>
      <c r="F82" s="47"/>
      <c r="G82" s="48"/>
      <c r="H82" s="2"/>
      <c r="I82" s="47"/>
      <c r="J82" s="48"/>
      <c r="K82" s="29"/>
      <c r="L82" s="48"/>
      <c r="M82" s="48"/>
      <c r="P82" s="49"/>
      <c r="Q82" s="29"/>
      <c r="R82" s="48"/>
      <c r="S82" s="48"/>
      <c r="U82" s="48"/>
      <c r="V82" s="48"/>
      <c r="W82" s="7"/>
      <c r="Y82" s="29"/>
      <c r="Z82" s="47"/>
      <c r="AA82" s="47"/>
      <c r="AB82" s="2"/>
      <c r="AC82" s="47"/>
      <c r="AD82" s="47"/>
      <c r="AE82" s="29"/>
      <c r="AF82" s="48"/>
      <c r="AG82" s="48"/>
      <c r="AJ82" s="49"/>
      <c r="AK82" s="29"/>
      <c r="AM82" s="48"/>
      <c r="AO82" s="48"/>
      <c r="AP82" s="48"/>
      <c r="AQ82" s="7"/>
      <c r="AS82" s="29"/>
      <c r="AT82" s="47"/>
      <c r="AU82" s="47"/>
      <c r="AV82" s="2"/>
      <c r="AW82" s="47"/>
      <c r="AX82" s="47"/>
      <c r="AY82" s="29"/>
      <c r="AZ82" s="48"/>
      <c r="BA82" s="48"/>
      <c r="BD82" s="49"/>
      <c r="BE82" s="29"/>
      <c r="BF82" s="48"/>
      <c r="BG82" s="48"/>
      <c r="BI82" s="48"/>
      <c r="BJ82" s="48"/>
      <c r="BK82" s="7"/>
      <c r="BM82" s="29"/>
      <c r="BN82" s="47"/>
      <c r="BO82" s="47"/>
      <c r="BP82" s="2"/>
      <c r="BQ82" s="47"/>
      <c r="BR82" s="47"/>
      <c r="BS82" s="29"/>
      <c r="BT82" s="48"/>
      <c r="BU82" s="48"/>
      <c r="BX82" s="49"/>
      <c r="BY82" s="29"/>
      <c r="BZ82" s="48"/>
      <c r="CA82" s="48"/>
      <c r="CC82" s="48"/>
      <c r="CD82" s="48"/>
      <c r="CE82" s="29"/>
      <c r="CG82" s="29"/>
      <c r="CH82" s="47"/>
      <c r="CI82" s="47"/>
      <c r="CJ82" s="2"/>
      <c r="CK82" s="47"/>
      <c r="CL82" s="47"/>
      <c r="CM82" s="29"/>
      <c r="CN82" s="48"/>
      <c r="CO82" s="48"/>
      <c r="CR82" s="49"/>
      <c r="CS82" s="29"/>
      <c r="CT82" s="48"/>
      <c r="CU82" s="48"/>
      <c r="CW82" s="48"/>
      <c r="CX82" s="48"/>
      <c r="CY82" s="7"/>
      <c r="DA82" s="29"/>
      <c r="DB82" s="47"/>
      <c r="DC82" s="47"/>
      <c r="DD82" s="2"/>
      <c r="DE82" s="47"/>
      <c r="DF82" s="47"/>
      <c r="DG82" s="29"/>
      <c r="DH82" s="48"/>
      <c r="DI82" s="48"/>
      <c r="DL82" s="49"/>
      <c r="DM82" s="29"/>
      <c r="DN82" s="48"/>
      <c r="DO82" s="48"/>
      <c r="DQ82" s="48"/>
      <c r="DR82" s="48"/>
      <c r="DS82" s="7"/>
      <c r="DU82" s="29"/>
      <c r="DV82" s="47"/>
      <c r="DW82" s="47"/>
      <c r="DX82" s="2"/>
      <c r="DY82" s="47"/>
      <c r="DZ82" s="47"/>
      <c r="EA82" s="29"/>
      <c r="EC82" s="50"/>
      <c r="EF82" s="49"/>
      <c r="EG82" s="29"/>
      <c r="EH82" s="48"/>
      <c r="EI82" s="48"/>
      <c r="EK82" s="48"/>
      <c r="EL82" s="48"/>
      <c r="EM82" s="7"/>
      <c r="EO82" s="29"/>
      <c r="EP82" s="47"/>
      <c r="EQ82" s="47"/>
      <c r="ER82" s="2"/>
      <c r="ES82" s="47"/>
      <c r="ET82" s="47"/>
      <c r="EU82" s="29"/>
      <c r="EV82" s="48"/>
      <c r="EW82" s="48"/>
      <c r="EZ82" s="49"/>
      <c r="FA82" s="29"/>
      <c r="FB82" s="48"/>
      <c r="FC82" s="48"/>
      <c r="FE82" s="48"/>
      <c r="FF82" s="48"/>
      <c r="FG82" s="7"/>
      <c r="FI82" s="29"/>
      <c r="FJ82" s="47"/>
      <c r="FK82" s="47"/>
      <c r="FL82" s="2"/>
      <c r="FM82" s="47"/>
      <c r="FN82" s="47"/>
      <c r="FO82" s="29"/>
      <c r="FP82" s="48"/>
      <c r="FQ82" s="48"/>
      <c r="FT82" s="49"/>
      <c r="FU82" s="29"/>
      <c r="FV82" s="48"/>
      <c r="FW82" s="48"/>
      <c r="FY82" s="48"/>
      <c r="FZ82" s="48"/>
      <c r="GA82" s="7"/>
      <c r="GI82" s="51"/>
      <c r="GN82" s="49"/>
      <c r="GU82" s="7"/>
      <c r="HC82" s="51"/>
      <c r="HH82" s="49"/>
      <c r="HO82" s="7"/>
      <c r="HW82" s="51"/>
      <c r="IB82" s="49"/>
      <c r="II82" s="7"/>
      <c r="IQ82" s="51"/>
      <c r="IV82" s="49"/>
    </row>
    <row r="83" spans="1:256" s="4" customFormat="1" ht="13.5" customHeight="1">
      <c r="A83" s="62"/>
      <c r="B83" s="2"/>
      <c r="C83" s="7"/>
      <c r="E83" s="29"/>
      <c r="F83" s="47"/>
      <c r="G83" s="48"/>
      <c r="H83" s="2"/>
      <c r="I83" s="47"/>
      <c r="J83" s="48"/>
      <c r="K83" s="29"/>
      <c r="L83" s="48"/>
      <c r="M83" s="48"/>
      <c r="P83" s="49"/>
      <c r="Q83" s="29"/>
      <c r="R83" s="48"/>
      <c r="S83" s="48"/>
      <c r="U83" s="48"/>
      <c r="V83" s="48"/>
      <c r="W83" s="7"/>
      <c r="Y83" s="29"/>
      <c r="Z83" s="47"/>
      <c r="AA83" s="47"/>
      <c r="AB83" s="2"/>
      <c r="AC83" s="47"/>
      <c r="AD83" s="47"/>
      <c r="AE83" s="29"/>
      <c r="AF83" s="48"/>
      <c r="AG83" s="48"/>
      <c r="AJ83" s="49"/>
      <c r="AK83" s="29"/>
      <c r="AM83" s="48"/>
      <c r="AO83" s="48"/>
      <c r="AP83" s="48"/>
      <c r="AQ83" s="7"/>
      <c r="AS83" s="29"/>
      <c r="AT83" s="47"/>
      <c r="AU83" s="47"/>
      <c r="AV83" s="2"/>
      <c r="AW83" s="47"/>
      <c r="AX83" s="47"/>
      <c r="AY83" s="29"/>
      <c r="AZ83" s="48"/>
      <c r="BA83" s="48"/>
      <c r="BD83" s="49"/>
      <c r="BE83" s="29"/>
      <c r="BF83" s="48"/>
      <c r="BG83" s="48"/>
      <c r="BI83" s="48"/>
      <c r="BJ83" s="48"/>
      <c r="BK83" s="7"/>
      <c r="BM83" s="29"/>
      <c r="BN83" s="47"/>
      <c r="BO83" s="47"/>
      <c r="BP83" s="2"/>
      <c r="BQ83" s="47"/>
      <c r="BR83" s="47"/>
      <c r="BS83" s="29"/>
      <c r="BT83" s="48"/>
      <c r="BU83" s="48"/>
      <c r="BX83" s="49"/>
      <c r="BY83" s="29"/>
      <c r="BZ83" s="48"/>
      <c r="CA83" s="48"/>
      <c r="CC83" s="48"/>
      <c r="CD83" s="48"/>
      <c r="CE83" s="29"/>
      <c r="CG83" s="29"/>
      <c r="CH83" s="47"/>
      <c r="CI83" s="47"/>
      <c r="CJ83" s="2"/>
      <c r="CK83" s="47"/>
      <c r="CL83" s="47"/>
      <c r="CM83" s="29"/>
      <c r="CN83" s="48"/>
      <c r="CO83" s="48"/>
      <c r="CR83" s="49"/>
      <c r="CS83" s="29"/>
      <c r="CT83" s="48"/>
      <c r="CU83" s="48"/>
      <c r="CW83" s="48"/>
      <c r="CX83" s="48"/>
      <c r="CY83" s="7"/>
      <c r="DA83" s="29"/>
      <c r="DB83" s="47"/>
      <c r="DC83" s="47"/>
      <c r="DD83" s="2"/>
      <c r="DE83" s="47"/>
      <c r="DF83" s="47"/>
      <c r="DG83" s="29"/>
      <c r="DH83" s="48"/>
      <c r="DI83" s="48"/>
      <c r="DL83" s="49"/>
      <c r="DM83" s="29"/>
      <c r="DN83" s="48"/>
      <c r="DO83" s="48"/>
      <c r="DQ83" s="48"/>
      <c r="DR83" s="48"/>
      <c r="DS83" s="7"/>
      <c r="DU83" s="29"/>
      <c r="DV83" s="47"/>
      <c r="DW83" s="47"/>
      <c r="DX83" s="2"/>
      <c r="DY83" s="47"/>
      <c r="DZ83" s="47"/>
      <c r="EA83" s="29"/>
      <c r="EC83" s="50"/>
      <c r="EF83" s="49"/>
      <c r="EG83" s="29"/>
      <c r="EH83" s="48"/>
      <c r="EI83" s="48"/>
      <c r="EK83" s="48"/>
      <c r="EL83" s="48"/>
      <c r="EM83" s="7"/>
      <c r="EO83" s="29"/>
      <c r="EP83" s="47"/>
      <c r="EQ83" s="47"/>
      <c r="ER83" s="2"/>
      <c r="ES83" s="47"/>
      <c r="ET83" s="47"/>
      <c r="EU83" s="29"/>
      <c r="EV83" s="48"/>
      <c r="EW83" s="48"/>
      <c r="EZ83" s="49"/>
      <c r="FA83" s="29"/>
      <c r="FB83" s="48"/>
      <c r="FC83" s="48"/>
      <c r="FE83" s="48"/>
      <c r="FF83" s="48"/>
      <c r="FG83" s="7"/>
      <c r="FI83" s="29"/>
      <c r="FJ83" s="47"/>
      <c r="FK83" s="47"/>
      <c r="FL83" s="2"/>
      <c r="FM83" s="47"/>
      <c r="FN83" s="47"/>
      <c r="FO83" s="29"/>
      <c r="FP83" s="48"/>
      <c r="FQ83" s="48"/>
      <c r="FT83" s="49"/>
      <c r="FU83" s="29"/>
      <c r="FV83" s="48"/>
      <c r="FW83" s="48"/>
      <c r="FY83" s="48"/>
      <c r="FZ83" s="48"/>
      <c r="GA83" s="7"/>
      <c r="GI83" s="51"/>
      <c r="GN83" s="49"/>
      <c r="GU83" s="7"/>
      <c r="HC83" s="51"/>
      <c r="HH83" s="49"/>
      <c r="HO83" s="7"/>
      <c r="HW83" s="51"/>
      <c r="IB83" s="49"/>
      <c r="II83" s="7"/>
      <c r="IQ83" s="51"/>
      <c r="IV83" s="49"/>
    </row>
    <row r="84" spans="1:256" s="4" customFormat="1" ht="13.5" customHeight="1">
      <c r="A84" s="62"/>
      <c r="B84" s="2"/>
      <c r="C84" s="7"/>
      <c r="E84" s="29"/>
      <c r="F84" s="47"/>
      <c r="G84" s="48"/>
      <c r="H84" s="2"/>
      <c r="I84" s="47"/>
      <c r="J84" s="48"/>
      <c r="K84" s="29"/>
      <c r="L84" s="48"/>
      <c r="M84" s="48"/>
      <c r="P84" s="49"/>
      <c r="Q84" s="29"/>
      <c r="R84" s="48"/>
      <c r="S84" s="48"/>
      <c r="U84" s="48"/>
      <c r="V84" s="48"/>
      <c r="W84" s="7"/>
      <c r="Y84" s="29"/>
      <c r="Z84" s="47"/>
      <c r="AA84" s="47"/>
      <c r="AB84" s="2"/>
      <c r="AC84" s="47"/>
      <c r="AD84" s="47"/>
      <c r="AE84" s="29"/>
      <c r="AF84" s="48"/>
      <c r="AG84" s="48"/>
      <c r="AJ84" s="49"/>
      <c r="AK84" s="29"/>
      <c r="AM84" s="48"/>
      <c r="AO84" s="48"/>
      <c r="AP84" s="48"/>
      <c r="AQ84" s="7"/>
      <c r="AS84" s="29"/>
      <c r="AT84" s="47"/>
      <c r="AU84" s="47"/>
      <c r="AV84" s="2"/>
      <c r="AW84" s="47"/>
      <c r="AX84" s="47"/>
      <c r="AY84" s="29"/>
      <c r="AZ84" s="48"/>
      <c r="BA84" s="48"/>
      <c r="BD84" s="49"/>
      <c r="BE84" s="29"/>
      <c r="BF84" s="48"/>
      <c r="BG84" s="48"/>
      <c r="BI84" s="48"/>
      <c r="BJ84" s="48"/>
      <c r="BK84" s="7"/>
      <c r="BM84" s="29"/>
      <c r="BN84" s="47"/>
      <c r="BO84" s="47"/>
      <c r="BP84" s="2"/>
      <c r="BQ84" s="47"/>
      <c r="BR84" s="47"/>
      <c r="BS84" s="29"/>
      <c r="BT84" s="48"/>
      <c r="BU84" s="48"/>
      <c r="BX84" s="49"/>
      <c r="BY84" s="29"/>
      <c r="BZ84" s="48"/>
      <c r="CA84" s="48"/>
      <c r="CC84" s="48"/>
      <c r="CD84" s="48"/>
      <c r="CE84" s="29"/>
      <c r="CG84" s="29"/>
      <c r="CH84" s="47"/>
      <c r="CI84" s="47"/>
      <c r="CJ84" s="2"/>
      <c r="CK84" s="47"/>
      <c r="CL84" s="47"/>
      <c r="CM84" s="29"/>
      <c r="CN84" s="48"/>
      <c r="CO84" s="48"/>
      <c r="CR84" s="49"/>
      <c r="CS84" s="29"/>
      <c r="CT84" s="48"/>
      <c r="CU84" s="48"/>
      <c r="CW84" s="48"/>
      <c r="CX84" s="48"/>
      <c r="CY84" s="7"/>
      <c r="DA84" s="29"/>
      <c r="DB84" s="47"/>
      <c r="DC84" s="47"/>
      <c r="DD84" s="2"/>
      <c r="DE84" s="47"/>
      <c r="DF84" s="47"/>
      <c r="DG84" s="29"/>
      <c r="DH84" s="48"/>
      <c r="DI84" s="48"/>
      <c r="DL84" s="49"/>
      <c r="DM84" s="29"/>
      <c r="DN84" s="48"/>
      <c r="DO84" s="48"/>
      <c r="DQ84" s="48"/>
      <c r="DR84" s="48"/>
      <c r="DS84" s="7"/>
      <c r="DU84" s="29"/>
      <c r="DV84" s="47"/>
      <c r="DW84" s="47"/>
      <c r="DX84" s="2"/>
      <c r="DY84" s="47"/>
      <c r="DZ84" s="47"/>
      <c r="EA84" s="29"/>
      <c r="EC84" s="50"/>
      <c r="EF84" s="49"/>
      <c r="EG84" s="29"/>
      <c r="EH84" s="48"/>
      <c r="EI84" s="48"/>
      <c r="EK84" s="48"/>
      <c r="EL84" s="48"/>
      <c r="EM84" s="7"/>
      <c r="EO84" s="29"/>
      <c r="EP84" s="47"/>
      <c r="EQ84" s="47"/>
      <c r="ER84" s="2"/>
      <c r="ES84" s="47"/>
      <c r="ET84" s="47"/>
      <c r="EU84" s="29"/>
      <c r="EV84" s="48"/>
      <c r="EW84" s="48"/>
      <c r="EZ84" s="49"/>
      <c r="FA84" s="29"/>
      <c r="FB84" s="48"/>
      <c r="FC84" s="48"/>
      <c r="FE84" s="48"/>
      <c r="FF84" s="48"/>
      <c r="FG84" s="7"/>
      <c r="FI84" s="29"/>
      <c r="FJ84" s="47"/>
      <c r="FK84" s="47"/>
      <c r="FL84" s="2"/>
      <c r="FM84" s="47"/>
      <c r="FN84" s="47"/>
      <c r="FO84" s="29"/>
      <c r="FP84" s="48"/>
      <c r="FQ84" s="48"/>
      <c r="FT84" s="49"/>
      <c r="FU84" s="29"/>
      <c r="FV84" s="48"/>
      <c r="FW84" s="48"/>
      <c r="FY84" s="48"/>
      <c r="FZ84" s="48"/>
      <c r="GA84" s="7"/>
      <c r="GI84" s="51"/>
      <c r="GN84" s="49"/>
      <c r="GU84" s="7"/>
      <c r="HC84" s="51"/>
      <c r="HH84" s="49"/>
      <c r="HO84" s="7"/>
      <c r="HW84" s="51"/>
      <c r="IB84" s="49"/>
      <c r="II84" s="7"/>
      <c r="IQ84" s="51"/>
      <c r="IV84" s="49"/>
    </row>
    <row r="85" spans="1:256" s="4" customFormat="1" ht="13.5" customHeight="1">
      <c r="A85" s="62"/>
      <c r="B85" s="2"/>
      <c r="C85" s="7"/>
      <c r="E85" s="29"/>
      <c r="F85" s="47"/>
      <c r="G85" s="48"/>
      <c r="H85" s="2"/>
      <c r="I85" s="47"/>
      <c r="J85" s="48"/>
      <c r="K85" s="29"/>
      <c r="L85" s="48"/>
      <c r="M85" s="48"/>
      <c r="P85" s="49"/>
      <c r="Q85" s="29"/>
      <c r="R85" s="48"/>
      <c r="S85" s="48"/>
      <c r="U85" s="48"/>
      <c r="V85" s="48"/>
      <c r="W85" s="7"/>
      <c r="Y85" s="29"/>
      <c r="Z85" s="47"/>
      <c r="AA85" s="47"/>
      <c r="AB85" s="2"/>
      <c r="AC85" s="47"/>
      <c r="AD85" s="47"/>
      <c r="AE85" s="29"/>
      <c r="AF85" s="48"/>
      <c r="AG85" s="48"/>
      <c r="AJ85" s="49"/>
      <c r="AK85" s="29"/>
      <c r="AM85" s="48"/>
      <c r="AO85" s="48"/>
      <c r="AP85" s="48"/>
      <c r="AQ85" s="7"/>
      <c r="AS85" s="29"/>
      <c r="AT85" s="47"/>
      <c r="AU85" s="47"/>
      <c r="AV85" s="2"/>
      <c r="AW85" s="47"/>
      <c r="AX85" s="47"/>
      <c r="AY85" s="29"/>
      <c r="AZ85" s="48"/>
      <c r="BA85" s="48"/>
      <c r="BD85" s="49"/>
      <c r="BE85" s="29"/>
      <c r="BF85" s="48"/>
      <c r="BG85" s="48"/>
      <c r="BI85" s="48"/>
      <c r="BJ85" s="48"/>
      <c r="BK85" s="7"/>
      <c r="BM85" s="29"/>
      <c r="BN85" s="47"/>
      <c r="BO85" s="47"/>
      <c r="BP85" s="2"/>
      <c r="BQ85" s="47"/>
      <c r="BR85" s="47"/>
      <c r="BS85" s="29"/>
      <c r="BT85" s="48"/>
      <c r="BU85" s="48"/>
      <c r="BX85" s="49"/>
      <c r="BY85" s="29"/>
      <c r="BZ85" s="48"/>
      <c r="CA85" s="48"/>
      <c r="CC85" s="48"/>
      <c r="CD85" s="48"/>
      <c r="CE85" s="29"/>
      <c r="CG85" s="29"/>
      <c r="CH85" s="47"/>
      <c r="CI85" s="47"/>
      <c r="CJ85" s="2"/>
      <c r="CK85" s="47"/>
      <c r="CL85" s="47"/>
      <c r="CM85" s="29"/>
      <c r="CN85" s="48"/>
      <c r="CO85" s="48"/>
      <c r="CR85" s="49"/>
      <c r="CS85" s="29"/>
      <c r="CT85" s="48"/>
      <c r="CU85" s="48"/>
      <c r="CW85" s="48"/>
      <c r="CX85" s="48"/>
      <c r="CY85" s="7"/>
      <c r="DA85" s="29"/>
      <c r="DB85" s="47"/>
      <c r="DC85" s="47"/>
      <c r="DD85" s="2"/>
      <c r="DE85" s="47"/>
      <c r="DF85" s="47"/>
      <c r="DG85" s="29"/>
      <c r="DH85" s="48"/>
      <c r="DI85" s="48"/>
      <c r="DL85" s="49"/>
      <c r="DM85" s="29"/>
      <c r="DN85" s="48"/>
      <c r="DO85" s="48"/>
      <c r="DQ85" s="48"/>
      <c r="DR85" s="48"/>
      <c r="DS85" s="7"/>
      <c r="DU85" s="29"/>
      <c r="DV85" s="47"/>
      <c r="DW85" s="47"/>
      <c r="DX85" s="2"/>
      <c r="DY85" s="47"/>
      <c r="DZ85" s="47"/>
      <c r="EA85" s="29"/>
      <c r="EC85" s="50"/>
      <c r="EF85" s="49"/>
      <c r="EG85" s="29"/>
      <c r="EH85" s="48"/>
      <c r="EI85" s="48"/>
      <c r="EK85" s="48"/>
      <c r="EL85" s="48"/>
      <c r="EM85" s="7"/>
      <c r="EO85" s="29"/>
      <c r="EP85" s="47"/>
      <c r="EQ85" s="47"/>
      <c r="ER85" s="2"/>
      <c r="ES85" s="47"/>
      <c r="ET85" s="47"/>
      <c r="EU85" s="29"/>
      <c r="EV85" s="48"/>
      <c r="EW85" s="48"/>
      <c r="EZ85" s="49"/>
      <c r="FA85" s="29"/>
      <c r="FB85" s="48"/>
      <c r="FC85" s="48"/>
      <c r="FE85" s="48"/>
      <c r="FF85" s="48"/>
      <c r="FG85" s="7"/>
      <c r="FI85" s="29"/>
      <c r="FJ85" s="47"/>
      <c r="FK85" s="47"/>
      <c r="FL85" s="2"/>
      <c r="FM85" s="47"/>
      <c r="FN85" s="47"/>
      <c r="FO85" s="29"/>
      <c r="FP85" s="48"/>
      <c r="FQ85" s="48"/>
      <c r="FT85" s="49"/>
      <c r="FU85" s="29"/>
      <c r="FV85" s="48"/>
      <c r="FW85" s="48"/>
      <c r="FY85" s="48"/>
      <c r="FZ85" s="48"/>
      <c r="GA85" s="7"/>
      <c r="GI85" s="51"/>
      <c r="GN85" s="49"/>
      <c r="GU85" s="7"/>
      <c r="HC85" s="51"/>
      <c r="HH85" s="49"/>
      <c r="HO85" s="7"/>
      <c r="HW85" s="51"/>
      <c r="IB85" s="49"/>
      <c r="II85" s="7"/>
      <c r="IQ85" s="51"/>
      <c r="IV85" s="49"/>
    </row>
    <row r="86" spans="1:256" s="4" customFormat="1" ht="13.5" customHeight="1">
      <c r="A86" s="62"/>
      <c r="B86" s="2"/>
      <c r="C86" s="7"/>
      <c r="E86" s="29"/>
      <c r="F86" s="47"/>
      <c r="G86" s="48"/>
      <c r="H86" s="2"/>
      <c r="I86" s="47"/>
      <c r="J86" s="48"/>
      <c r="K86" s="29"/>
      <c r="L86" s="48"/>
      <c r="M86" s="48"/>
      <c r="P86" s="49"/>
      <c r="Q86" s="29"/>
      <c r="R86" s="48"/>
      <c r="S86" s="48"/>
      <c r="U86" s="48"/>
      <c r="V86" s="48"/>
      <c r="W86" s="7"/>
      <c r="Y86" s="29"/>
      <c r="Z86" s="47"/>
      <c r="AA86" s="47"/>
      <c r="AB86" s="2"/>
      <c r="AC86" s="47"/>
      <c r="AD86" s="47"/>
      <c r="AE86" s="29"/>
      <c r="AF86" s="48"/>
      <c r="AG86" s="48"/>
      <c r="AJ86" s="49"/>
      <c r="AK86" s="29"/>
      <c r="AM86" s="48"/>
      <c r="AO86" s="48"/>
      <c r="AP86" s="48"/>
      <c r="AQ86" s="7"/>
      <c r="AS86" s="29"/>
      <c r="AT86" s="47"/>
      <c r="AU86" s="47"/>
      <c r="AV86" s="2"/>
      <c r="AW86" s="47"/>
      <c r="AX86" s="47"/>
      <c r="AY86" s="29"/>
      <c r="AZ86" s="48"/>
      <c r="BA86" s="48"/>
      <c r="BD86" s="49"/>
      <c r="BE86" s="29"/>
      <c r="BF86" s="48"/>
      <c r="BG86" s="48"/>
      <c r="BI86" s="48"/>
      <c r="BJ86" s="48"/>
      <c r="BK86" s="7"/>
      <c r="BM86" s="29"/>
      <c r="BN86" s="47"/>
      <c r="BO86" s="47"/>
      <c r="BP86" s="2"/>
      <c r="BQ86" s="47"/>
      <c r="BR86" s="47"/>
      <c r="BS86" s="29"/>
      <c r="BT86" s="48"/>
      <c r="BU86" s="48"/>
      <c r="BX86" s="49"/>
      <c r="BY86" s="29"/>
      <c r="BZ86" s="48"/>
      <c r="CA86" s="48"/>
      <c r="CC86" s="48"/>
      <c r="CD86" s="48"/>
      <c r="CE86" s="29"/>
      <c r="CG86" s="29"/>
      <c r="CH86" s="47"/>
      <c r="CI86" s="47"/>
      <c r="CJ86" s="2"/>
      <c r="CK86" s="47"/>
      <c r="CL86" s="47"/>
      <c r="CM86" s="29"/>
      <c r="CN86" s="48"/>
      <c r="CO86" s="48"/>
      <c r="CR86" s="49"/>
      <c r="CS86" s="29"/>
      <c r="CT86" s="48"/>
      <c r="CU86" s="48"/>
      <c r="CW86" s="48"/>
      <c r="CX86" s="48"/>
      <c r="CY86" s="7"/>
      <c r="DA86" s="29"/>
      <c r="DB86" s="47"/>
      <c r="DC86" s="47"/>
      <c r="DD86" s="2"/>
      <c r="DE86" s="47"/>
      <c r="DF86" s="47"/>
      <c r="DG86" s="29"/>
      <c r="DH86" s="48"/>
      <c r="DI86" s="48"/>
      <c r="DL86" s="49"/>
      <c r="DM86" s="29"/>
      <c r="DN86" s="48"/>
      <c r="DO86" s="48"/>
      <c r="DQ86" s="48"/>
      <c r="DR86" s="48"/>
      <c r="DS86" s="7"/>
      <c r="DU86" s="29"/>
      <c r="DV86" s="47"/>
      <c r="DW86" s="47"/>
      <c r="DX86" s="2"/>
      <c r="DY86" s="47"/>
      <c r="DZ86" s="47"/>
      <c r="EA86" s="29"/>
      <c r="EC86" s="50"/>
      <c r="EF86" s="49"/>
      <c r="EG86" s="29"/>
      <c r="EH86" s="48"/>
      <c r="EI86" s="48"/>
      <c r="EK86" s="48"/>
      <c r="EL86" s="48"/>
      <c r="EM86" s="7"/>
      <c r="EO86" s="29"/>
      <c r="EP86" s="47"/>
      <c r="EQ86" s="47"/>
      <c r="ER86" s="2"/>
      <c r="ES86" s="47"/>
      <c r="ET86" s="47"/>
      <c r="EU86" s="29"/>
      <c r="EV86" s="48"/>
      <c r="EW86" s="48"/>
      <c r="EZ86" s="49"/>
      <c r="FA86" s="29"/>
      <c r="FB86" s="48"/>
      <c r="FC86" s="48"/>
      <c r="FE86" s="48"/>
      <c r="FF86" s="48"/>
      <c r="FG86" s="7"/>
      <c r="FI86" s="29"/>
      <c r="FJ86" s="47"/>
      <c r="FK86" s="47"/>
      <c r="FL86" s="2"/>
      <c r="FM86" s="47"/>
      <c r="FN86" s="47"/>
      <c r="FO86" s="29"/>
      <c r="FP86" s="48"/>
      <c r="FQ86" s="48"/>
      <c r="FT86" s="49"/>
      <c r="FU86" s="29"/>
      <c r="FV86" s="48"/>
      <c r="FW86" s="48"/>
      <c r="FY86" s="48"/>
      <c r="FZ86" s="48"/>
      <c r="GA86" s="7"/>
      <c r="GI86" s="51"/>
      <c r="GN86" s="49"/>
      <c r="GU86" s="7"/>
      <c r="HC86" s="51"/>
      <c r="HH86" s="49"/>
      <c r="HO86" s="7"/>
      <c r="HW86" s="51"/>
      <c r="IB86" s="49"/>
      <c r="II86" s="7"/>
      <c r="IQ86" s="51"/>
      <c r="IV86" s="49"/>
    </row>
    <row r="87" spans="1:256" s="4" customFormat="1" ht="13.5" customHeight="1">
      <c r="A87" s="62"/>
      <c r="B87" s="2"/>
      <c r="C87" s="7"/>
      <c r="E87" s="29"/>
      <c r="F87" s="47"/>
      <c r="G87" s="48"/>
      <c r="H87" s="2"/>
      <c r="I87" s="47"/>
      <c r="J87" s="48"/>
      <c r="K87" s="29"/>
      <c r="L87" s="48"/>
      <c r="M87" s="48"/>
      <c r="P87" s="49"/>
      <c r="Q87" s="29"/>
      <c r="R87" s="48"/>
      <c r="S87" s="48"/>
      <c r="U87" s="48"/>
      <c r="V87" s="48"/>
      <c r="W87" s="7"/>
      <c r="Y87" s="29"/>
      <c r="Z87" s="47"/>
      <c r="AA87" s="47"/>
      <c r="AB87" s="2"/>
      <c r="AC87" s="47"/>
      <c r="AD87" s="47"/>
      <c r="AE87" s="29"/>
      <c r="AF87" s="48"/>
      <c r="AG87" s="48"/>
      <c r="AJ87" s="49"/>
      <c r="AK87" s="29"/>
      <c r="AM87" s="48"/>
      <c r="AO87" s="48"/>
      <c r="AP87" s="48"/>
      <c r="AQ87" s="7"/>
      <c r="AS87" s="29"/>
      <c r="AT87" s="47"/>
      <c r="AU87" s="47"/>
      <c r="AV87" s="2"/>
      <c r="AW87" s="47"/>
      <c r="AX87" s="47"/>
      <c r="AY87" s="29"/>
      <c r="AZ87" s="48"/>
      <c r="BA87" s="48"/>
      <c r="BD87" s="49"/>
      <c r="BE87" s="29"/>
      <c r="BF87" s="48"/>
      <c r="BG87" s="48"/>
      <c r="BI87" s="48"/>
      <c r="BJ87" s="48"/>
      <c r="BK87" s="7"/>
      <c r="BM87" s="29"/>
      <c r="BN87" s="47"/>
      <c r="BO87" s="47"/>
      <c r="BP87" s="2"/>
      <c r="BQ87" s="47"/>
      <c r="BR87" s="47"/>
      <c r="BS87" s="29"/>
      <c r="BT87" s="48"/>
      <c r="BU87" s="48"/>
      <c r="BX87" s="49"/>
      <c r="BY87" s="29"/>
      <c r="BZ87" s="48"/>
      <c r="CA87" s="48"/>
      <c r="CC87" s="48"/>
      <c r="CD87" s="48"/>
      <c r="CE87" s="29"/>
      <c r="CG87" s="29"/>
      <c r="CH87" s="47"/>
      <c r="CI87" s="47"/>
      <c r="CJ87" s="2"/>
      <c r="CK87" s="47"/>
      <c r="CL87" s="47"/>
      <c r="CM87" s="29"/>
      <c r="CN87" s="48"/>
      <c r="CO87" s="48"/>
      <c r="CR87" s="49"/>
      <c r="CS87" s="29"/>
      <c r="CT87" s="48"/>
      <c r="CU87" s="48"/>
      <c r="CW87" s="48"/>
      <c r="CX87" s="48"/>
      <c r="CY87" s="7"/>
      <c r="DA87" s="29"/>
      <c r="DB87" s="47"/>
      <c r="DC87" s="47"/>
      <c r="DD87" s="2"/>
      <c r="DE87" s="47"/>
      <c r="DF87" s="47"/>
      <c r="DG87" s="29"/>
      <c r="DH87" s="48"/>
      <c r="DI87" s="48"/>
      <c r="DL87" s="49"/>
      <c r="DM87" s="29"/>
      <c r="DN87" s="48"/>
      <c r="DO87" s="48"/>
      <c r="DQ87" s="48"/>
      <c r="DR87" s="48"/>
      <c r="DS87" s="7"/>
      <c r="DU87" s="29"/>
      <c r="DV87" s="47"/>
      <c r="DW87" s="47"/>
      <c r="DX87" s="2"/>
      <c r="DY87" s="47"/>
      <c r="DZ87" s="47"/>
      <c r="EA87" s="29"/>
      <c r="EC87" s="50"/>
      <c r="EF87" s="49"/>
      <c r="EG87" s="29"/>
      <c r="EH87" s="48"/>
      <c r="EI87" s="48"/>
      <c r="EK87" s="48"/>
      <c r="EL87" s="48"/>
      <c r="EM87" s="7"/>
      <c r="EO87" s="29"/>
      <c r="EP87" s="47"/>
      <c r="EQ87" s="47"/>
      <c r="ER87" s="2"/>
      <c r="ES87" s="47"/>
      <c r="ET87" s="47"/>
      <c r="EU87" s="29"/>
      <c r="EV87" s="48"/>
      <c r="EW87" s="48"/>
      <c r="EZ87" s="49"/>
      <c r="FA87" s="29"/>
      <c r="FB87" s="48"/>
      <c r="FC87" s="48"/>
      <c r="FE87" s="48"/>
      <c r="FF87" s="48"/>
      <c r="FG87" s="7"/>
      <c r="FI87" s="29"/>
      <c r="FJ87" s="47"/>
      <c r="FK87" s="47"/>
      <c r="FL87" s="2"/>
      <c r="FM87" s="47"/>
      <c r="FN87" s="47"/>
      <c r="FO87" s="29"/>
      <c r="FP87" s="48"/>
      <c r="FQ87" s="48"/>
      <c r="FT87" s="49"/>
      <c r="FU87" s="29"/>
      <c r="FV87" s="48"/>
      <c r="FW87" s="48"/>
      <c r="FY87" s="48"/>
      <c r="FZ87" s="48"/>
      <c r="GA87" s="7"/>
      <c r="GI87" s="51"/>
      <c r="GN87" s="49"/>
      <c r="GU87" s="7"/>
      <c r="HC87" s="51"/>
      <c r="HH87" s="49"/>
      <c r="HO87" s="7"/>
      <c r="HW87" s="51"/>
      <c r="IB87" s="49"/>
      <c r="II87" s="7"/>
      <c r="IQ87" s="51"/>
      <c r="IV87" s="49"/>
    </row>
    <row r="88" spans="1:256" ht="13.5" customHeight="1">
      <c r="A88" s="62"/>
      <c r="C88" s="7"/>
      <c r="D88" s="4"/>
      <c r="E88" s="29"/>
      <c r="F88" s="47"/>
      <c r="G88" s="48"/>
      <c r="I88" s="47"/>
      <c r="J88" s="48"/>
      <c r="K88" s="29"/>
      <c r="L88" s="48"/>
      <c r="M88" s="48"/>
      <c r="N88" s="4"/>
      <c r="O88" s="4"/>
      <c r="P88" s="49"/>
      <c r="Q88" s="29"/>
      <c r="R88" s="48"/>
      <c r="S88" s="48"/>
      <c r="T88" s="4"/>
      <c r="U88" s="48"/>
      <c r="V88" s="48"/>
      <c r="W88" s="7"/>
      <c r="X88" s="4"/>
      <c r="Y88" s="29"/>
      <c r="Z88" s="47"/>
      <c r="AA88" s="47"/>
      <c r="AC88" s="47"/>
      <c r="AD88" s="47"/>
      <c r="AE88" s="29"/>
      <c r="AF88" s="48"/>
      <c r="AG88" s="48"/>
      <c r="AH88" s="4"/>
      <c r="AI88" s="4"/>
      <c r="AJ88" s="49"/>
      <c r="AK88" s="29"/>
      <c r="AL88" s="4"/>
      <c r="AM88" s="48"/>
      <c r="AN88" s="4"/>
      <c r="AO88" s="48"/>
      <c r="AP88" s="48"/>
      <c r="AQ88" s="7"/>
      <c r="AR88" s="4"/>
      <c r="AS88" s="29"/>
      <c r="AT88" s="47"/>
      <c r="AU88" s="47"/>
      <c r="AW88" s="47"/>
      <c r="AX88" s="47"/>
      <c r="AY88" s="29"/>
      <c r="AZ88" s="48"/>
      <c r="BA88" s="48"/>
      <c r="BB88" s="4"/>
      <c r="BC88" s="4"/>
      <c r="BD88" s="49"/>
      <c r="BE88" s="29"/>
      <c r="BF88" s="48"/>
      <c r="BG88" s="48"/>
      <c r="BH88" s="4"/>
      <c r="BI88" s="48"/>
      <c r="BJ88" s="48"/>
      <c r="BK88" s="7"/>
      <c r="BL88" s="4"/>
      <c r="BM88" s="29"/>
      <c r="BN88" s="47"/>
      <c r="BO88" s="47"/>
      <c r="BQ88" s="47"/>
      <c r="BR88" s="47"/>
      <c r="BS88" s="29"/>
      <c r="BT88" s="48"/>
      <c r="BU88" s="48"/>
      <c r="BV88" s="4"/>
      <c r="BW88" s="4"/>
      <c r="BX88" s="49"/>
      <c r="BY88" s="29"/>
      <c r="BZ88" s="48"/>
      <c r="CA88" s="48"/>
      <c r="CB88" s="4"/>
      <c r="CC88" s="48"/>
      <c r="CD88" s="48"/>
      <c r="CE88" s="29"/>
      <c r="CF88" s="4"/>
      <c r="CG88" s="29"/>
      <c r="CH88" s="47"/>
      <c r="CI88" s="47"/>
      <c r="CK88" s="47"/>
      <c r="CL88" s="47"/>
      <c r="CM88" s="29"/>
      <c r="CN88" s="48"/>
      <c r="CO88" s="48"/>
      <c r="CP88" s="4"/>
      <c r="CQ88" s="4"/>
      <c r="CR88" s="49"/>
      <c r="CS88" s="29"/>
      <c r="CT88" s="48"/>
      <c r="CU88" s="48"/>
      <c r="CV88" s="4"/>
      <c r="CW88" s="48"/>
      <c r="CX88" s="48"/>
      <c r="CY88" s="7"/>
      <c r="CZ88" s="4"/>
      <c r="DA88" s="29"/>
      <c r="DB88" s="47"/>
      <c r="DC88" s="47"/>
      <c r="DE88" s="47"/>
      <c r="DF88" s="47"/>
      <c r="DG88" s="29"/>
      <c r="DH88" s="48"/>
      <c r="DI88" s="48"/>
      <c r="DJ88" s="4"/>
      <c r="DK88" s="4"/>
      <c r="DL88" s="49"/>
      <c r="DM88" s="29"/>
      <c r="DN88" s="48"/>
      <c r="DO88" s="48"/>
      <c r="DP88" s="4"/>
      <c r="DQ88" s="48"/>
      <c r="DR88" s="48"/>
      <c r="DS88" s="7"/>
      <c r="DT88" s="4"/>
      <c r="DU88" s="29"/>
      <c r="DV88" s="47"/>
      <c r="DW88" s="47"/>
      <c r="DY88" s="47"/>
      <c r="DZ88" s="47"/>
      <c r="EA88" s="29"/>
      <c r="EB88" s="4"/>
      <c r="EC88" s="50"/>
      <c r="ED88" s="4"/>
      <c r="EE88" s="4"/>
      <c r="EF88" s="49"/>
      <c r="EG88" s="29"/>
      <c r="EH88" s="48"/>
      <c r="EI88" s="48"/>
      <c r="EJ88" s="4"/>
      <c r="EK88" s="48"/>
      <c r="EL88" s="48"/>
      <c r="EM88" s="7"/>
      <c r="EN88" s="4"/>
      <c r="EO88" s="29"/>
      <c r="EP88" s="47"/>
      <c r="EQ88" s="47"/>
      <c r="ES88" s="47"/>
      <c r="ET88" s="47"/>
      <c r="EU88" s="29"/>
      <c r="EV88" s="48"/>
      <c r="EW88" s="48"/>
      <c r="EX88" s="4"/>
      <c r="EY88" s="4"/>
      <c r="EZ88" s="49"/>
      <c r="FA88" s="29"/>
      <c r="FB88" s="48"/>
      <c r="FC88" s="48"/>
      <c r="FD88" s="4"/>
      <c r="FE88" s="48"/>
      <c r="FF88" s="48"/>
      <c r="FG88" s="7"/>
      <c r="FH88" s="4"/>
      <c r="FI88" s="29"/>
      <c r="FJ88" s="47"/>
      <c r="FK88" s="47"/>
      <c r="FM88" s="47"/>
      <c r="FN88" s="47"/>
      <c r="FO88" s="29"/>
      <c r="FP88" s="48"/>
      <c r="FQ88" s="48"/>
      <c r="FR88" s="4"/>
      <c r="FS88" s="4"/>
      <c r="FT88" s="49"/>
      <c r="FU88" s="29"/>
      <c r="FV88" s="48"/>
      <c r="FW88" s="48"/>
      <c r="FX88" s="4"/>
      <c r="FY88" s="48"/>
      <c r="FZ88" s="48"/>
      <c r="GA88" s="19"/>
      <c r="GI88" s="56"/>
      <c r="GN88" s="57"/>
      <c r="GU88" s="19"/>
      <c r="HC88" s="56"/>
      <c r="HH88" s="57"/>
      <c r="HO88" s="19"/>
      <c r="HW88" s="56"/>
      <c r="IB88" s="57"/>
      <c r="II88" s="19"/>
      <c r="IQ88" s="56"/>
      <c r="IV88" s="57"/>
    </row>
    <row r="89" spans="1:256" ht="13.5" customHeight="1">
      <c r="A89" s="62"/>
      <c r="C89" s="7"/>
      <c r="D89" s="4"/>
      <c r="E89" s="29"/>
      <c r="F89" s="47"/>
      <c r="G89" s="48"/>
      <c r="I89" s="47"/>
      <c r="J89" s="48"/>
      <c r="K89" s="29"/>
      <c r="L89" s="48"/>
      <c r="M89" s="48"/>
      <c r="N89" s="4"/>
      <c r="O89" s="4"/>
      <c r="P89" s="49"/>
      <c r="Q89" s="29"/>
      <c r="R89" s="48"/>
      <c r="S89" s="48"/>
      <c r="T89" s="4"/>
      <c r="U89" s="48"/>
      <c r="V89" s="48"/>
      <c r="W89" s="7"/>
      <c r="X89" s="4"/>
      <c r="Y89" s="29"/>
      <c r="Z89" s="47"/>
      <c r="AA89" s="47"/>
      <c r="AC89" s="47"/>
      <c r="AD89" s="47"/>
      <c r="AE89" s="29"/>
      <c r="AF89" s="48"/>
      <c r="AG89" s="48"/>
      <c r="AH89" s="4"/>
      <c r="AI89" s="4"/>
      <c r="AJ89" s="49"/>
      <c r="AK89" s="29"/>
      <c r="AL89" s="4"/>
      <c r="AM89" s="48"/>
      <c r="AN89" s="4"/>
      <c r="AO89" s="48"/>
      <c r="AP89" s="48"/>
      <c r="AQ89" s="7"/>
      <c r="AR89" s="4"/>
      <c r="AS89" s="29"/>
      <c r="AT89" s="47"/>
      <c r="AU89" s="47"/>
      <c r="AW89" s="47"/>
      <c r="AX89" s="47"/>
      <c r="AY89" s="29"/>
      <c r="AZ89" s="48"/>
      <c r="BA89" s="48"/>
      <c r="BB89" s="4"/>
      <c r="BC89" s="4"/>
      <c r="BD89" s="49"/>
      <c r="BE89" s="29"/>
      <c r="BF89" s="48"/>
      <c r="BG89" s="48"/>
      <c r="BH89" s="4"/>
      <c r="BI89" s="48"/>
      <c r="BJ89" s="48"/>
      <c r="BK89" s="7"/>
      <c r="BL89" s="4"/>
      <c r="BM89" s="29"/>
      <c r="BN89" s="47"/>
      <c r="BO89" s="47"/>
      <c r="BQ89" s="47"/>
      <c r="BR89" s="47"/>
      <c r="BS89" s="29"/>
      <c r="BT89" s="48"/>
      <c r="BU89" s="48"/>
      <c r="BV89" s="4"/>
      <c r="BW89" s="4"/>
      <c r="BX89" s="49"/>
      <c r="BY89" s="29"/>
      <c r="BZ89" s="48"/>
      <c r="CA89" s="48"/>
      <c r="CB89" s="4"/>
      <c r="CC89" s="48"/>
      <c r="CD89" s="48"/>
      <c r="CE89" s="29"/>
      <c r="CF89" s="4"/>
      <c r="CG89" s="29"/>
      <c r="CH89" s="47"/>
      <c r="CI89" s="47"/>
      <c r="CK89" s="47"/>
      <c r="CL89" s="47"/>
      <c r="CM89" s="29"/>
      <c r="CN89" s="48"/>
      <c r="CO89" s="48"/>
      <c r="CP89" s="4"/>
      <c r="CQ89" s="4"/>
      <c r="CR89" s="49"/>
      <c r="CS89" s="29"/>
      <c r="CT89" s="48"/>
      <c r="CU89" s="48"/>
      <c r="CV89" s="4"/>
      <c r="CW89" s="48"/>
      <c r="CX89" s="48"/>
      <c r="CY89" s="7"/>
      <c r="CZ89" s="4"/>
      <c r="DA89" s="29"/>
      <c r="DB89" s="47"/>
      <c r="DC89" s="47"/>
      <c r="DE89" s="47"/>
      <c r="DF89" s="47"/>
      <c r="DG89" s="29"/>
      <c r="DH89" s="48"/>
      <c r="DI89" s="48"/>
      <c r="DJ89" s="4"/>
      <c r="DK89" s="4"/>
      <c r="DL89" s="49"/>
      <c r="DM89" s="29"/>
      <c r="DN89" s="48"/>
      <c r="DO89" s="48"/>
      <c r="DP89" s="4"/>
      <c r="DQ89" s="48"/>
      <c r="DR89" s="48"/>
      <c r="DS89" s="7"/>
      <c r="DT89" s="4"/>
      <c r="DU89" s="29"/>
      <c r="DV89" s="47"/>
      <c r="DW89" s="47"/>
      <c r="DY89" s="47"/>
      <c r="DZ89" s="47"/>
      <c r="EA89" s="29"/>
      <c r="EB89" s="4"/>
      <c r="EC89" s="50"/>
      <c r="ED89" s="4"/>
      <c r="EE89" s="4"/>
      <c r="EF89" s="49"/>
      <c r="EG89" s="29"/>
      <c r="EH89" s="48"/>
      <c r="EI89" s="48"/>
      <c r="EJ89" s="4"/>
      <c r="EK89" s="48"/>
      <c r="EL89" s="48"/>
      <c r="EM89" s="7"/>
      <c r="EN89" s="4"/>
      <c r="EO89" s="29"/>
      <c r="EP89" s="47"/>
      <c r="EQ89" s="47"/>
      <c r="ES89" s="47"/>
      <c r="ET89" s="47"/>
      <c r="EU89" s="29"/>
      <c r="EV89" s="48"/>
      <c r="EW89" s="48"/>
      <c r="EX89" s="4"/>
      <c r="EY89" s="4"/>
      <c r="EZ89" s="49"/>
      <c r="FA89" s="29"/>
      <c r="FB89" s="48"/>
      <c r="FC89" s="48"/>
      <c r="FD89" s="4"/>
      <c r="FE89" s="48"/>
      <c r="FF89" s="48"/>
      <c r="FG89" s="7"/>
      <c r="FH89" s="4"/>
      <c r="FI89" s="29"/>
      <c r="FJ89" s="47"/>
      <c r="FK89" s="47"/>
      <c r="FM89" s="47"/>
      <c r="FN89" s="47"/>
      <c r="FO89" s="29"/>
      <c r="FP89" s="48"/>
      <c r="FQ89" s="48"/>
      <c r="FR89" s="4"/>
      <c r="FS89" s="4"/>
      <c r="FT89" s="49"/>
      <c r="FU89" s="29"/>
      <c r="FV89" s="48"/>
      <c r="FW89" s="48"/>
      <c r="FX89" s="4"/>
      <c r="FY89" s="48"/>
      <c r="FZ89" s="48"/>
      <c r="GA89" s="19"/>
      <c r="GI89" s="56"/>
      <c r="GN89" s="57"/>
      <c r="GU89" s="19"/>
      <c r="HC89" s="56"/>
      <c r="HH89" s="57"/>
      <c r="HO89" s="19"/>
      <c r="HW89" s="56"/>
      <c r="IB89" s="57"/>
      <c r="II89" s="19"/>
      <c r="IQ89" s="56"/>
      <c r="IV89" s="57"/>
    </row>
    <row r="90" spans="1:256" ht="13.5" customHeight="1">
      <c r="A90" s="62"/>
      <c r="C90" s="7"/>
      <c r="D90" s="4"/>
      <c r="E90" s="29"/>
      <c r="F90" s="47"/>
      <c r="G90" s="48"/>
      <c r="I90" s="47"/>
      <c r="J90" s="48"/>
      <c r="K90" s="29"/>
      <c r="L90" s="48"/>
      <c r="M90" s="48"/>
      <c r="N90" s="4"/>
      <c r="O90" s="4"/>
      <c r="P90" s="49"/>
      <c r="Q90" s="29"/>
      <c r="R90" s="48"/>
      <c r="S90" s="48"/>
      <c r="T90" s="4"/>
      <c r="U90" s="48"/>
      <c r="V90" s="48"/>
      <c r="W90" s="7"/>
      <c r="X90" s="4"/>
      <c r="Y90" s="29"/>
      <c r="Z90" s="47"/>
      <c r="AA90" s="47"/>
      <c r="AC90" s="47"/>
      <c r="AD90" s="47"/>
      <c r="AE90" s="29"/>
      <c r="AF90" s="48"/>
      <c r="AG90" s="48"/>
      <c r="AH90" s="4"/>
      <c r="AI90" s="4"/>
      <c r="AJ90" s="49"/>
      <c r="AK90" s="29"/>
      <c r="AL90" s="4"/>
      <c r="AM90" s="48"/>
      <c r="AN90" s="4"/>
      <c r="AO90" s="48"/>
      <c r="AP90" s="48"/>
      <c r="AQ90" s="7"/>
      <c r="AR90" s="4"/>
      <c r="AS90" s="29"/>
      <c r="AT90" s="47"/>
      <c r="AU90" s="47"/>
      <c r="AW90" s="47"/>
      <c r="AX90" s="47"/>
      <c r="AY90" s="29"/>
      <c r="AZ90" s="48"/>
      <c r="BA90" s="48"/>
      <c r="BB90" s="4"/>
      <c r="BC90" s="4"/>
      <c r="BD90" s="49"/>
      <c r="BE90" s="29"/>
      <c r="BF90" s="48"/>
      <c r="BG90" s="48"/>
      <c r="BH90" s="4"/>
      <c r="BI90" s="48"/>
      <c r="BJ90" s="48"/>
      <c r="BK90" s="7"/>
      <c r="BL90" s="4"/>
      <c r="BM90" s="29"/>
      <c r="BN90" s="47"/>
      <c r="BO90" s="47"/>
      <c r="BQ90" s="47"/>
      <c r="BR90" s="47"/>
      <c r="BS90" s="29"/>
      <c r="BT90" s="48"/>
      <c r="BU90" s="48"/>
      <c r="BV90" s="4"/>
      <c r="BW90" s="4"/>
      <c r="BX90" s="49"/>
      <c r="BY90" s="29"/>
      <c r="BZ90" s="48"/>
      <c r="CA90" s="48"/>
      <c r="CB90" s="4"/>
      <c r="CC90" s="48"/>
      <c r="CD90" s="48"/>
      <c r="CE90" s="29"/>
      <c r="CF90" s="4"/>
      <c r="CG90" s="29"/>
      <c r="CH90" s="47"/>
      <c r="CI90" s="47"/>
      <c r="CK90" s="47"/>
      <c r="CL90" s="47"/>
      <c r="CM90" s="29"/>
      <c r="CN90" s="48"/>
      <c r="CO90" s="48"/>
      <c r="CP90" s="4"/>
      <c r="CQ90" s="4"/>
      <c r="CR90" s="49"/>
      <c r="CS90" s="29"/>
      <c r="CT90" s="48"/>
      <c r="CU90" s="48"/>
      <c r="CV90" s="4"/>
      <c r="CW90" s="48"/>
      <c r="CX90" s="48"/>
      <c r="CY90" s="7"/>
      <c r="CZ90" s="4"/>
      <c r="DA90" s="29"/>
      <c r="DB90" s="47"/>
      <c r="DC90" s="47"/>
      <c r="DE90" s="47"/>
      <c r="DF90" s="47"/>
      <c r="DG90" s="29"/>
      <c r="DH90" s="48"/>
      <c r="DI90" s="48"/>
      <c r="DJ90" s="4"/>
      <c r="DK90" s="4"/>
      <c r="DL90" s="49"/>
      <c r="DM90" s="29"/>
      <c r="DN90" s="48"/>
      <c r="DO90" s="48"/>
      <c r="DP90" s="4"/>
      <c r="DQ90" s="48"/>
      <c r="DR90" s="48"/>
      <c r="DS90" s="7"/>
      <c r="DT90" s="4"/>
      <c r="DU90" s="29"/>
      <c r="DV90" s="47"/>
      <c r="DW90" s="47"/>
      <c r="DY90" s="47"/>
      <c r="DZ90" s="47"/>
      <c r="EA90" s="29"/>
      <c r="EB90" s="4"/>
      <c r="EC90" s="50"/>
      <c r="ED90" s="4"/>
      <c r="EE90" s="4"/>
      <c r="EF90" s="49"/>
      <c r="EG90" s="29"/>
      <c r="EH90" s="48"/>
      <c r="EI90" s="48"/>
      <c r="EJ90" s="4"/>
      <c r="EK90" s="48"/>
      <c r="EL90" s="48"/>
      <c r="EM90" s="7"/>
      <c r="EN90" s="4"/>
      <c r="EO90" s="29"/>
      <c r="EP90" s="47"/>
      <c r="EQ90" s="47"/>
      <c r="ES90" s="47"/>
      <c r="ET90" s="47"/>
      <c r="EU90" s="29"/>
      <c r="EV90" s="48"/>
      <c r="EW90" s="48"/>
      <c r="EX90" s="4"/>
      <c r="EY90" s="4"/>
      <c r="EZ90" s="49"/>
      <c r="FA90" s="29"/>
      <c r="FB90" s="48"/>
      <c r="FC90" s="48"/>
      <c r="FD90" s="4"/>
      <c r="FE90" s="48"/>
      <c r="FF90" s="48"/>
      <c r="FG90" s="7"/>
      <c r="FH90" s="4"/>
      <c r="FI90" s="29"/>
      <c r="FJ90" s="47"/>
      <c r="FK90" s="47"/>
      <c r="FM90" s="47"/>
      <c r="FN90" s="47"/>
      <c r="FO90" s="29"/>
      <c r="FP90" s="48"/>
      <c r="FQ90" s="48"/>
      <c r="FR90" s="4"/>
      <c r="FS90" s="4"/>
      <c r="FT90" s="49"/>
      <c r="FU90" s="29"/>
      <c r="FV90" s="48"/>
      <c r="FW90" s="48"/>
      <c r="FX90" s="4"/>
      <c r="FY90" s="48"/>
      <c r="FZ90" s="48"/>
      <c r="GA90" s="19"/>
      <c r="GI90" s="56"/>
      <c r="GN90" s="57"/>
      <c r="GU90" s="19"/>
      <c r="HC90" s="56"/>
      <c r="HH90" s="57"/>
      <c r="HO90" s="19"/>
      <c r="HW90" s="56"/>
      <c r="IB90" s="57"/>
      <c r="II90" s="19"/>
      <c r="IQ90" s="56"/>
      <c r="IV90" s="57"/>
    </row>
    <row r="91" spans="1:256" ht="13.5" customHeight="1">
      <c r="A91" s="62"/>
      <c r="C91" s="7"/>
      <c r="D91" s="4"/>
      <c r="E91" s="29"/>
      <c r="F91" s="47"/>
      <c r="G91" s="48"/>
      <c r="I91" s="47"/>
      <c r="J91" s="48"/>
      <c r="K91" s="29"/>
      <c r="L91" s="48"/>
      <c r="M91" s="48"/>
      <c r="N91" s="4"/>
      <c r="O91" s="4"/>
      <c r="P91" s="49"/>
      <c r="Q91" s="29"/>
      <c r="R91" s="48"/>
      <c r="S91" s="48"/>
      <c r="T91" s="4"/>
      <c r="U91" s="48"/>
      <c r="V91" s="48"/>
      <c r="W91" s="7"/>
      <c r="X91" s="4"/>
      <c r="Y91" s="29"/>
      <c r="Z91" s="47"/>
      <c r="AA91" s="47"/>
      <c r="AC91" s="47"/>
      <c r="AD91" s="47"/>
      <c r="AE91" s="29"/>
      <c r="AF91" s="48"/>
      <c r="AG91" s="48"/>
      <c r="AH91" s="4"/>
      <c r="AI91" s="4"/>
      <c r="AJ91" s="49"/>
      <c r="AK91" s="29"/>
      <c r="AL91" s="4"/>
      <c r="AM91" s="48"/>
      <c r="AN91" s="4"/>
      <c r="AO91" s="48"/>
      <c r="AP91" s="48"/>
      <c r="AQ91" s="7"/>
      <c r="AR91" s="4"/>
      <c r="AS91" s="29"/>
      <c r="AT91" s="47"/>
      <c r="AU91" s="47"/>
      <c r="AW91" s="47"/>
      <c r="AX91" s="47"/>
      <c r="AY91" s="29"/>
      <c r="AZ91" s="48"/>
      <c r="BA91" s="48"/>
      <c r="BB91" s="4"/>
      <c r="BC91" s="4"/>
      <c r="BD91" s="49"/>
      <c r="BE91" s="29"/>
      <c r="BF91" s="48"/>
      <c r="BG91" s="48"/>
      <c r="BH91" s="4"/>
      <c r="BI91" s="48"/>
      <c r="BJ91" s="48"/>
      <c r="BK91" s="7"/>
      <c r="BL91" s="4"/>
      <c r="BM91" s="29"/>
      <c r="BN91" s="47"/>
      <c r="BO91" s="47"/>
      <c r="BQ91" s="47"/>
      <c r="BR91" s="47"/>
      <c r="BS91" s="29"/>
      <c r="BT91" s="48"/>
      <c r="BU91" s="48"/>
      <c r="BV91" s="4"/>
      <c r="BW91" s="4"/>
      <c r="BX91" s="49"/>
      <c r="BY91" s="29"/>
      <c r="BZ91" s="48"/>
      <c r="CA91" s="48"/>
      <c r="CB91" s="4"/>
      <c r="CC91" s="48"/>
      <c r="CD91" s="48"/>
      <c r="CE91" s="29"/>
      <c r="CF91" s="4"/>
      <c r="CG91" s="29"/>
      <c r="CH91" s="47"/>
      <c r="CI91" s="47"/>
      <c r="CK91" s="47"/>
      <c r="CL91" s="47"/>
      <c r="CM91" s="29"/>
      <c r="CN91" s="48"/>
      <c r="CO91" s="48"/>
      <c r="CP91" s="4"/>
      <c r="CQ91" s="4"/>
      <c r="CR91" s="49"/>
      <c r="CS91" s="29"/>
      <c r="CT91" s="48"/>
      <c r="CU91" s="48"/>
      <c r="CV91" s="4"/>
      <c r="CW91" s="48"/>
      <c r="CX91" s="48"/>
      <c r="CY91" s="7"/>
      <c r="CZ91" s="4"/>
      <c r="DA91" s="29"/>
      <c r="DB91" s="47"/>
      <c r="DC91" s="47"/>
      <c r="DE91" s="47"/>
      <c r="DF91" s="47"/>
      <c r="DG91" s="29"/>
      <c r="DH91" s="48"/>
      <c r="DI91" s="48"/>
      <c r="DJ91" s="4"/>
      <c r="DK91" s="4"/>
      <c r="DL91" s="49"/>
      <c r="DM91" s="29"/>
      <c r="DN91" s="48"/>
      <c r="DO91" s="48"/>
      <c r="DP91" s="4"/>
      <c r="DQ91" s="48"/>
      <c r="DR91" s="48"/>
      <c r="DS91" s="7"/>
      <c r="DT91" s="4"/>
      <c r="DU91" s="29"/>
      <c r="DV91" s="47"/>
      <c r="DW91" s="47"/>
      <c r="DY91" s="47"/>
      <c r="DZ91" s="47"/>
      <c r="EA91" s="29"/>
      <c r="EB91" s="4"/>
      <c r="EC91" s="50"/>
      <c r="ED91" s="4"/>
      <c r="EE91" s="4"/>
      <c r="EF91" s="49"/>
      <c r="EG91" s="29"/>
      <c r="EH91" s="48"/>
      <c r="EI91" s="48"/>
      <c r="EJ91" s="4"/>
      <c r="EK91" s="48"/>
      <c r="EL91" s="48"/>
      <c r="EM91" s="7"/>
      <c r="EN91" s="4"/>
      <c r="EO91" s="29"/>
      <c r="EP91" s="47"/>
      <c r="EQ91" s="47"/>
      <c r="ES91" s="47"/>
      <c r="ET91" s="47"/>
      <c r="EU91" s="29"/>
      <c r="EV91" s="48"/>
      <c r="EW91" s="48"/>
      <c r="EX91" s="4"/>
      <c r="EY91" s="4"/>
      <c r="EZ91" s="49"/>
      <c r="FA91" s="29"/>
      <c r="FB91" s="48"/>
      <c r="FC91" s="48"/>
      <c r="FD91" s="4"/>
      <c r="FE91" s="48"/>
      <c r="FF91" s="48"/>
      <c r="FG91" s="7"/>
      <c r="FH91" s="4"/>
      <c r="FI91" s="29"/>
      <c r="FJ91" s="47"/>
      <c r="FK91" s="47"/>
      <c r="FM91" s="47"/>
      <c r="FN91" s="47"/>
      <c r="FO91" s="29"/>
      <c r="FP91" s="48"/>
      <c r="FQ91" s="48"/>
      <c r="FR91" s="4"/>
      <c r="FS91" s="4"/>
      <c r="FT91" s="49"/>
      <c r="FU91" s="29"/>
      <c r="FV91" s="48"/>
      <c r="FW91" s="48"/>
      <c r="FX91" s="4"/>
      <c r="FY91" s="48"/>
      <c r="FZ91" s="48"/>
      <c r="GA91" s="19"/>
      <c r="GI91" s="56"/>
      <c r="GN91" s="57"/>
      <c r="GU91" s="19"/>
      <c r="HC91" s="56"/>
      <c r="HH91" s="57"/>
      <c r="HO91" s="19"/>
      <c r="HW91" s="56"/>
      <c r="IB91" s="57"/>
      <c r="II91" s="19"/>
      <c r="IQ91" s="56"/>
      <c r="IV91" s="57"/>
    </row>
    <row r="92" spans="1:256" ht="13.5" customHeight="1">
      <c r="A92" s="62"/>
      <c r="C92" s="7"/>
      <c r="D92" s="4"/>
      <c r="E92" s="29"/>
      <c r="F92" s="47"/>
      <c r="G92" s="48"/>
      <c r="I92" s="47"/>
      <c r="J92" s="48"/>
      <c r="K92" s="29"/>
      <c r="L92" s="48"/>
      <c r="M92" s="48"/>
      <c r="N92" s="4"/>
      <c r="O92" s="4"/>
      <c r="P92" s="49"/>
      <c r="Q92" s="29"/>
      <c r="R92" s="48"/>
      <c r="S92" s="48"/>
      <c r="T92" s="4"/>
      <c r="U92" s="48"/>
      <c r="V92" s="48"/>
      <c r="W92" s="7"/>
      <c r="X92" s="4"/>
      <c r="Y92" s="29"/>
      <c r="Z92" s="47"/>
      <c r="AA92" s="47"/>
      <c r="AC92" s="47"/>
      <c r="AD92" s="47"/>
      <c r="AE92" s="29"/>
      <c r="AF92" s="48"/>
      <c r="AG92" s="48"/>
      <c r="AH92" s="4"/>
      <c r="AI92" s="4"/>
      <c r="AJ92" s="49"/>
      <c r="AK92" s="29"/>
      <c r="AL92" s="4"/>
      <c r="AM92" s="48"/>
      <c r="AN92" s="4"/>
      <c r="AO92" s="48"/>
      <c r="AP92" s="48"/>
      <c r="AQ92" s="7"/>
      <c r="AR92" s="4"/>
      <c r="AS92" s="29"/>
      <c r="AT92" s="47"/>
      <c r="AU92" s="47"/>
      <c r="AW92" s="47"/>
      <c r="AX92" s="47"/>
      <c r="AY92" s="29"/>
      <c r="AZ92" s="48"/>
      <c r="BA92" s="48"/>
      <c r="BB92" s="4"/>
      <c r="BC92" s="4"/>
      <c r="BD92" s="49"/>
      <c r="BE92" s="29"/>
      <c r="BF92" s="48"/>
      <c r="BG92" s="48"/>
      <c r="BH92" s="4"/>
      <c r="BI92" s="48"/>
      <c r="BJ92" s="48"/>
      <c r="BK92" s="7"/>
      <c r="BL92" s="4"/>
      <c r="BM92" s="29"/>
      <c r="BN92" s="47"/>
      <c r="BO92" s="47"/>
      <c r="BQ92" s="47"/>
      <c r="BR92" s="47"/>
      <c r="BS92" s="29"/>
      <c r="BT92" s="48"/>
      <c r="BU92" s="48"/>
      <c r="BV92" s="4"/>
      <c r="BW92" s="4"/>
      <c r="BX92" s="49"/>
      <c r="BY92" s="29"/>
      <c r="BZ92" s="48"/>
      <c r="CA92" s="48"/>
      <c r="CB92" s="4"/>
      <c r="CC92" s="48"/>
      <c r="CD92" s="48"/>
      <c r="CE92" s="29"/>
      <c r="CF92" s="4"/>
      <c r="CG92" s="29"/>
      <c r="CH92" s="47"/>
      <c r="CI92" s="47"/>
      <c r="CK92" s="47"/>
      <c r="CL92" s="47"/>
      <c r="CM92" s="29"/>
      <c r="CN92" s="48"/>
      <c r="CO92" s="48"/>
      <c r="CP92" s="4"/>
      <c r="CQ92" s="4"/>
      <c r="CR92" s="49"/>
      <c r="CS92" s="29"/>
      <c r="CT92" s="48"/>
      <c r="CU92" s="48"/>
      <c r="CV92" s="4"/>
      <c r="CW92" s="48"/>
      <c r="CX92" s="48"/>
      <c r="CY92" s="7"/>
      <c r="CZ92" s="4"/>
      <c r="DA92" s="29"/>
      <c r="DB92" s="47"/>
      <c r="DC92" s="47"/>
      <c r="DE92" s="47"/>
      <c r="DF92" s="47"/>
      <c r="DG92" s="29"/>
      <c r="DH92" s="48"/>
      <c r="DI92" s="48"/>
      <c r="DJ92" s="4"/>
      <c r="DK92" s="4"/>
      <c r="DL92" s="49"/>
      <c r="DM92" s="29"/>
      <c r="DN92" s="48"/>
      <c r="DO92" s="48"/>
      <c r="DP92" s="4"/>
      <c r="DQ92" s="48"/>
      <c r="DR92" s="48"/>
      <c r="DS92" s="7"/>
      <c r="DT92" s="4"/>
      <c r="DU92" s="29"/>
      <c r="DV92" s="47"/>
      <c r="DW92" s="47"/>
      <c r="DY92" s="47"/>
      <c r="DZ92" s="47"/>
      <c r="EA92" s="29"/>
      <c r="EB92" s="4"/>
      <c r="EC92" s="50"/>
      <c r="ED92" s="4"/>
      <c r="EE92" s="4"/>
      <c r="EF92" s="49"/>
      <c r="EG92" s="29"/>
      <c r="EH92" s="48"/>
      <c r="EI92" s="48"/>
      <c r="EJ92" s="4"/>
      <c r="EK92" s="48"/>
      <c r="EL92" s="48"/>
      <c r="EM92" s="7"/>
      <c r="EN92" s="4"/>
      <c r="EO92" s="29"/>
      <c r="EP92" s="47"/>
      <c r="EQ92" s="47"/>
      <c r="ES92" s="47"/>
      <c r="ET92" s="47"/>
      <c r="EU92" s="29"/>
      <c r="EV92" s="48"/>
      <c r="EW92" s="48"/>
      <c r="EX92" s="4"/>
      <c r="EY92" s="4"/>
      <c r="EZ92" s="49"/>
      <c r="FA92" s="29"/>
      <c r="FB92" s="48"/>
      <c r="FC92" s="48"/>
      <c r="FD92" s="4"/>
      <c r="FE92" s="48"/>
      <c r="FF92" s="48"/>
      <c r="FG92" s="7"/>
      <c r="FH92" s="4"/>
      <c r="FI92" s="29"/>
      <c r="FJ92" s="47"/>
      <c r="FK92" s="47"/>
      <c r="FM92" s="47"/>
      <c r="FN92" s="47"/>
      <c r="FO92" s="29"/>
      <c r="FP92" s="48"/>
      <c r="FQ92" s="48"/>
      <c r="FR92" s="4"/>
      <c r="FS92" s="4"/>
      <c r="FT92" s="49"/>
      <c r="FU92" s="29"/>
      <c r="FV92" s="48"/>
      <c r="FW92" s="48"/>
      <c r="FX92" s="4"/>
      <c r="FY92" s="48"/>
      <c r="FZ92" s="48"/>
      <c r="GA92" s="19"/>
      <c r="GI92" s="56"/>
      <c r="GN92" s="57"/>
      <c r="GU92" s="19"/>
      <c r="HC92" s="56"/>
      <c r="HH92" s="57"/>
      <c r="HO92" s="19"/>
      <c r="HW92" s="56"/>
      <c r="IB92" s="57"/>
      <c r="II92" s="19"/>
      <c r="IQ92" s="56"/>
      <c r="IV92" s="57"/>
    </row>
    <row r="93" spans="1:256" ht="13.5" customHeight="1">
      <c r="A93" s="62"/>
      <c r="C93" s="7"/>
      <c r="D93" s="4"/>
      <c r="E93" s="29"/>
      <c r="F93" s="47"/>
      <c r="G93" s="48"/>
      <c r="I93" s="47"/>
      <c r="J93" s="48"/>
      <c r="K93" s="29"/>
      <c r="L93" s="48"/>
      <c r="M93" s="48"/>
      <c r="N93" s="4"/>
      <c r="O93" s="4"/>
      <c r="P93" s="49"/>
      <c r="Q93" s="29"/>
      <c r="R93" s="48"/>
      <c r="S93" s="48"/>
      <c r="T93" s="4"/>
      <c r="U93" s="48"/>
      <c r="V93" s="48"/>
      <c r="W93" s="7"/>
      <c r="X93" s="4"/>
      <c r="Y93" s="29"/>
      <c r="Z93" s="47"/>
      <c r="AA93" s="47"/>
      <c r="AC93" s="47"/>
      <c r="AD93" s="47"/>
      <c r="AE93" s="29"/>
      <c r="AF93" s="48"/>
      <c r="AG93" s="48"/>
      <c r="AH93" s="4"/>
      <c r="AI93" s="4"/>
      <c r="AJ93" s="49"/>
      <c r="AK93" s="29"/>
      <c r="AL93" s="4"/>
      <c r="AM93" s="48"/>
      <c r="AN93" s="4"/>
      <c r="AO93" s="48"/>
      <c r="AP93" s="48"/>
      <c r="AQ93" s="7"/>
      <c r="AR93" s="4"/>
      <c r="AS93" s="29"/>
      <c r="AT93" s="47"/>
      <c r="AU93" s="47"/>
      <c r="AW93" s="47"/>
      <c r="AX93" s="47"/>
      <c r="AY93" s="29"/>
      <c r="AZ93" s="48"/>
      <c r="BA93" s="48"/>
      <c r="BB93" s="4"/>
      <c r="BC93" s="4"/>
      <c r="BD93" s="49"/>
      <c r="BE93" s="29"/>
      <c r="BF93" s="48"/>
      <c r="BG93" s="48"/>
      <c r="BH93" s="4"/>
      <c r="BI93" s="48"/>
      <c r="BJ93" s="48"/>
      <c r="BK93" s="7"/>
      <c r="BL93" s="4"/>
      <c r="BM93" s="29"/>
      <c r="BN93" s="47"/>
      <c r="BO93" s="47"/>
      <c r="BQ93" s="47"/>
      <c r="BR93" s="47"/>
      <c r="BS93" s="29"/>
      <c r="BT93" s="48"/>
      <c r="BU93" s="48"/>
      <c r="BV93" s="4"/>
      <c r="BW93" s="4"/>
      <c r="BX93" s="49"/>
      <c r="BY93" s="29"/>
      <c r="BZ93" s="48"/>
      <c r="CA93" s="48"/>
      <c r="CB93" s="4"/>
      <c r="CC93" s="48"/>
      <c r="CD93" s="48"/>
      <c r="CE93" s="29"/>
      <c r="CF93" s="4"/>
      <c r="CG93" s="29"/>
      <c r="CH93" s="47"/>
      <c r="CI93" s="47"/>
      <c r="CK93" s="47"/>
      <c r="CL93" s="47"/>
      <c r="CM93" s="29"/>
      <c r="CN93" s="48"/>
      <c r="CO93" s="48"/>
      <c r="CP93" s="4"/>
      <c r="CQ93" s="4"/>
      <c r="CR93" s="49"/>
      <c r="CS93" s="29"/>
      <c r="CT93" s="48"/>
      <c r="CU93" s="48"/>
      <c r="CV93" s="4"/>
      <c r="CW93" s="48"/>
      <c r="CX93" s="48"/>
      <c r="CY93" s="7"/>
      <c r="CZ93" s="4"/>
      <c r="DA93" s="29"/>
      <c r="DB93" s="47"/>
      <c r="DC93" s="47"/>
      <c r="DE93" s="47"/>
      <c r="DF93" s="47"/>
      <c r="DG93" s="29"/>
      <c r="DH93" s="48"/>
      <c r="DI93" s="48"/>
      <c r="DJ93" s="4"/>
      <c r="DK93" s="4"/>
      <c r="DL93" s="49"/>
      <c r="DM93" s="29"/>
      <c r="DN93" s="48"/>
      <c r="DO93" s="48"/>
      <c r="DP93" s="4"/>
      <c r="DQ93" s="48"/>
      <c r="DR93" s="48"/>
      <c r="DS93" s="7"/>
      <c r="DT93" s="4"/>
      <c r="DU93" s="29"/>
      <c r="DV93" s="47"/>
      <c r="DW93" s="47"/>
      <c r="DY93" s="47"/>
      <c r="DZ93" s="47"/>
      <c r="EA93" s="29"/>
      <c r="EB93" s="4"/>
      <c r="EC93" s="50"/>
      <c r="ED93" s="4"/>
      <c r="EE93" s="4"/>
      <c r="EF93" s="49"/>
      <c r="EG93" s="29"/>
      <c r="EH93" s="48"/>
      <c r="EI93" s="48"/>
      <c r="EJ93" s="4"/>
      <c r="EK93" s="48"/>
      <c r="EL93" s="48"/>
      <c r="EM93" s="7"/>
      <c r="EN93" s="4"/>
      <c r="EO93" s="29"/>
      <c r="EP93" s="47"/>
      <c r="EQ93" s="47"/>
      <c r="ES93" s="47"/>
      <c r="ET93" s="47"/>
      <c r="EU93" s="29"/>
      <c r="EV93" s="48"/>
      <c r="EW93" s="48"/>
      <c r="EX93" s="4"/>
      <c r="EY93" s="4"/>
      <c r="EZ93" s="49"/>
      <c r="FA93" s="29"/>
      <c r="FB93" s="48"/>
      <c r="FC93" s="48"/>
      <c r="FD93" s="4"/>
      <c r="FE93" s="48"/>
      <c r="FF93" s="48"/>
      <c r="FG93" s="7"/>
      <c r="FH93" s="4"/>
      <c r="FI93" s="29"/>
      <c r="FJ93" s="47"/>
      <c r="FK93" s="47"/>
      <c r="FM93" s="47"/>
      <c r="FN93" s="47"/>
      <c r="FO93" s="29"/>
      <c r="FP93" s="48"/>
      <c r="FQ93" s="48"/>
      <c r="FR93" s="4"/>
      <c r="FS93" s="4"/>
      <c r="FT93" s="49"/>
      <c r="FU93" s="29"/>
      <c r="FV93" s="48"/>
      <c r="FW93" s="48"/>
      <c r="FX93" s="4"/>
      <c r="FY93" s="48"/>
      <c r="FZ93" s="48"/>
      <c r="GA93" s="19"/>
      <c r="GI93" s="56"/>
      <c r="GN93" s="57"/>
      <c r="GU93" s="19"/>
      <c r="HC93" s="56"/>
      <c r="HH93" s="57"/>
      <c r="HO93" s="19"/>
      <c r="HW93" s="56"/>
      <c r="IB93" s="57"/>
      <c r="II93" s="19"/>
      <c r="IQ93" s="56"/>
      <c r="IV93" s="57"/>
    </row>
    <row r="94" spans="1:256" ht="13.5" customHeight="1">
      <c r="A94" s="62"/>
      <c r="C94" s="7"/>
      <c r="D94" s="4"/>
      <c r="E94" s="29"/>
      <c r="F94" s="47"/>
      <c r="G94" s="48"/>
      <c r="I94" s="47"/>
      <c r="J94" s="48"/>
      <c r="K94" s="29"/>
      <c r="L94" s="48"/>
      <c r="M94" s="48"/>
      <c r="N94" s="4"/>
      <c r="O94" s="4"/>
      <c r="P94" s="49"/>
      <c r="Q94" s="29"/>
      <c r="R94" s="48"/>
      <c r="S94" s="48"/>
      <c r="T94" s="4"/>
      <c r="U94" s="48"/>
      <c r="V94" s="48"/>
      <c r="W94" s="7"/>
      <c r="X94" s="4"/>
      <c r="Y94" s="29"/>
      <c r="Z94" s="47"/>
      <c r="AA94" s="47"/>
      <c r="AC94" s="47"/>
      <c r="AD94" s="47"/>
      <c r="AE94" s="29"/>
      <c r="AF94" s="48"/>
      <c r="AG94" s="48"/>
      <c r="AH94" s="4"/>
      <c r="AI94" s="4"/>
      <c r="AJ94" s="49"/>
      <c r="AK94" s="29"/>
      <c r="AL94" s="4"/>
      <c r="AM94" s="48"/>
      <c r="AN94" s="4"/>
      <c r="AO94" s="48"/>
      <c r="AP94" s="48"/>
      <c r="AQ94" s="7"/>
      <c r="AR94" s="4"/>
      <c r="AS94" s="29"/>
      <c r="AT94" s="47"/>
      <c r="AU94" s="47"/>
      <c r="AW94" s="47"/>
      <c r="AX94" s="47"/>
      <c r="AY94" s="29"/>
      <c r="AZ94" s="48"/>
      <c r="BA94" s="48"/>
      <c r="BB94" s="4"/>
      <c r="BC94" s="4"/>
      <c r="BD94" s="49"/>
      <c r="BE94" s="29"/>
      <c r="BF94" s="48"/>
      <c r="BG94" s="48"/>
      <c r="BH94" s="4"/>
      <c r="BI94" s="48"/>
      <c r="BJ94" s="48"/>
      <c r="BK94" s="7"/>
      <c r="BL94" s="4"/>
      <c r="BM94" s="29"/>
      <c r="BN94" s="47"/>
      <c r="BO94" s="47"/>
      <c r="BQ94" s="47"/>
      <c r="BR94" s="47"/>
      <c r="BS94" s="29"/>
      <c r="BT94" s="48"/>
      <c r="BU94" s="48"/>
      <c r="BV94" s="4"/>
      <c r="BW94" s="4"/>
      <c r="BX94" s="49"/>
      <c r="BY94" s="29"/>
      <c r="BZ94" s="48"/>
      <c r="CA94" s="48"/>
      <c r="CB94" s="4"/>
      <c r="CC94" s="48"/>
      <c r="CD94" s="48"/>
      <c r="CE94" s="29"/>
      <c r="CF94" s="4"/>
      <c r="CG94" s="29"/>
      <c r="CH94" s="47"/>
      <c r="CI94" s="47"/>
      <c r="CK94" s="47"/>
      <c r="CL94" s="47"/>
      <c r="CM94" s="29"/>
      <c r="CN94" s="48"/>
      <c r="CO94" s="48"/>
      <c r="CP94" s="4"/>
      <c r="CQ94" s="4"/>
      <c r="CR94" s="49"/>
      <c r="CS94" s="29"/>
      <c r="CT94" s="48"/>
      <c r="CU94" s="48"/>
      <c r="CV94" s="4"/>
      <c r="CW94" s="48"/>
      <c r="CX94" s="48"/>
      <c r="CY94" s="7"/>
      <c r="CZ94" s="4"/>
      <c r="DA94" s="29"/>
      <c r="DB94" s="47"/>
      <c r="DC94" s="47"/>
      <c r="DE94" s="47"/>
      <c r="DF94" s="47"/>
      <c r="DG94" s="29"/>
      <c r="DH94" s="48"/>
      <c r="DI94" s="48"/>
      <c r="DJ94" s="4"/>
      <c r="DK94" s="4"/>
      <c r="DL94" s="49"/>
      <c r="DM94" s="29"/>
      <c r="DN94" s="48"/>
      <c r="DO94" s="48"/>
      <c r="DP94" s="4"/>
      <c r="DQ94" s="48"/>
      <c r="DR94" s="48"/>
      <c r="DS94" s="7"/>
      <c r="DT94" s="4"/>
      <c r="DU94" s="29"/>
      <c r="DV94" s="47"/>
      <c r="DW94" s="47"/>
      <c r="DY94" s="47"/>
      <c r="DZ94" s="47"/>
      <c r="EA94" s="29"/>
      <c r="EB94" s="4"/>
      <c r="EC94" s="50"/>
      <c r="ED94" s="4"/>
      <c r="EE94" s="4"/>
      <c r="EF94" s="49"/>
      <c r="EG94" s="29"/>
      <c r="EH94" s="48"/>
      <c r="EI94" s="48"/>
      <c r="EJ94" s="4"/>
      <c r="EK94" s="48"/>
      <c r="EL94" s="48"/>
      <c r="EM94" s="7"/>
      <c r="EN94" s="4"/>
      <c r="EO94" s="29"/>
      <c r="EP94" s="47"/>
      <c r="EQ94" s="47"/>
      <c r="ES94" s="47"/>
      <c r="ET94" s="47"/>
      <c r="EU94" s="29"/>
      <c r="EV94" s="48"/>
      <c r="EW94" s="48"/>
      <c r="EX94" s="4"/>
      <c r="EY94" s="4"/>
      <c r="EZ94" s="49"/>
      <c r="FA94" s="29"/>
      <c r="FB94" s="48"/>
      <c r="FC94" s="48"/>
      <c r="FD94" s="4"/>
      <c r="FE94" s="48"/>
      <c r="FF94" s="48"/>
      <c r="FG94" s="7"/>
      <c r="FH94" s="4"/>
      <c r="FI94" s="29"/>
      <c r="FJ94" s="47"/>
      <c r="FK94" s="47"/>
      <c r="FM94" s="47"/>
      <c r="FN94" s="47"/>
      <c r="FO94" s="29"/>
      <c r="FP94" s="48"/>
      <c r="FQ94" s="48"/>
      <c r="FR94" s="4"/>
      <c r="FS94" s="4"/>
      <c r="FT94" s="49"/>
      <c r="FU94" s="29"/>
      <c r="FV94" s="48"/>
      <c r="FW94" s="48"/>
      <c r="FX94" s="4"/>
      <c r="FY94" s="48"/>
      <c r="FZ94" s="48"/>
      <c r="GA94" s="19"/>
      <c r="GI94" s="56"/>
      <c r="GN94" s="57"/>
      <c r="GU94" s="19"/>
      <c r="HC94" s="56"/>
      <c r="HH94" s="57"/>
      <c r="HO94" s="19"/>
      <c r="HW94" s="56"/>
      <c r="IB94" s="57"/>
      <c r="II94" s="19"/>
      <c r="IQ94" s="56"/>
      <c r="IV94" s="57"/>
    </row>
    <row r="95" spans="1:256" ht="13.5" customHeight="1">
      <c r="A95" s="62"/>
      <c r="C95" s="7"/>
      <c r="D95" s="4"/>
      <c r="E95" s="29"/>
      <c r="F95" s="47"/>
      <c r="G95" s="48"/>
      <c r="I95" s="47"/>
      <c r="J95" s="48"/>
      <c r="K95" s="29"/>
      <c r="L95" s="48"/>
      <c r="M95" s="48"/>
      <c r="N95" s="4"/>
      <c r="O95" s="4"/>
      <c r="P95" s="49"/>
      <c r="Q95" s="29"/>
      <c r="R95" s="48"/>
      <c r="S95" s="48"/>
      <c r="T95" s="4"/>
      <c r="U95" s="48"/>
      <c r="V95" s="48"/>
      <c r="W95" s="7"/>
      <c r="X95" s="4"/>
      <c r="Y95" s="29"/>
      <c r="Z95" s="47"/>
      <c r="AA95" s="47"/>
      <c r="AC95" s="47"/>
      <c r="AD95" s="47"/>
      <c r="AE95" s="29"/>
      <c r="AF95" s="48"/>
      <c r="AG95" s="48"/>
      <c r="AH95" s="4"/>
      <c r="AI95" s="4"/>
      <c r="AJ95" s="49"/>
      <c r="AK95" s="29"/>
      <c r="AL95" s="4"/>
      <c r="AM95" s="48"/>
      <c r="AN95" s="4"/>
      <c r="AO95" s="48"/>
      <c r="AP95" s="48"/>
      <c r="AQ95" s="7"/>
      <c r="AR95" s="4"/>
      <c r="AS95" s="29"/>
      <c r="AT95" s="47"/>
      <c r="AU95" s="47"/>
      <c r="AW95" s="47"/>
      <c r="AX95" s="47"/>
      <c r="AY95" s="29"/>
      <c r="AZ95" s="48"/>
      <c r="BA95" s="48"/>
      <c r="BB95" s="4"/>
      <c r="BC95" s="4"/>
      <c r="BD95" s="49"/>
      <c r="BE95" s="29"/>
      <c r="BF95" s="48"/>
      <c r="BG95" s="48"/>
      <c r="BH95" s="4"/>
      <c r="BI95" s="48"/>
      <c r="BJ95" s="48"/>
      <c r="BK95" s="7"/>
      <c r="BL95" s="4"/>
      <c r="BM95" s="29"/>
      <c r="BN95" s="47"/>
      <c r="BO95" s="47"/>
      <c r="BQ95" s="47"/>
      <c r="BR95" s="47"/>
      <c r="BS95" s="29"/>
      <c r="BT95" s="48"/>
      <c r="BU95" s="48"/>
      <c r="BV95" s="4"/>
      <c r="BW95" s="4"/>
      <c r="BX95" s="49"/>
      <c r="BY95" s="29"/>
      <c r="BZ95" s="48"/>
      <c r="CA95" s="48"/>
      <c r="CB95" s="4"/>
      <c r="CC95" s="48"/>
      <c r="CD95" s="48"/>
      <c r="CE95" s="29"/>
      <c r="CF95" s="4"/>
      <c r="CG95" s="29"/>
      <c r="CH95" s="47"/>
      <c r="CI95" s="47"/>
      <c r="CK95" s="47"/>
      <c r="CL95" s="47"/>
      <c r="CM95" s="29"/>
      <c r="CN95" s="48"/>
      <c r="CO95" s="48"/>
      <c r="CP95" s="4"/>
      <c r="CQ95" s="4"/>
      <c r="CR95" s="49"/>
      <c r="CS95" s="29"/>
      <c r="CT95" s="48"/>
      <c r="CU95" s="48"/>
      <c r="CV95" s="4"/>
      <c r="CW95" s="48"/>
      <c r="CX95" s="48"/>
      <c r="CY95" s="7"/>
      <c r="CZ95" s="4"/>
      <c r="DA95" s="29"/>
      <c r="DB95" s="47"/>
      <c r="DC95" s="47"/>
      <c r="DE95" s="47"/>
      <c r="DF95" s="47"/>
      <c r="DG95" s="29"/>
      <c r="DH95" s="48"/>
      <c r="DI95" s="48"/>
      <c r="DJ95" s="4"/>
      <c r="DK95" s="4"/>
      <c r="DL95" s="49"/>
      <c r="DM95" s="29"/>
      <c r="DN95" s="48"/>
      <c r="DO95" s="48"/>
      <c r="DP95" s="4"/>
      <c r="DQ95" s="48"/>
      <c r="DR95" s="48"/>
      <c r="DS95" s="7"/>
      <c r="DT95" s="4"/>
      <c r="DU95" s="29"/>
      <c r="DV95" s="47"/>
      <c r="DW95" s="47"/>
      <c r="DY95" s="47"/>
      <c r="DZ95" s="47"/>
      <c r="EA95" s="29"/>
      <c r="EB95" s="4"/>
      <c r="EC95" s="50"/>
      <c r="ED95" s="4"/>
      <c r="EE95" s="4"/>
      <c r="EF95" s="49"/>
      <c r="EG95" s="29"/>
      <c r="EH95" s="48"/>
      <c r="EI95" s="48"/>
      <c r="EJ95" s="4"/>
      <c r="EK95" s="48"/>
      <c r="EL95" s="48"/>
      <c r="EM95" s="7"/>
      <c r="EN95" s="4"/>
      <c r="EO95" s="29"/>
      <c r="EP95" s="47"/>
      <c r="EQ95" s="47"/>
      <c r="ES95" s="47"/>
      <c r="ET95" s="47"/>
      <c r="EU95" s="29"/>
      <c r="EV95" s="48"/>
      <c r="EW95" s="48"/>
      <c r="EX95" s="4"/>
      <c r="EY95" s="4"/>
      <c r="EZ95" s="49"/>
      <c r="FA95" s="29"/>
      <c r="FB95" s="48"/>
      <c r="FC95" s="48"/>
      <c r="FD95" s="4"/>
      <c r="FE95" s="48"/>
      <c r="FF95" s="48"/>
      <c r="FG95" s="7"/>
      <c r="FH95" s="4"/>
      <c r="FI95" s="29"/>
      <c r="FJ95" s="47"/>
      <c r="FK95" s="47"/>
      <c r="FM95" s="47"/>
      <c r="FN95" s="47"/>
      <c r="FO95" s="29"/>
      <c r="FP95" s="48"/>
      <c r="FQ95" s="48"/>
      <c r="FR95" s="4"/>
      <c r="FS95" s="4"/>
      <c r="FT95" s="49"/>
      <c r="FU95" s="29"/>
      <c r="FV95" s="48"/>
      <c r="FW95" s="48"/>
      <c r="FX95" s="4"/>
      <c r="FY95" s="48"/>
      <c r="FZ95" s="48"/>
      <c r="GA95" s="19"/>
      <c r="GI95" s="56"/>
      <c r="GN95" s="57"/>
      <c r="GU95" s="19"/>
      <c r="HC95" s="56"/>
      <c r="HH95" s="57"/>
      <c r="HO95" s="19"/>
      <c r="HW95" s="56"/>
      <c r="IB95" s="57"/>
      <c r="II95" s="19"/>
      <c r="IQ95" s="56"/>
      <c r="IV95" s="57"/>
    </row>
    <row r="96" spans="1:256" ht="13.5" customHeight="1">
      <c r="A96" s="62"/>
      <c r="C96" s="7"/>
      <c r="D96" s="4"/>
      <c r="E96" s="29"/>
      <c r="F96" s="47"/>
      <c r="G96" s="48"/>
      <c r="I96" s="47"/>
      <c r="J96" s="48"/>
      <c r="K96" s="29"/>
      <c r="L96" s="48"/>
      <c r="M96" s="48"/>
      <c r="N96" s="4"/>
      <c r="O96" s="4"/>
      <c r="P96" s="49"/>
      <c r="Q96" s="29"/>
      <c r="R96" s="48"/>
      <c r="S96" s="48"/>
      <c r="T96" s="4"/>
      <c r="U96" s="48"/>
      <c r="V96" s="48"/>
      <c r="W96" s="7"/>
      <c r="X96" s="4"/>
      <c r="Y96" s="29"/>
      <c r="Z96" s="47"/>
      <c r="AA96" s="47"/>
      <c r="AC96" s="47"/>
      <c r="AD96" s="47"/>
      <c r="AE96" s="29"/>
      <c r="AF96" s="48"/>
      <c r="AG96" s="48"/>
      <c r="AH96" s="4"/>
      <c r="AI96" s="4"/>
      <c r="AJ96" s="49"/>
      <c r="AK96" s="29"/>
      <c r="AL96" s="4"/>
      <c r="AM96" s="48"/>
      <c r="AN96" s="4"/>
      <c r="AO96" s="48"/>
      <c r="AP96" s="48"/>
      <c r="AQ96" s="7"/>
      <c r="AR96" s="4"/>
      <c r="AS96" s="29"/>
      <c r="AT96" s="47"/>
      <c r="AU96" s="47"/>
      <c r="AW96" s="47"/>
      <c r="AX96" s="47"/>
      <c r="AY96" s="29"/>
      <c r="AZ96" s="48"/>
      <c r="BA96" s="48"/>
      <c r="BB96" s="4"/>
      <c r="BC96" s="4"/>
      <c r="BD96" s="49"/>
      <c r="BE96" s="29"/>
      <c r="BF96" s="48"/>
      <c r="BG96" s="48"/>
      <c r="BH96" s="4"/>
      <c r="BI96" s="48"/>
      <c r="BJ96" s="48"/>
      <c r="BK96" s="7"/>
      <c r="BL96" s="4"/>
      <c r="BM96" s="29"/>
      <c r="BN96" s="47"/>
      <c r="BO96" s="47"/>
      <c r="BQ96" s="47"/>
      <c r="BR96" s="47"/>
      <c r="BS96" s="29"/>
      <c r="BT96" s="48"/>
      <c r="BU96" s="48"/>
      <c r="BV96" s="4"/>
      <c r="BW96" s="4"/>
      <c r="BX96" s="49"/>
      <c r="BY96" s="29"/>
      <c r="BZ96" s="48"/>
      <c r="CA96" s="48"/>
      <c r="CB96" s="4"/>
      <c r="CC96" s="48"/>
      <c r="CD96" s="48"/>
      <c r="CE96" s="29"/>
      <c r="CF96" s="4"/>
      <c r="CG96" s="29"/>
      <c r="CH96" s="47"/>
      <c r="CI96" s="47"/>
      <c r="CK96" s="47"/>
      <c r="CL96" s="47"/>
      <c r="CM96" s="29"/>
      <c r="CN96" s="48"/>
      <c r="CO96" s="48"/>
      <c r="CP96" s="4"/>
      <c r="CQ96" s="4"/>
      <c r="CR96" s="49"/>
      <c r="CS96" s="29"/>
      <c r="CT96" s="48"/>
      <c r="CU96" s="48"/>
      <c r="CV96" s="4"/>
      <c r="CW96" s="48"/>
      <c r="CX96" s="48"/>
      <c r="CY96" s="7"/>
      <c r="CZ96" s="4"/>
      <c r="DA96" s="29"/>
      <c r="DB96" s="47"/>
      <c r="DC96" s="47"/>
      <c r="DE96" s="47"/>
      <c r="DF96" s="47"/>
      <c r="DG96" s="29"/>
      <c r="DH96" s="48"/>
      <c r="DI96" s="48"/>
      <c r="DJ96" s="4"/>
      <c r="DK96" s="4"/>
      <c r="DL96" s="49"/>
      <c r="DM96" s="29"/>
      <c r="DN96" s="48"/>
      <c r="DO96" s="48"/>
      <c r="DP96" s="4"/>
      <c r="DQ96" s="48"/>
      <c r="DR96" s="48"/>
      <c r="DS96" s="7"/>
      <c r="DT96" s="4"/>
      <c r="DU96" s="29"/>
      <c r="DV96" s="47"/>
      <c r="DW96" s="47"/>
      <c r="DY96" s="47"/>
      <c r="DZ96" s="47"/>
      <c r="EA96" s="29"/>
      <c r="EB96" s="4"/>
      <c r="EC96" s="50"/>
      <c r="ED96" s="4"/>
      <c r="EE96" s="4"/>
      <c r="EF96" s="49"/>
      <c r="EG96" s="29"/>
      <c r="EH96" s="48"/>
      <c r="EI96" s="48"/>
      <c r="EJ96" s="4"/>
      <c r="EK96" s="48"/>
      <c r="EL96" s="48"/>
      <c r="EM96" s="7"/>
      <c r="EN96" s="4"/>
      <c r="EO96" s="29"/>
      <c r="EP96" s="47"/>
      <c r="EQ96" s="47"/>
      <c r="ES96" s="47"/>
      <c r="ET96" s="47"/>
      <c r="EU96" s="29"/>
      <c r="EV96" s="48"/>
      <c r="EW96" s="48"/>
      <c r="EX96" s="4"/>
      <c r="EY96" s="4"/>
      <c r="EZ96" s="49"/>
      <c r="FA96" s="29"/>
      <c r="FB96" s="48"/>
      <c r="FC96" s="48"/>
      <c r="FD96" s="4"/>
      <c r="FE96" s="48"/>
      <c r="FF96" s="48"/>
      <c r="FG96" s="7"/>
      <c r="FH96" s="4"/>
      <c r="FI96" s="29"/>
      <c r="FJ96" s="47"/>
      <c r="FK96" s="47"/>
      <c r="FM96" s="47"/>
      <c r="FN96" s="47"/>
      <c r="FO96" s="29"/>
      <c r="FP96" s="48"/>
      <c r="FQ96" s="48"/>
      <c r="FR96" s="4"/>
      <c r="FS96" s="4"/>
      <c r="FT96" s="49"/>
      <c r="FU96" s="29"/>
      <c r="FV96" s="48"/>
      <c r="FW96" s="48"/>
      <c r="FX96" s="4"/>
      <c r="FY96" s="48"/>
      <c r="FZ96" s="48"/>
      <c r="GA96" s="19"/>
      <c r="GI96" s="56"/>
      <c r="GN96" s="57"/>
      <c r="GU96" s="19"/>
      <c r="HC96" s="56"/>
      <c r="HH96" s="57"/>
      <c r="HO96" s="19"/>
      <c r="HW96" s="56"/>
      <c r="IB96" s="57"/>
      <c r="II96" s="19"/>
      <c r="IQ96" s="56"/>
      <c r="IV96" s="57"/>
    </row>
    <row r="97" spans="1:256" ht="13.5" customHeight="1">
      <c r="A97" s="62"/>
      <c r="C97" s="7"/>
      <c r="D97" s="4"/>
      <c r="E97" s="29"/>
      <c r="F97" s="47"/>
      <c r="G97" s="48"/>
      <c r="I97" s="47"/>
      <c r="J97" s="48"/>
      <c r="K97" s="29"/>
      <c r="L97" s="48"/>
      <c r="M97" s="48"/>
      <c r="N97" s="4"/>
      <c r="O97" s="4"/>
      <c r="P97" s="49"/>
      <c r="Q97" s="29"/>
      <c r="R97" s="48"/>
      <c r="S97" s="48"/>
      <c r="T97" s="4"/>
      <c r="U97" s="48"/>
      <c r="V97" s="48"/>
      <c r="W97" s="7"/>
      <c r="X97" s="4"/>
      <c r="Y97" s="29"/>
      <c r="Z97" s="47"/>
      <c r="AA97" s="47"/>
      <c r="AC97" s="47"/>
      <c r="AD97" s="47"/>
      <c r="AE97" s="29"/>
      <c r="AF97" s="48"/>
      <c r="AG97" s="48"/>
      <c r="AH97" s="4"/>
      <c r="AI97" s="4"/>
      <c r="AJ97" s="49"/>
      <c r="AK97" s="29"/>
      <c r="AL97" s="4"/>
      <c r="AM97" s="48"/>
      <c r="AN97" s="4"/>
      <c r="AO97" s="48"/>
      <c r="AP97" s="48"/>
      <c r="AQ97" s="7"/>
      <c r="AR97" s="4"/>
      <c r="AS97" s="29"/>
      <c r="AT97" s="47"/>
      <c r="AU97" s="47"/>
      <c r="AW97" s="47"/>
      <c r="AX97" s="47"/>
      <c r="AY97" s="29"/>
      <c r="AZ97" s="48"/>
      <c r="BA97" s="48"/>
      <c r="BB97" s="4"/>
      <c r="BC97" s="4"/>
      <c r="BD97" s="49"/>
      <c r="BE97" s="29"/>
      <c r="BF97" s="48"/>
      <c r="BG97" s="48"/>
      <c r="BH97" s="4"/>
      <c r="BI97" s="48"/>
      <c r="BJ97" s="48"/>
      <c r="BK97" s="7"/>
      <c r="BL97" s="4"/>
      <c r="BM97" s="29"/>
      <c r="BN97" s="47"/>
      <c r="BO97" s="47"/>
      <c r="BQ97" s="47"/>
      <c r="BR97" s="47"/>
      <c r="BS97" s="29"/>
      <c r="BT97" s="48"/>
      <c r="BU97" s="48"/>
      <c r="BV97" s="4"/>
      <c r="BW97" s="4"/>
      <c r="BX97" s="49"/>
      <c r="BY97" s="29"/>
      <c r="BZ97" s="48"/>
      <c r="CA97" s="48"/>
      <c r="CB97" s="4"/>
      <c r="CC97" s="48"/>
      <c r="CD97" s="48"/>
      <c r="CE97" s="29"/>
      <c r="CF97" s="4"/>
      <c r="CG97" s="29"/>
      <c r="CH97" s="47"/>
      <c r="CI97" s="47"/>
      <c r="CK97" s="47"/>
      <c r="CL97" s="47"/>
      <c r="CM97" s="29"/>
      <c r="CN97" s="48"/>
      <c r="CO97" s="48"/>
      <c r="CP97" s="4"/>
      <c r="CQ97" s="4"/>
      <c r="CR97" s="49"/>
      <c r="CS97" s="29"/>
      <c r="CT97" s="48"/>
      <c r="CU97" s="48"/>
      <c r="CV97" s="4"/>
      <c r="CW97" s="48"/>
      <c r="CX97" s="48"/>
      <c r="CY97" s="7"/>
      <c r="CZ97" s="4"/>
      <c r="DA97" s="29"/>
      <c r="DB97" s="47"/>
      <c r="DC97" s="47"/>
      <c r="DE97" s="47"/>
      <c r="DF97" s="47"/>
      <c r="DG97" s="29"/>
      <c r="DH97" s="48"/>
      <c r="DI97" s="48"/>
      <c r="DJ97" s="4"/>
      <c r="DK97" s="4"/>
      <c r="DL97" s="49"/>
      <c r="DM97" s="29"/>
      <c r="DN97" s="48"/>
      <c r="DO97" s="48"/>
      <c r="DP97" s="4"/>
      <c r="DQ97" s="48"/>
      <c r="DR97" s="48"/>
      <c r="DS97" s="7"/>
      <c r="DT97" s="4"/>
      <c r="DU97" s="29"/>
      <c r="DV97" s="47"/>
      <c r="DW97" s="47"/>
      <c r="DY97" s="47"/>
      <c r="DZ97" s="47"/>
      <c r="EA97" s="29"/>
      <c r="EB97" s="4"/>
      <c r="EC97" s="50"/>
      <c r="ED97" s="4"/>
      <c r="EE97" s="4"/>
      <c r="EF97" s="49"/>
      <c r="EG97" s="29"/>
      <c r="EH97" s="48"/>
      <c r="EI97" s="48"/>
      <c r="EJ97" s="4"/>
      <c r="EK97" s="48"/>
      <c r="EL97" s="48"/>
      <c r="EM97" s="7"/>
      <c r="EN97" s="4"/>
      <c r="EO97" s="29"/>
      <c r="EP97" s="47"/>
      <c r="EQ97" s="47"/>
      <c r="ES97" s="47"/>
      <c r="ET97" s="47"/>
      <c r="EU97" s="29"/>
      <c r="EV97" s="48"/>
      <c r="EW97" s="48"/>
      <c r="EX97" s="4"/>
      <c r="EY97" s="4"/>
      <c r="EZ97" s="49"/>
      <c r="FA97" s="29"/>
      <c r="FB97" s="48"/>
      <c r="FC97" s="48"/>
      <c r="FD97" s="4"/>
      <c r="FE97" s="48"/>
      <c r="FF97" s="48"/>
      <c r="FG97" s="7"/>
      <c r="FH97" s="4"/>
      <c r="FI97" s="29"/>
      <c r="FJ97" s="47"/>
      <c r="FK97" s="47"/>
      <c r="FM97" s="47"/>
      <c r="FN97" s="47"/>
      <c r="FO97" s="29"/>
      <c r="FP97" s="48"/>
      <c r="FQ97" s="48"/>
      <c r="FR97" s="4"/>
      <c r="FS97" s="4"/>
      <c r="FT97" s="49"/>
      <c r="FU97" s="29"/>
      <c r="FV97" s="48"/>
      <c r="FW97" s="48"/>
      <c r="FX97" s="4"/>
      <c r="FY97" s="48"/>
      <c r="FZ97" s="48"/>
      <c r="GA97" s="19"/>
      <c r="GI97" s="56"/>
      <c r="GN97" s="57"/>
      <c r="GU97" s="19"/>
      <c r="HC97" s="56"/>
      <c r="HH97" s="57"/>
      <c r="HO97" s="19"/>
      <c r="HW97" s="56"/>
      <c r="IB97" s="57"/>
      <c r="II97" s="19"/>
      <c r="IQ97" s="56"/>
      <c r="IV97" s="57"/>
    </row>
    <row r="98" spans="1:256" ht="13.5" customHeight="1">
      <c r="A98" s="62"/>
      <c r="C98" s="7"/>
      <c r="D98" s="4"/>
      <c r="E98" s="29"/>
      <c r="F98" s="47"/>
      <c r="G98" s="48"/>
      <c r="I98" s="47"/>
      <c r="J98" s="48"/>
      <c r="K98" s="29"/>
      <c r="L98" s="48"/>
      <c r="M98" s="48"/>
      <c r="N98" s="4"/>
      <c r="O98" s="4"/>
      <c r="P98" s="49"/>
      <c r="Q98" s="29"/>
      <c r="R98" s="48"/>
      <c r="S98" s="48"/>
      <c r="T98" s="4"/>
      <c r="U98" s="48"/>
      <c r="V98" s="48"/>
      <c r="W98" s="7"/>
      <c r="X98" s="4"/>
      <c r="Y98" s="29"/>
      <c r="Z98" s="47"/>
      <c r="AA98" s="47"/>
      <c r="AC98" s="47"/>
      <c r="AD98" s="47"/>
      <c r="AE98" s="29"/>
      <c r="AF98" s="48"/>
      <c r="AG98" s="48"/>
      <c r="AH98" s="4"/>
      <c r="AI98" s="4"/>
      <c r="AJ98" s="49"/>
      <c r="AK98" s="29"/>
      <c r="AL98" s="4"/>
      <c r="AM98" s="48"/>
      <c r="AN98" s="4"/>
      <c r="AO98" s="48"/>
      <c r="AP98" s="48"/>
      <c r="AQ98" s="7"/>
      <c r="AR98" s="4"/>
      <c r="AS98" s="29"/>
      <c r="AT98" s="47"/>
      <c r="AU98" s="47"/>
      <c r="AW98" s="47"/>
      <c r="AX98" s="47"/>
      <c r="AY98" s="29"/>
      <c r="AZ98" s="48"/>
      <c r="BA98" s="48"/>
      <c r="BB98" s="4"/>
      <c r="BC98" s="4"/>
      <c r="BD98" s="49"/>
      <c r="BE98" s="29"/>
      <c r="BF98" s="48"/>
      <c r="BG98" s="48"/>
      <c r="BH98" s="4"/>
      <c r="BI98" s="48"/>
      <c r="BJ98" s="48"/>
      <c r="BK98" s="7"/>
      <c r="BL98" s="4"/>
      <c r="BM98" s="29"/>
      <c r="BN98" s="47"/>
      <c r="BO98" s="47"/>
      <c r="BQ98" s="47"/>
      <c r="BR98" s="47"/>
      <c r="BS98" s="29"/>
      <c r="BT98" s="48"/>
      <c r="BU98" s="48"/>
      <c r="BV98" s="4"/>
      <c r="BW98" s="4"/>
      <c r="BX98" s="49"/>
      <c r="BY98" s="29"/>
      <c r="BZ98" s="48"/>
      <c r="CA98" s="48"/>
      <c r="CB98" s="4"/>
      <c r="CC98" s="48"/>
      <c r="CD98" s="48"/>
      <c r="CE98" s="29"/>
      <c r="CF98" s="4"/>
      <c r="CG98" s="29"/>
      <c r="CH98" s="47"/>
      <c r="CI98" s="47"/>
      <c r="CK98" s="47"/>
      <c r="CL98" s="47"/>
      <c r="CM98" s="29"/>
      <c r="CN98" s="48"/>
      <c r="CO98" s="48"/>
      <c r="CP98" s="4"/>
      <c r="CQ98" s="4"/>
      <c r="CR98" s="49"/>
      <c r="CS98" s="29"/>
      <c r="CT98" s="48"/>
      <c r="CU98" s="48"/>
      <c r="CV98" s="4"/>
      <c r="CW98" s="48"/>
      <c r="CX98" s="48"/>
      <c r="CY98" s="7"/>
      <c r="CZ98" s="4"/>
      <c r="DA98" s="29"/>
      <c r="DB98" s="47"/>
      <c r="DC98" s="47"/>
      <c r="DE98" s="47"/>
      <c r="DF98" s="47"/>
      <c r="DG98" s="29"/>
      <c r="DH98" s="48"/>
      <c r="DI98" s="48"/>
      <c r="DJ98" s="4"/>
      <c r="DK98" s="4"/>
      <c r="DL98" s="49"/>
      <c r="DM98" s="29"/>
      <c r="DN98" s="48"/>
      <c r="DO98" s="48"/>
      <c r="DP98" s="4"/>
      <c r="DQ98" s="48"/>
      <c r="DR98" s="48"/>
      <c r="DS98" s="7"/>
      <c r="DT98" s="4"/>
      <c r="DU98" s="29"/>
      <c r="DV98" s="47"/>
      <c r="DW98" s="47"/>
      <c r="DY98" s="47"/>
      <c r="DZ98" s="47"/>
      <c r="EA98" s="29"/>
      <c r="EB98" s="4"/>
      <c r="EC98" s="50"/>
      <c r="ED98" s="4"/>
      <c r="EE98" s="4"/>
      <c r="EF98" s="49"/>
      <c r="EG98" s="29"/>
      <c r="EH98" s="48"/>
      <c r="EI98" s="48"/>
      <c r="EJ98" s="4"/>
      <c r="EK98" s="48"/>
      <c r="EL98" s="48"/>
      <c r="EM98" s="7"/>
      <c r="EN98" s="4"/>
      <c r="EO98" s="29"/>
      <c r="EP98" s="47"/>
      <c r="EQ98" s="47"/>
      <c r="ES98" s="47"/>
      <c r="ET98" s="47"/>
      <c r="EU98" s="29"/>
      <c r="EV98" s="48"/>
      <c r="EW98" s="48"/>
      <c r="EX98" s="4"/>
      <c r="EY98" s="4"/>
      <c r="EZ98" s="49"/>
      <c r="FA98" s="29"/>
      <c r="FB98" s="48"/>
      <c r="FC98" s="48"/>
      <c r="FD98" s="4"/>
      <c r="FE98" s="48"/>
      <c r="FF98" s="48"/>
      <c r="FG98" s="7"/>
      <c r="FH98" s="4"/>
      <c r="FI98" s="29"/>
      <c r="FJ98" s="47"/>
      <c r="FK98" s="47"/>
      <c r="FM98" s="47"/>
      <c r="FN98" s="47"/>
      <c r="FO98" s="29"/>
      <c r="FP98" s="48"/>
      <c r="FQ98" s="48"/>
      <c r="FR98" s="4"/>
      <c r="FS98" s="4"/>
      <c r="FT98" s="49"/>
      <c r="FU98" s="29"/>
      <c r="FV98" s="48"/>
      <c r="FW98" s="48"/>
      <c r="FX98" s="4"/>
      <c r="FY98" s="48"/>
      <c r="FZ98" s="48"/>
      <c r="GA98" s="19"/>
      <c r="GI98" s="56"/>
      <c r="GN98" s="57"/>
      <c r="GU98" s="19"/>
      <c r="HC98" s="56"/>
      <c r="HH98" s="57"/>
      <c r="HO98" s="19"/>
      <c r="HW98" s="56"/>
      <c r="IB98" s="57"/>
      <c r="II98" s="19"/>
      <c r="IQ98" s="56"/>
      <c r="IV98" s="57"/>
    </row>
    <row r="99" spans="1:256" ht="13.5" customHeight="1">
      <c r="A99" s="62"/>
      <c r="C99" s="7"/>
      <c r="D99" s="4"/>
      <c r="E99" s="29"/>
      <c r="F99" s="47"/>
      <c r="G99" s="48"/>
      <c r="I99" s="47"/>
      <c r="J99" s="48"/>
      <c r="K99" s="29"/>
      <c r="L99" s="48"/>
      <c r="M99" s="48"/>
      <c r="N99" s="4"/>
      <c r="O99" s="4"/>
      <c r="P99" s="49"/>
      <c r="Q99" s="29"/>
      <c r="R99" s="48"/>
      <c r="S99" s="48"/>
      <c r="T99" s="4"/>
      <c r="U99" s="48"/>
      <c r="V99" s="48"/>
      <c r="W99" s="7"/>
      <c r="X99" s="4"/>
      <c r="Y99" s="29"/>
      <c r="Z99" s="47"/>
      <c r="AA99" s="47"/>
      <c r="AC99" s="47"/>
      <c r="AD99" s="47"/>
      <c r="AE99" s="29"/>
      <c r="AF99" s="48"/>
      <c r="AG99" s="48"/>
      <c r="AH99" s="4"/>
      <c r="AI99" s="4"/>
      <c r="AJ99" s="49"/>
      <c r="AK99" s="29"/>
      <c r="AL99" s="4"/>
      <c r="AM99" s="48"/>
      <c r="AN99" s="4"/>
      <c r="AO99" s="48"/>
      <c r="AP99" s="48"/>
      <c r="AQ99" s="7"/>
      <c r="AR99" s="4"/>
      <c r="AS99" s="29"/>
      <c r="AT99" s="47"/>
      <c r="AU99" s="47"/>
      <c r="AW99" s="47"/>
      <c r="AX99" s="47"/>
      <c r="AY99" s="29"/>
      <c r="AZ99" s="48"/>
      <c r="BA99" s="48"/>
      <c r="BB99" s="4"/>
      <c r="BC99" s="4"/>
      <c r="BD99" s="49"/>
      <c r="BE99" s="29"/>
      <c r="BF99" s="48"/>
      <c r="BG99" s="48"/>
      <c r="BH99" s="4"/>
      <c r="BI99" s="48"/>
      <c r="BJ99" s="48"/>
      <c r="BK99" s="7"/>
      <c r="BL99" s="4"/>
      <c r="BM99" s="29"/>
      <c r="BN99" s="47"/>
      <c r="BO99" s="47"/>
      <c r="BQ99" s="47"/>
      <c r="BR99" s="47"/>
      <c r="BS99" s="29"/>
      <c r="BT99" s="48"/>
      <c r="BU99" s="48"/>
      <c r="BV99" s="4"/>
      <c r="BW99" s="4"/>
      <c r="BX99" s="49"/>
      <c r="BY99" s="29"/>
      <c r="BZ99" s="48"/>
      <c r="CA99" s="48"/>
      <c r="CB99" s="4"/>
      <c r="CC99" s="48"/>
      <c r="CD99" s="48"/>
      <c r="CE99" s="29"/>
      <c r="CF99" s="4"/>
      <c r="CG99" s="29"/>
      <c r="CH99" s="47"/>
      <c r="CI99" s="47"/>
      <c r="CK99" s="47"/>
      <c r="CL99" s="47"/>
      <c r="CM99" s="29"/>
      <c r="CN99" s="48"/>
      <c r="CO99" s="48"/>
      <c r="CP99" s="4"/>
      <c r="CQ99" s="4"/>
      <c r="CR99" s="49"/>
      <c r="CS99" s="29"/>
      <c r="CT99" s="48"/>
      <c r="CU99" s="48"/>
      <c r="CV99" s="4"/>
      <c r="CW99" s="48"/>
      <c r="CX99" s="48"/>
      <c r="CY99" s="7"/>
      <c r="CZ99" s="4"/>
      <c r="DA99" s="29"/>
      <c r="DB99" s="47"/>
      <c r="DC99" s="47"/>
      <c r="DE99" s="47"/>
      <c r="DF99" s="47"/>
      <c r="DG99" s="29"/>
      <c r="DH99" s="48"/>
      <c r="DI99" s="48"/>
      <c r="DJ99" s="4"/>
      <c r="DK99" s="4"/>
      <c r="DL99" s="49"/>
      <c r="DM99" s="29"/>
      <c r="DN99" s="48"/>
      <c r="DO99" s="48"/>
      <c r="DP99" s="4"/>
      <c r="DQ99" s="48"/>
      <c r="DR99" s="48"/>
      <c r="DS99" s="7"/>
      <c r="DT99" s="4"/>
      <c r="DU99" s="29"/>
      <c r="DV99" s="47"/>
      <c r="DW99" s="47"/>
      <c r="DY99" s="47"/>
      <c r="DZ99" s="47"/>
      <c r="EA99" s="29"/>
      <c r="EB99" s="4"/>
      <c r="EC99" s="50"/>
      <c r="ED99" s="4"/>
      <c r="EE99" s="4"/>
      <c r="EF99" s="49"/>
      <c r="EG99" s="29"/>
      <c r="EH99" s="48"/>
      <c r="EI99" s="48"/>
      <c r="EJ99" s="4"/>
      <c r="EK99" s="48"/>
      <c r="EL99" s="48"/>
      <c r="EM99" s="7"/>
      <c r="EN99" s="4"/>
      <c r="EO99" s="29"/>
      <c r="EP99" s="47"/>
      <c r="EQ99" s="47"/>
      <c r="ES99" s="47"/>
      <c r="ET99" s="47"/>
      <c r="EU99" s="29"/>
      <c r="EV99" s="48"/>
      <c r="EW99" s="48"/>
      <c r="EX99" s="4"/>
      <c r="EY99" s="4"/>
      <c r="EZ99" s="49"/>
      <c r="FA99" s="29"/>
      <c r="FB99" s="48"/>
      <c r="FC99" s="48"/>
      <c r="FD99" s="4"/>
      <c r="FE99" s="48"/>
      <c r="FF99" s="48"/>
      <c r="FG99" s="7"/>
      <c r="FH99" s="4"/>
      <c r="FI99" s="29"/>
      <c r="FJ99" s="47"/>
      <c r="FK99" s="47"/>
      <c r="FM99" s="47"/>
      <c r="FN99" s="47"/>
      <c r="FO99" s="29"/>
      <c r="FP99" s="48"/>
      <c r="FQ99" s="48"/>
      <c r="FR99" s="4"/>
      <c r="FS99" s="4"/>
      <c r="FT99" s="49"/>
      <c r="FU99" s="29"/>
      <c r="FV99" s="48"/>
      <c r="FW99" s="48"/>
      <c r="FX99" s="4"/>
      <c r="FY99" s="48"/>
      <c r="FZ99" s="48"/>
      <c r="GA99" s="19"/>
      <c r="GI99" s="56"/>
      <c r="GN99" s="57"/>
      <c r="GU99" s="19"/>
      <c r="HC99" s="56"/>
      <c r="HH99" s="57"/>
      <c r="HO99" s="19"/>
      <c r="HW99" s="56"/>
      <c r="IB99" s="57"/>
      <c r="II99" s="19"/>
      <c r="IQ99" s="56"/>
      <c r="IV99" s="57"/>
    </row>
    <row r="100" spans="1:256" ht="13.5" customHeight="1">
      <c r="A100" s="62"/>
      <c r="C100" s="7"/>
      <c r="D100" s="4"/>
      <c r="E100" s="29"/>
      <c r="F100" s="47"/>
      <c r="G100" s="48"/>
      <c r="I100" s="47"/>
      <c r="J100" s="48"/>
      <c r="K100" s="29"/>
      <c r="L100" s="48"/>
      <c r="M100" s="48"/>
      <c r="N100" s="4"/>
      <c r="O100" s="4"/>
      <c r="P100" s="49"/>
      <c r="Q100" s="29"/>
      <c r="R100" s="48"/>
      <c r="S100" s="48"/>
      <c r="T100" s="4"/>
      <c r="U100" s="48"/>
      <c r="V100" s="48"/>
      <c r="W100" s="7"/>
      <c r="X100" s="4"/>
      <c r="Y100" s="29"/>
      <c r="Z100" s="47"/>
      <c r="AA100" s="47"/>
      <c r="AC100" s="47"/>
      <c r="AD100" s="47"/>
      <c r="AE100" s="29"/>
      <c r="AF100" s="48"/>
      <c r="AG100" s="48"/>
      <c r="AH100" s="4"/>
      <c r="AI100" s="4"/>
      <c r="AJ100" s="49"/>
      <c r="AK100" s="29"/>
      <c r="AL100" s="4"/>
      <c r="AM100" s="48"/>
      <c r="AN100" s="4"/>
      <c r="AO100" s="48"/>
      <c r="AP100" s="48"/>
      <c r="AQ100" s="7"/>
      <c r="AR100" s="4"/>
      <c r="AS100" s="29"/>
      <c r="AT100" s="47"/>
      <c r="AU100" s="47"/>
      <c r="AW100" s="47"/>
      <c r="AX100" s="47"/>
      <c r="AY100" s="29"/>
      <c r="AZ100" s="48"/>
      <c r="BA100" s="48"/>
      <c r="BB100" s="4"/>
      <c r="BC100" s="4"/>
      <c r="BD100" s="49"/>
      <c r="BE100" s="29"/>
      <c r="BF100" s="48"/>
      <c r="BG100" s="48"/>
      <c r="BH100" s="4"/>
      <c r="BI100" s="48"/>
      <c r="BJ100" s="48"/>
      <c r="BK100" s="7"/>
      <c r="BL100" s="4"/>
      <c r="BM100" s="29"/>
      <c r="BN100" s="47"/>
      <c r="BO100" s="47"/>
      <c r="BQ100" s="47"/>
      <c r="BR100" s="47"/>
      <c r="BS100" s="29"/>
      <c r="BT100" s="48"/>
      <c r="BU100" s="48"/>
      <c r="BV100" s="4"/>
      <c r="BW100" s="4"/>
      <c r="BX100" s="49"/>
      <c r="BY100" s="29"/>
      <c r="BZ100" s="48"/>
      <c r="CA100" s="48"/>
      <c r="CB100" s="4"/>
      <c r="CC100" s="48"/>
      <c r="CD100" s="48"/>
      <c r="CE100" s="29"/>
      <c r="CF100" s="4"/>
      <c r="CG100" s="29"/>
      <c r="CH100" s="47"/>
      <c r="CI100" s="47"/>
      <c r="CK100" s="47"/>
      <c r="CL100" s="47"/>
      <c r="CM100" s="29"/>
      <c r="CN100" s="48"/>
      <c r="CO100" s="48"/>
      <c r="CP100" s="4"/>
      <c r="CQ100" s="4"/>
      <c r="CR100" s="49"/>
      <c r="CS100" s="29"/>
      <c r="CT100" s="48"/>
      <c r="CU100" s="48"/>
      <c r="CV100" s="4"/>
      <c r="CW100" s="48"/>
      <c r="CX100" s="48"/>
      <c r="CY100" s="7"/>
      <c r="CZ100" s="4"/>
      <c r="DA100" s="29"/>
      <c r="DB100" s="47"/>
      <c r="DC100" s="47"/>
      <c r="DE100" s="47"/>
      <c r="DF100" s="47"/>
      <c r="DG100" s="29"/>
      <c r="DH100" s="48"/>
      <c r="DI100" s="48"/>
      <c r="DJ100" s="4"/>
      <c r="DK100" s="4"/>
      <c r="DL100" s="49"/>
      <c r="DM100" s="29"/>
      <c r="DN100" s="48"/>
      <c r="DO100" s="48"/>
      <c r="DP100" s="4"/>
      <c r="DQ100" s="48"/>
      <c r="DR100" s="48"/>
      <c r="DS100" s="7"/>
      <c r="DT100" s="4"/>
      <c r="DU100" s="29"/>
      <c r="DV100" s="47"/>
      <c r="DW100" s="47"/>
      <c r="DY100" s="47"/>
      <c r="DZ100" s="47"/>
      <c r="EA100" s="29"/>
      <c r="EB100" s="4"/>
      <c r="EC100" s="50"/>
      <c r="ED100" s="4"/>
      <c r="EE100" s="4"/>
      <c r="EF100" s="49"/>
      <c r="EG100" s="29"/>
      <c r="EH100" s="48"/>
      <c r="EI100" s="48"/>
      <c r="EJ100" s="4"/>
      <c r="EK100" s="48"/>
      <c r="EL100" s="48"/>
      <c r="EM100" s="7"/>
      <c r="EN100" s="4"/>
      <c r="EO100" s="29"/>
      <c r="EP100" s="47"/>
      <c r="EQ100" s="47"/>
      <c r="ES100" s="47"/>
      <c r="ET100" s="47"/>
      <c r="EU100" s="29"/>
      <c r="EV100" s="48"/>
      <c r="EW100" s="48"/>
      <c r="EX100" s="4"/>
      <c r="EY100" s="4"/>
      <c r="EZ100" s="49"/>
      <c r="FA100" s="29"/>
      <c r="FB100" s="48"/>
      <c r="FC100" s="48"/>
      <c r="FD100" s="4"/>
      <c r="FE100" s="48"/>
      <c r="FF100" s="48"/>
      <c r="FG100" s="7"/>
      <c r="FH100" s="4"/>
      <c r="FI100" s="29"/>
      <c r="FJ100" s="47"/>
      <c r="FK100" s="47"/>
      <c r="FM100" s="47"/>
      <c r="FN100" s="47"/>
      <c r="FO100" s="29"/>
      <c r="FP100" s="48"/>
      <c r="FQ100" s="48"/>
      <c r="FR100" s="4"/>
      <c r="FS100" s="4"/>
      <c r="FT100" s="49"/>
      <c r="FU100" s="29"/>
      <c r="FV100" s="48"/>
      <c r="FW100" s="48"/>
      <c r="FX100" s="4"/>
      <c r="FY100" s="48"/>
      <c r="FZ100" s="48"/>
      <c r="GA100" s="19"/>
      <c r="GI100" s="56"/>
      <c r="GN100" s="57"/>
      <c r="GU100" s="19"/>
      <c r="HC100" s="56"/>
      <c r="HH100" s="57"/>
      <c r="HO100" s="19"/>
      <c r="HW100" s="56"/>
      <c r="IB100" s="57"/>
      <c r="II100" s="19"/>
      <c r="IQ100" s="56"/>
      <c r="IV100" s="57"/>
    </row>
    <row r="101" spans="1:256" ht="13.5" customHeight="1">
      <c r="S101" s="47"/>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row r="201" s="2" customFormat="1" ht="13.5" customHeight="1"/>
    <row r="202" s="2" customFormat="1" ht="13.5" customHeight="1"/>
    <row r="203" s="2" customFormat="1" ht="13.5" customHeight="1"/>
    <row r="204" s="2" customFormat="1" ht="13.5" customHeight="1"/>
    <row r="205" s="2" customFormat="1" ht="13.5" customHeight="1"/>
    <row r="206" s="2" customFormat="1" ht="13.5" customHeight="1"/>
    <row r="207" s="2" customFormat="1" ht="13.5" customHeight="1"/>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info_parties!$A$1:$A$95</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BED2BE"/>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B1" sqref="A1:XFD1048576"/>
    </sheetView>
  </sheetViews>
  <sheetFormatPr defaultColWidth="9.08984375" defaultRowHeight="13.5" customHeight="1"/>
  <cols>
    <col min="1" max="1" width="9.08984375" style="2"/>
    <col min="2" max="2" width="27.6328125" style="2" customWidth="1"/>
    <col min="3" max="4" width="10.36328125" style="2" customWidth="1"/>
    <col min="5" max="5" width="9.08984375" style="2"/>
    <col min="6" max="6" width="9.08984375" style="75" customWidth="1"/>
    <col min="7" max="8" width="9.08984375" style="2" customWidth="1"/>
    <col min="9" max="9" width="9.08984375" style="2"/>
    <col min="10" max="11" width="12" style="2" customWidth="1"/>
    <col min="12" max="16384" width="9.08984375" style="2"/>
  </cols>
  <sheetData>
    <row r="1" spans="1:77" ht="13.5" customHeight="1">
      <c r="A1" s="18" t="s">
        <v>5</v>
      </c>
      <c r="B1" s="20"/>
      <c r="C1" s="64">
        <v>33385</v>
      </c>
      <c r="D1" s="65"/>
      <c r="E1" s="65"/>
      <c r="F1" s="66">
        <v>34848</v>
      </c>
      <c r="G1" s="65"/>
      <c r="H1" s="67"/>
      <c r="I1" s="64">
        <v>36305</v>
      </c>
      <c r="J1" s="65"/>
      <c r="K1" s="65"/>
      <c r="L1" s="66">
        <v>37767</v>
      </c>
      <c r="M1" s="65"/>
      <c r="N1" s="67"/>
      <c r="O1" s="66"/>
      <c r="P1" s="65"/>
      <c r="Q1" s="67"/>
      <c r="R1" s="13"/>
      <c r="S1" s="65"/>
      <c r="T1" s="67"/>
      <c r="U1" s="66"/>
      <c r="V1" s="65"/>
      <c r="W1" s="67"/>
      <c r="X1" s="66"/>
      <c r="Y1" s="65"/>
      <c r="Z1" s="67"/>
      <c r="AA1" s="66"/>
      <c r="AB1" s="65"/>
      <c r="AC1" s="67"/>
      <c r="AD1" s="66"/>
      <c r="AE1" s="65"/>
      <c r="AF1" s="67"/>
      <c r="AG1" s="66"/>
      <c r="AH1" s="65"/>
      <c r="AI1" s="67"/>
      <c r="AJ1" s="66"/>
      <c r="AK1" s="65"/>
      <c r="AL1" s="67"/>
      <c r="AM1" s="66"/>
      <c r="AN1" s="65"/>
      <c r="AO1" s="67"/>
      <c r="AP1" s="66"/>
      <c r="AQ1" s="65"/>
      <c r="AR1" s="67"/>
      <c r="AS1" s="66"/>
      <c r="AT1" s="65"/>
      <c r="AU1" s="67"/>
      <c r="AV1" s="66"/>
      <c r="AW1" s="65"/>
      <c r="AX1" s="67"/>
      <c r="AY1" s="66"/>
      <c r="AZ1" s="65"/>
      <c r="BA1" s="67"/>
      <c r="BB1" s="66"/>
      <c r="BC1" s="65"/>
      <c r="BD1" s="67"/>
      <c r="BE1" s="66"/>
      <c r="BF1" s="65"/>
      <c r="BG1" s="67"/>
      <c r="BH1" s="66"/>
      <c r="BI1" s="65"/>
      <c r="BJ1" s="67"/>
      <c r="BK1" s="66"/>
      <c r="BL1" s="65"/>
      <c r="BM1" s="67"/>
      <c r="BN1" s="66"/>
      <c r="BO1" s="65"/>
      <c r="BP1" s="67"/>
      <c r="BQ1" s="66"/>
      <c r="BR1" s="65"/>
      <c r="BS1" s="67"/>
      <c r="BT1" s="66"/>
      <c r="BU1" s="65"/>
      <c r="BV1" s="67"/>
      <c r="BW1" s="66"/>
      <c r="BX1" s="65"/>
      <c r="BY1" s="67"/>
    </row>
    <row r="2" spans="1:77" ht="3.75" customHeight="1">
      <c r="A2" s="18"/>
      <c r="B2" s="20"/>
      <c r="C2" s="68"/>
      <c r="D2" s="65"/>
      <c r="E2" s="65"/>
      <c r="F2" s="68"/>
      <c r="G2" s="65"/>
      <c r="H2" s="67"/>
      <c r="I2" s="69"/>
      <c r="J2" s="65"/>
      <c r="K2" s="65"/>
      <c r="L2" s="68"/>
      <c r="M2" s="65"/>
      <c r="N2" s="67"/>
      <c r="O2" s="68"/>
      <c r="P2" s="65"/>
      <c r="Q2" s="67"/>
      <c r="R2" s="68"/>
      <c r="S2" s="65"/>
      <c r="T2" s="67"/>
      <c r="U2" s="68"/>
      <c r="V2" s="65"/>
      <c r="W2" s="67"/>
      <c r="X2" s="68"/>
      <c r="Y2" s="65"/>
      <c r="Z2" s="67"/>
      <c r="AA2" s="68"/>
      <c r="AB2" s="65"/>
      <c r="AC2" s="67"/>
      <c r="AD2" s="68"/>
      <c r="AE2" s="65"/>
      <c r="AF2" s="67"/>
      <c r="AG2" s="68"/>
      <c r="AH2" s="65"/>
      <c r="AI2" s="67"/>
      <c r="AJ2" s="68"/>
      <c r="AK2" s="65"/>
      <c r="AL2" s="67"/>
      <c r="AM2" s="68"/>
      <c r="AN2" s="65"/>
      <c r="AO2" s="67"/>
      <c r="AP2" s="68"/>
      <c r="AQ2" s="65"/>
      <c r="AR2" s="67"/>
      <c r="AS2" s="68"/>
      <c r="AT2" s="65"/>
      <c r="AU2" s="67"/>
      <c r="AV2" s="68"/>
      <c r="AW2" s="65"/>
      <c r="AX2" s="67"/>
      <c r="AY2" s="68"/>
      <c r="AZ2" s="65"/>
      <c r="BA2" s="67"/>
      <c r="BB2" s="68"/>
      <c r="BC2" s="65"/>
      <c r="BD2" s="67"/>
      <c r="BE2" s="68"/>
      <c r="BF2" s="65"/>
      <c r="BG2" s="67"/>
      <c r="BH2" s="68"/>
      <c r="BI2" s="65"/>
      <c r="BJ2" s="67"/>
      <c r="BK2" s="68"/>
      <c r="BL2" s="65"/>
      <c r="BM2" s="67"/>
      <c r="BN2" s="68"/>
      <c r="BO2" s="65"/>
      <c r="BP2" s="67"/>
      <c r="BQ2" s="68"/>
      <c r="BR2" s="65"/>
      <c r="BS2" s="67"/>
      <c r="BT2" s="68"/>
      <c r="BU2" s="65"/>
      <c r="BV2" s="67"/>
      <c r="BW2" s="68"/>
      <c r="BX2" s="65"/>
      <c r="BY2" s="67"/>
    </row>
    <row r="3" spans="1:77" ht="3.75" customHeight="1">
      <c r="A3" s="18"/>
      <c r="B3" s="20"/>
      <c r="C3" s="68"/>
      <c r="D3" s="65"/>
      <c r="E3" s="65"/>
      <c r="F3" s="68"/>
      <c r="G3" s="65"/>
      <c r="H3" s="67"/>
      <c r="I3" s="69"/>
      <c r="J3" s="65"/>
      <c r="K3" s="65"/>
      <c r="L3" s="68"/>
      <c r="M3" s="65"/>
      <c r="N3" s="67"/>
      <c r="O3" s="68"/>
      <c r="P3" s="65"/>
      <c r="Q3" s="67"/>
      <c r="R3" s="68"/>
      <c r="S3" s="65"/>
      <c r="T3" s="67"/>
      <c r="U3" s="68"/>
      <c r="V3" s="65"/>
      <c r="W3" s="67"/>
      <c r="X3" s="68"/>
      <c r="Y3" s="65"/>
      <c r="Z3" s="67"/>
      <c r="AA3" s="68"/>
      <c r="AB3" s="65"/>
      <c r="AC3" s="67"/>
      <c r="AD3" s="68"/>
      <c r="AE3" s="65"/>
      <c r="AF3" s="67"/>
      <c r="AG3" s="68"/>
      <c r="AH3" s="65"/>
      <c r="AI3" s="67"/>
      <c r="AJ3" s="68"/>
      <c r="AK3" s="65"/>
      <c r="AL3" s="67"/>
      <c r="AM3" s="68"/>
      <c r="AN3" s="65"/>
      <c r="AO3" s="67"/>
      <c r="AP3" s="68"/>
      <c r="AQ3" s="65"/>
      <c r="AR3" s="67"/>
      <c r="AS3" s="68"/>
      <c r="AT3" s="65"/>
      <c r="AU3" s="67"/>
      <c r="AV3" s="68"/>
      <c r="AW3" s="65"/>
      <c r="AX3" s="67"/>
      <c r="AY3" s="68"/>
      <c r="AZ3" s="65"/>
      <c r="BA3" s="67"/>
      <c r="BB3" s="68"/>
      <c r="BC3" s="65"/>
      <c r="BD3" s="67"/>
      <c r="BE3" s="68"/>
      <c r="BF3" s="65"/>
      <c r="BG3" s="67"/>
      <c r="BH3" s="68"/>
      <c r="BI3" s="65"/>
      <c r="BJ3" s="67"/>
      <c r="BK3" s="68"/>
      <c r="BL3" s="65"/>
      <c r="BM3" s="67"/>
      <c r="BN3" s="68"/>
      <c r="BO3" s="65"/>
      <c r="BP3" s="67"/>
      <c r="BQ3" s="68"/>
      <c r="BR3" s="65"/>
      <c r="BS3" s="67"/>
      <c r="BT3" s="68"/>
      <c r="BU3" s="65"/>
      <c r="BV3" s="67"/>
      <c r="BW3" s="68"/>
      <c r="BX3" s="65"/>
      <c r="BY3" s="67"/>
    </row>
    <row r="4" spans="1:77" ht="3.75" customHeight="1">
      <c r="A4" s="18"/>
      <c r="B4" s="20"/>
      <c r="C4" s="68"/>
      <c r="D4" s="65"/>
      <c r="E4" s="65"/>
      <c r="F4" s="68"/>
      <c r="G4" s="65"/>
      <c r="H4" s="67"/>
      <c r="I4" s="69"/>
      <c r="J4" s="65"/>
      <c r="K4" s="65"/>
      <c r="L4" s="68"/>
      <c r="M4" s="65"/>
      <c r="N4" s="67"/>
      <c r="O4" s="68"/>
      <c r="P4" s="65"/>
      <c r="Q4" s="67"/>
      <c r="R4" s="68"/>
      <c r="S4" s="65"/>
      <c r="T4" s="67"/>
      <c r="U4" s="68"/>
      <c r="V4" s="65"/>
      <c r="W4" s="67"/>
      <c r="X4" s="68"/>
      <c r="Y4" s="65"/>
      <c r="Z4" s="67"/>
      <c r="AA4" s="68"/>
      <c r="AB4" s="65"/>
      <c r="AC4" s="67"/>
      <c r="AD4" s="68"/>
      <c r="AE4" s="65"/>
      <c r="AF4" s="67"/>
      <c r="AG4" s="68"/>
      <c r="AH4" s="65"/>
      <c r="AI4" s="67"/>
      <c r="AJ4" s="68"/>
      <c r="AK4" s="65"/>
      <c r="AL4" s="67"/>
      <c r="AM4" s="68"/>
      <c r="AN4" s="65"/>
      <c r="AO4" s="67"/>
      <c r="AP4" s="68"/>
      <c r="AQ4" s="65"/>
      <c r="AR4" s="67"/>
      <c r="AS4" s="68"/>
      <c r="AT4" s="65"/>
      <c r="AU4" s="67"/>
      <c r="AV4" s="68"/>
      <c r="AW4" s="65"/>
      <c r="AX4" s="67"/>
      <c r="AY4" s="68"/>
      <c r="AZ4" s="65"/>
      <c r="BA4" s="67"/>
      <c r="BB4" s="68"/>
      <c r="BC4" s="65"/>
      <c r="BD4" s="67"/>
      <c r="BE4" s="68"/>
      <c r="BF4" s="65"/>
      <c r="BG4" s="67"/>
      <c r="BH4" s="68"/>
      <c r="BI4" s="65"/>
      <c r="BJ4" s="67"/>
      <c r="BK4" s="68"/>
      <c r="BL4" s="65"/>
      <c r="BM4" s="67"/>
      <c r="BN4" s="68"/>
      <c r="BO4" s="65"/>
      <c r="BP4" s="67"/>
      <c r="BQ4" s="68"/>
      <c r="BR4" s="65"/>
      <c r="BS4" s="67"/>
      <c r="BT4" s="68"/>
      <c r="BU4" s="65"/>
      <c r="BV4" s="67"/>
      <c r="BW4" s="68"/>
      <c r="BX4" s="65"/>
      <c r="BY4" s="67"/>
    </row>
    <row r="5" spans="1:77" ht="3.75" customHeight="1">
      <c r="A5" s="18"/>
      <c r="B5" s="20"/>
      <c r="C5" s="68"/>
      <c r="D5" s="65"/>
      <c r="E5" s="65"/>
      <c r="F5" s="68"/>
      <c r="G5" s="65"/>
      <c r="H5" s="67"/>
      <c r="I5" s="69"/>
      <c r="J5" s="65"/>
      <c r="K5" s="65"/>
      <c r="L5" s="68"/>
      <c r="M5" s="65"/>
      <c r="N5" s="67"/>
      <c r="O5" s="68"/>
      <c r="P5" s="65"/>
      <c r="Q5" s="67"/>
      <c r="R5" s="68"/>
      <c r="S5" s="65"/>
      <c r="T5" s="67"/>
      <c r="U5" s="68"/>
      <c r="V5" s="65"/>
      <c r="W5" s="67"/>
      <c r="X5" s="68"/>
      <c r="Y5" s="65"/>
      <c r="Z5" s="67"/>
      <c r="AA5" s="68"/>
      <c r="AB5" s="65"/>
      <c r="AC5" s="67"/>
      <c r="AD5" s="68"/>
      <c r="AE5" s="65"/>
      <c r="AF5" s="67"/>
      <c r="AG5" s="68"/>
      <c r="AH5" s="65"/>
      <c r="AI5" s="67"/>
      <c r="AJ5" s="68"/>
      <c r="AK5" s="65"/>
      <c r="AL5" s="67"/>
      <c r="AM5" s="68"/>
      <c r="AN5" s="65"/>
      <c r="AO5" s="67"/>
      <c r="AP5" s="68"/>
      <c r="AQ5" s="65"/>
      <c r="AR5" s="67"/>
      <c r="AS5" s="68"/>
      <c r="AT5" s="65"/>
      <c r="AU5" s="67"/>
      <c r="AV5" s="68"/>
      <c r="AW5" s="65"/>
      <c r="AX5" s="67"/>
      <c r="AY5" s="68"/>
      <c r="AZ5" s="65"/>
      <c r="BA5" s="67"/>
      <c r="BB5" s="68"/>
      <c r="BC5" s="65"/>
      <c r="BD5" s="67"/>
      <c r="BE5" s="68"/>
      <c r="BF5" s="65"/>
      <c r="BG5" s="67"/>
      <c r="BH5" s="68"/>
      <c r="BI5" s="65"/>
      <c r="BJ5" s="67"/>
      <c r="BK5" s="68"/>
      <c r="BL5" s="65"/>
      <c r="BM5" s="67"/>
      <c r="BN5" s="68"/>
      <c r="BO5" s="65"/>
      <c r="BP5" s="67"/>
      <c r="BQ5" s="68"/>
      <c r="BR5" s="65"/>
      <c r="BS5" s="67"/>
      <c r="BT5" s="68"/>
      <c r="BU5" s="65"/>
      <c r="BV5" s="67"/>
      <c r="BW5" s="68"/>
      <c r="BX5" s="65"/>
      <c r="BY5" s="67"/>
    </row>
    <row r="6" spans="1:77" ht="3.75" customHeight="1">
      <c r="A6" s="18"/>
      <c r="B6" s="20"/>
      <c r="C6" s="68"/>
      <c r="D6" s="65"/>
      <c r="E6" s="65"/>
      <c r="F6" s="68"/>
      <c r="G6" s="65"/>
      <c r="H6" s="67"/>
      <c r="I6" s="69"/>
      <c r="J6" s="65"/>
      <c r="K6" s="65"/>
      <c r="L6" s="68"/>
      <c r="M6" s="65"/>
      <c r="N6" s="67"/>
      <c r="O6" s="68"/>
      <c r="P6" s="65"/>
      <c r="Q6" s="67"/>
      <c r="R6" s="68"/>
      <c r="S6" s="65"/>
      <c r="T6" s="67"/>
      <c r="U6" s="68"/>
      <c r="V6" s="65"/>
      <c r="W6" s="67"/>
      <c r="X6" s="68"/>
      <c r="Y6" s="65"/>
      <c r="Z6" s="67"/>
      <c r="AA6" s="68"/>
      <c r="AB6" s="65"/>
      <c r="AC6" s="67"/>
      <c r="AD6" s="68"/>
      <c r="AE6" s="65"/>
      <c r="AF6" s="67"/>
      <c r="AG6" s="68"/>
      <c r="AH6" s="65"/>
      <c r="AI6" s="67"/>
      <c r="AJ6" s="68"/>
      <c r="AK6" s="65"/>
      <c r="AL6" s="67"/>
      <c r="AM6" s="68"/>
      <c r="AN6" s="65"/>
      <c r="AO6" s="67"/>
      <c r="AP6" s="68"/>
      <c r="AQ6" s="65"/>
      <c r="AR6" s="67"/>
      <c r="AS6" s="68"/>
      <c r="AT6" s="65"/>
      <c r="AU6" s="67"/>
      <c r="AV6" s="68"/>
      <c r="AW6" s="65"/>
      <c r="AX6" s="67"/>
      <c r="AY6" s="68"/>
      <c r="AZ6" s="65"/>
      <c r="BA6" s="67"/>
      <c r="BB6" s="68"/>
      <c r="BC6" s="65"/>
      <c r="BD6" s="67"/>
      <c r="BE6" s="68"/>
      <c r="BF6" s="65"/>
      <c r="BG6" s="67"/>
      <c r="BH6" s="68"/>
      <c r="BI6" s="65"/>
      <c r="BJ6" s="67"/>
      <c r="BK6" s="68"/>
      <c r="BL6" s="65"/>
      <c r="BM6" s="67"/>
      <c r="BN6" s="68"/>
      <c r="BO6" s="65"/>
      <c r="BP6" s="67"/>
      <c r="BQ6" s="68"/>
      <c r="BR6" s="65"/>
      <c r="BS6" s="67"/>
      <c r="BT6" s="68"/>
      <c r="BU6" s="65"/>
      <c r="BV6" s="67"/>
      <c r="BW6" s="68"/>
      <c r="BX6" s="65"/>
      <c r="BY6" s="67"/>
    </row>
    <row r="7" spans="1:77" ht="3.75" customHeight="1">
      <c r="A7" s="18"/>
      <c r="B7" s="20"/>
      <c r="C7" s="68"/>
      <c r="D7" s="65"/>
      <c r="E7" s="65"/>
      <c r="F7" s="68"/>
      <c r="G7" s="65"/>
      <c r="H7" s="67"/>
      <c r="I7" s="69"/>
      <c r="J7" s="65"/>
      <c r="K7" s="65"/>
      <c r="L7" s="68"/>
      <c r="M7" s="65"/>
      <c r="N7" s="67"/>
      <c r="O7" s="68"/>
      <c r="P7" s="65"/>
      <c r="Q7" s="67"/>
      <c r="R7" s="68"/>
      <c r="S7" s="65"/>
      <c r="T7" s="67"/>
      <c r="U7" s="68"/>
      <c r="V7" s="65"/>
      <c r="W7" s="67"/>
      <c r="X7" s="68"/>
      <c r="Y7" s="65"/>
      <c r="Z7" s="67"/>
      <c r="AA7" s="68"/>
      <c r="AB7" s="65"/>
      <c r="AC7" s="67"/>
      <c r="AD7" s="68"/>
      <c r="AE7" s="65"/>
      <c r="AF7" s="67"/>
      <c r="AG7" s="68"/>
      <c r="AH7" s="65"/>
      <c r="AI7" s="67"/>
      <c r="AJ7" s="68"/>
      <c r="AK7" s="65"/>
      <c r="AL7" s="67"/>
      <c r="AM7" s="68"/>
      <c r="AN7" s="65"/>
      <c r="AO7" s="67"/>
      <c r="AP7" s="68"/>
      <c r="AQ7" s="65"/>
      <c r="AR7" s="67"/>
      <c r="AS7" s="68"/>
      <c r="AT7" s="65"/>
      <c r="AU7" s="67"/>
      <c r="AV7" s="68"/>
      <c r="AW7" s="65"/>
      <c r="AX7" s="67"/>
      <c r="AY7" s="68"/>
      <c r="AZ7" s="65"/>
      <c r="BA7" s="67"/>
      <c r="BB7" s="68"/>
      <c r="BC7" s="65"/>
      <c r="BD7" s="67"/>
      <c r="BE7" s="68"/>
      <c r="BF7" s="65"/>
      <c r="BG7" s="67"/>
      <c r="BH7" s="68"/>
      <c r="BI7" s="65"/>
      <c r="BJ7" s="67"/>
      <c r="BK7" s="68"/>
      <c r="BL7" s="65"/>
      <c r="BM7" s="67"/>
      <c r="BN7" s="68"/>
      <c r="BO7" s="65"/>
      <c r="BP7" s="67"/>
      <c r="BQ7" s="68"/>
      <c r="BR7" s="65"/>
      <c r="BS7" s="67"/>
      <c r="BT7" s="68"/>
      <c r="BU7" s="65"/>
      <c r="BV7" s="67"/>
      <c r="BW7" s="68"/>
      <c r="BX7" s="65"/>
      <c r="BY7" s="67"/>
    </row>
    <row r="8" spans="1:77" ht="3.75" customHeight="1">
      <c r="A8" s="18"/>
      <c r="B8" s="20"/>
      <c r="C8" s="68"/>
      <c r="D8" s="65"/>
      <c r="E8" s="65"/>
      <c r="F8" s="68"/>
      <c r="G8" s="65"/>
      <c r="H8" s="67"/>
      <c r="I8" s="69"/>
      <c r="J8" s="65"/>
      <c r="K8" s="65"/>
      <c r="L8" s="68"/>
      <c r="M8" s="65"/>
      <c r="N8" s="67"/>
      <c r="O8" s="68"/>
      <c r="P8" s="65"/>
      <c r="Q8" s="67"/>
      <c r="R8" s="68"/>
      <c r="S8" s="65"/>
      <c r="T8" s="67"/>
      <c r="U8" s="68"/>
      <c r="V8" s="65"/>
      <c r="W8" s="67"/>
      <c r="X8" s="68"/>
      <c r="Y8" s="65"/>
      <c r="Z8" s="67"/>
      <c r="AA8" s="68"/>
      <c r="AB8" s="65"/>
      <c r="AC8" s="67"/>
      <c r="AD8" s="68"/>
      <c r="AE8" s="65"/>
      <c r="AF8" s="67"/>
      <c r="AG8" s="68"/>
      <c r="AH8" s="65"/>
      <c r="AI8" s="67"/>
      <c r="AJ8" s="68"/>
      <c r="AK8" s="65"/>
      <c r="AL8" s="67"/>
      <c r="AM8" s="68"/>
      <c r="AN8" s="65"/>
      <c r="AO8" s="67"/>
      <c r="AP8" s="68"/>
      <c r="AQ8" s="65"/>
      <c r="AR8" s="67"/>
      <c r="AS8" s="68"/>
      <c r="AT8" s="65"/>
      <c r="AU8" s="67"/>
      <c r="AV8" s="68"/>
      <c r="AW8" s="65"/>
      <c r="AX8" s="67"/>
      <c r="AY8" s="68"/>
      <c r="AZ8" s="65"/>
      <c r="BA8" s="67"/>
      <c r="BB8" s="68"/>
      <c r="BC8" s="65"/>
      <c r="BD8" s="67"/>
      <c r="BE8" s="68"/>
      <c r="BF8" s="65"/>
      <c r="BG8" s="67"/>
      <c r="BH8" s="68"/>
      <c r="BI8" s="65"/>
      <c r="BJ8" s="67"/>
      <c r="BK8" s="68"/>
      <c r="BL8" s="65"/>
      <c r="BM8" s="67"/>
      <c r="BN8" s="68"/>
      <c r="BO8" s="65"/>
      <c r="BP8" s="67"/>
      <c r="BQ8" s="68"/>
      <c r="BR8" s="65"/>
      <c r="BS8" s="67"/>
      <c r="BT8" s="68"/>
      <c r="BU8" s="65"/>
      <c r="BV8" s="67"/>
      <c r="BW8" s="68"/>
      <c r="BX8" s="65"/>
      <c r="BY8" s="67"/>
    </row>
    <row r="9" spans="1:77" ht="13.5" customHeight="1">
      <c r="A9" s="18" t="s">
        <v>6</v>
      </c>
      <c r="B9" s="20"/>
      <c r="C9" s="64"/>
      <c r="D9" s="65"/>
      <c r="E9" s="65"/>
      <c r="F9" s="66"/>
      <c r="G9" s="65"/>
      <c r="H9" s="67"/>
      <c r="I9" s="64"/>
      <c r="J9" s="65"/>
      <c r="K9" s="65"/>
      <c r="L9" s="66"/>
      <c r="M9" s="65"/>
      <c r="N9" s="67"/>
      <c r="O9" s="66"/>
      <c r="P9" s="65"/>
      <c r="Q9" s="67"/>
      <c r="R9" s="66"/>
      <c r="S9" s="65"/>
      <c r="T9" s="67"/>
      <c r="U9" s="66"/>
      <c r="V9" s="65"/>
      <c r="W9" s="67"/>
      <c r="X9" s="66"/>
      <c r="Y9" s="65"/>
      <c r="Z9" s="67"/>
      <c r="AA9" s="66"/>
      <c r="AB9" s="65"/>
      <c r="AC9" s="67"/>
      <c r="AD9" s="66"/>
      <c r="AE9" s="65"/>
      <c r="AF9" s="67"/>
      <c r="AG9" s="66"/>
      <c r="AH9" s="65"/>
      <c r="AI9" s="67"/>
      <c r="AJ9" s="66"/>
      <c r="AK9" s="65"/>
      <c r="AL9" s="67"/>
      <c r="AM9" s="66"/>
      <c r="AN9" s="65"/>
      <c r="AO9" s="67"/>
      <c r="AP9" s="66"/>
      <c r="AQ9" s="65"/>
      <c r="AR9" s="67"/>
      <c r="AS9" s="66"/>
      <c r="AT9" s="65"/>
      <c r="AU9" s="67"/>
      <c r="AV9" s="66"/>
      <c r="AW9" s="65"/>
      <c r="AX9" s="67"/>
      <c r="AY9" s="66"/>
      <c r="AZ9" s="65"/>
      <c r="BA9" s="67"/>
      <c r="BB9" s="66"/>
      <c r="BC9" s="65"/>
      <c r="BD9" s="67"/>
      <c r="BE9" s="66"/>
      <c r="BF9" s="65"/>
      <c r="BG9" s="67"/>
      <c r="BH9" s="66"/>
      <c r="BI9" s="65"/>
      <c r="BJ9" s="67"/>
      <c r="BK9" s="66"/>
      <c r="BL9" s="65"/>
      <c r="BM9" s="67"/>
      <c r="BN9" s="66"/>
      <c r="BO9" s="65"/>
      <c r="BP9" s="67"/>
      <c r="BQ9" s="66"/>
      <c r="BR9" s="65" t="s">
        <v>292</v>
      </c>
      <c r="BS9" s="67"/>
      <c r="BT9" s="66"/>
      <c r="BU9" s="65"/>
      <c r="BV9" s="67"/>
      <c r="BW9" s="66"/>
      <c r="BX9" s="65"/>
      <c r="BY9" s="67"/>
    </row>
    <row r="10" spans="1:77" ht="31.5" customHeight="1">
      <c r="A10" s="40" t="s">
        <v>128</v>
      </c>
      <c r="B10" s="40" t="s">
        <v>33</v>
      </c>
      <c r="C10" s="41" t="s">
        <v>125</v>
      </c>
      <c r="D10" s="40" t="s">
        <v>34</v>
      </c>
      <c r="E10" s="40" t="s">
        <v>35</v>
      </c>
      <c r="F10" s="41" t="s">
        <v>125</v>
      </c>
      <c r="G10" s="40" t="s">
        <v>34</v>
      </c>
      <c r="H10" s="70" t="s">
        <v>35</v>
      </c>
      <c r="I10" s="40" t="s">
        <v>125</v>
      </c>
      <c r="J10" s="40" t="s">
        <v>34</v>
      </c>
      <c r="K10" s="40" t="s">
        <v>35</v>
      </c>
      <c r="L10" s="41" t="s">
        <v>125</v>
      </c>
      <c r="M10" s="40" t="s">
        <v>34</v>
      </c>
      <c r="N10" s="70" t="s">
        <v>35</v>
      </c>
      <c r="O10" s="41" t="s">
        <v>125</v>
      </c>
      <c r="P10" s="40" t="s">
        <v>34</v>
      </c>
      <c r="Q10" s="70" t="s">
        <v>35</v>
      </c>
      <c r="R10" s="41" t="s">
        <v>125</v>
      </c>
      <c r="S10" s="40" t="s">
        <v>34</v>
      </c>
      <c r="T10" s="70" t="s">
        <v>35</v>
      </c>
      <c r="U10" s="41" t="s">
        <v>125</v>
      </c>
      <c r="V10" s="40" t="s">
        <v>34</v>
      </c>
      <c r="W10" s="70" t="s">
        <v>35</v>
      </c>
      <c r="X10" s="41" t="s">
        <v>125</v>
      </c>
      <c r="Y10" s="40" t="s">
        <v>34</v>
      </c>
      <c r="Z10" s="70" t="s">
        <v>35</v>
      </c>
      <c r="AA10" s="41" t="s">
        <v>125</v>
      </c>
      <c r="AB10" s="40" t="s">
        <v>34</v>
      </c>
      <c r="AC10" s="70" t="s">
        <v>35</v>
      </c>
      <c r="AD10" s="41" t="s">
        <v>125</v>
      </c>
      <c r="AE10" s="40" t="s">
        <v>34</v>
      </c>
      <c r="AF10" s="70" t="s">
        <v>35</v>
      </c>
      <c r="AG10" s="41" t="s">
        <v>125</v>
      </c>
      <c r="AH10" s="40" t="s">
        <v>34</v>
      </c>
      <c r="AI10" s="70" t="s">
        <v>35</v>
      </c>
      <c r="AJ10" s="41" t="s">
        <v>125</v>
      </c>
      <c r="AK10" s="40" t="s">
        <v>34</v>
      </c>
      <c r="AL10" s="70" t="s">
        <v>35</v>
      </c>
      <c r="AM10" s="41" t="s">
        <v>125</v>
      </c>
      <c r="AN10" s="40" t="s">
        <v>34</v>
      </c>
      <c r="AO10" s="70" t="s">
        <v>35</v>
      </c>
      <c r="AP10" s="41" t="s">
        <v>125</v>
      </c>
      <c r="AQ10" s="40" t="s">
        <v>34</v>
      </c>
      <c r="AR10" s="70" t="s">
        <v>35</v>
      </c>
      <c r="AS10" s="41" t="s">
        <v>125</v>
      </c>
      <c r="AT10" s="40" t="s">
        <v>34</v>
      </c>
      <c r="AU10" s="70" t="s">
        <v>35</v>
      </c>
      <c r="AV10" s="41" t="s">
        <v>125</v>
      </c>
      <c r="AW10" s="40" t="s">
        <v>34</v>
      </c>
      <c r="AX10" s="70" t="s">
        <v>35</v>
      </c>
      <c r="AY10" s="41" t="s">
        <v>125</v>
      </c>
      <c r="AZ10" s="40" t="s">
        <v>34</v>
      </c>
      <c r="BA10" s="70" t="s">
        <v>35</v>
      </c>
      <c r="BB10" s="41" t="s">
        <v>125</v>
      </c>
      <c r="BC10" s="40" t="s">
        <v>34</v>
      </c>
      <c r="BD10" s="70" t="s">
        <v>35</v>
      </c>
      <c r="BE10" s="41" t="s">
        <v>125</v>
      </c>
      <c r="BF10" s="40" t="s">
        <v>34</v>
      </c>
      <c r="BG10" s="70" t="s">
        <v>35</v>
      </c>
      <c r="BH10" s="41" t="s">
        <v>125</v>
      </c>
      <c r="BI10" s="40" t="s">
        <v>34</v>
      </c>
      <c r="BJ10" s="70" t="s">
        <v>35</v>
      </c>
      <c r="BK10" s="41" t="s">
        <v>125</v>
      </c>
      <c r="BL10" s="40" t="s">
        <v>34</v>
      </c>
      <c r="BM10" s="70" t="s">
        <v>35</v>
      </c>
      <c r="BN10" s="41" t="s">
        <v>125</v>
      </c>
      <c r="BO10" s="40" t="s">
        <v>34</v>
      </c>
      <c r="BP10" s="70" t="s">
        <v>35</v>
      </c>
      <c r="BQ10" s="41" t="s">
        <v>125</v>
      </c>
      <c r="BR10" s="40" t="s">
        <v>34</v>
      </c>
      <c r="BS10" s="70" t="s">
        <v>35</v>
      </c>
      <c r="BT10" s="41" t="s">
        <v>125</v>
      </c>
      <c r="BU10" s="40" t="s">
        <v>34</v>
      </c>
      <c r="BV10" s="70" t="s">
        <v>35</v>
      </c>
      <c r="BW10" s="41" t="s">
        <v>125</v>
      </c>
      <c r="BX10" s="40" t="s">
        <v>34</v>
      </c>
      <c r="BY10" s="70" t="s">
        <v>35</v>
      </c>
    </row>
    <row r="11" spans="1:77" ht="13.5" customHeight="1">
      <c r="A11" s="71" t="s">
        <v>297</v>
      </c>
      <c r="B11" s="2" t="s">
        <v>429</v>
      </c>
      <c r="D11" s="2">
        <v>27</v>
      </c>
      <c r="F11" s="19" t="s">
        <v>429</v>
      </c>
      <c r="G11" s="2">
        <v>19</v>
      </c>
      <c r="H11" s="72"/>
      <c r="I11" s="2" t="s">
        <v>429</v>
      </c>
      <c r="J11" s="2">
        <v>15</v>
      </c>
      <c r="L11" s="19" t="s">
        <v>429</v>
      </c>
      <c r="M11" s="2">
        <v>23</v>
      </c>
      <c r="N11" s="72"/>
      <c r="O11" s="19"/>
      <c r="Q11" s="72"/>
      <c r="R11" s="19"/>
      <c r="T11" s="72"/>
      <c r="U11" s="19"/>
      <c r="W11" s="72"/>
      <c r="X11" s="19"/>
      <c r="Z11" s="72"/>
      <c r="AA11" s="19"/>
      <c r="AC11" s="72"/>
      <c r="AD11" s="19"/>
      <c r="AF11" s="72"/>
      <c r="AG11" s="19"/>
      <c r="AI11" s="72"/>
      <c r="AJ11" s="19"/>
      <c r="AL11" s="72"/>
      <c r="AM11" s="19"/>
      <c r="AO11" s="72"/>
      <c r="AP11" s="19"/>
      <c r="AR11" s="72"/>
      <c r="AS11" s="19"/>
      <c r="AU11" s="72"/>
      <c r="AV11" s="19"/>
      <c r="AX11" s="72"/>
      <c r="AY11" s="19"/>
      <c r="BA11" s="72"/>
      <c r="BB11" s="19"/>
      <c r="BD11" s="72"/>
      <c r="BE11" s="19"/>
      <c r="BG11" s="72"/>
      <c r="BH11" s="19"/>
      <c r="BJ11" s="72"/>
      <c r="BK11" s="19"/>
      <c r="BM11" s="72"/>
      <c r="BN11" s="19"/>
      <c r="BP11" s="72"/>
      <c r="BQ11" s="19"/>
      <c r="BS11" s="72"/>
      <c r="BT11" s="19"/>
      <c r="BV11" s="72"/>
      <c r="BW11" s="19"/>
      <c r="BY11" s="72"/>
    </row>
    <row r="12" spans="1:77" ht="13.5" customHeight="1">
      <c r="A12" s="71" t="s">
        <v>299</v>
      </c>
      <c r="B12" s="2" t="s">
        <v>430</v>
      </c>
      <c r="D12" s="2">
        <v>16</v>
      </c>
      <c r="F12" s="19" t="s">
        <v>430</v>
      </c>
      <c r="G12" s="2">
        <v>14</v>
      </c>
      <c r="H12" s="72"/>
      <c r="I12" s="2" t="s">
        <v>430</v>
      </c>
      <c r="J12" s="2">
        <v>19</v>
      </c>
      <c r="L12" s="19" t="s">
        <v>430</v>
      </c>
      <c r="M12" s="2">
        <v>19</v>
      </c>
      <c r="N12" s="72"/>
      <c r="O12" s="19"/>
      <c r="Q12" s="72"/>
      <c r="R12" s="19"/>
      <c r="T12" s="72"/>
      <c r="U12" s="19"/>
      <c r="W12" s="72"/>
      <c r="X12" s="19"/>
      <c r="Z12" s="72"/>
      <c r="AA12" s="19"/>
      <c r="AC12" s="72"/>
      <c r="AD12" s="19"/>
      <c r="AF12" s="72"/>
      <c r="AG12" s="19"/>
      <c r="AI12" s="72"/>
      <c r="AJ12" s="19"/>
      <c r="AL12" s="72"/>
      <c r="AM12" s="19"/>
      <c r="AO12" s="72"/>
      <c r="AP12" s="19"/>
      <c r="AR12" s="72"/>
      <c r="AS12" s="19"/>
      <c r="AU12" s="72"/>
      <c r="AV12" s="19"/>
      <c r="AX12" s="72"/>
      <c r="AY12" s="19"/>
      <c r="BA12" s="72"/>
      <c r="BB12" s="19"/>
      <c r="BD12" s="72"/>
      <c r="BE12" s="19"/>
      <c r="BG12" s="72"/>
      <c r="BH12" s="19"/>
      <c r="BJ12" s="72"/>
      <c r="BK12" s="19"/>
      <c r="BM12" s="72"/>
      <c r="BN12" s="19"/>
      <c r="BP12" s="72"/>
      <c r="BQ12" s="19"/>
      <c r="BS12" s="72"/>
      <c r="BT12" s="19"/>
      <c r="BV12" s="72"/>
      <c r="BW12" s="19"/>
      <c r="BY12" s="72"/>
    </row>
    <row r="13" spans="1:77" ht="13.5" customHeight="1">
      <c r="A13" s="73" t="s">
        <v>301</v>
      </c>
      <c r="B13" s="2" t="s">
        <v>790</v>
      </c>
      <c r="D13" s="2">
        <v>12</v>
      </c>
      <c r="F13" s="19" t="s">
        <v>791</v>
      </c>
      <c r="G13" s="2">
        <v>23</v>
      </c>
      <c r="H13" s="72"/>
      <c r="I13" s="2" t="s">
        <v>791</v>
      </c>
      <c r="J13" s="2">
        <v>4</v>
      </c>
      <c r="L13" s="19" t="s">
        <v>791</v>
      </c>
      <c r="M13" s="2">
        <v>15</v>
      </c>
      <c r="N13" s="72"/>
      <c r="O13" s="19"/>
      <c r="Q13" s="72"/>
      <c r="R13" s="19"/>
      <c r="T13" s="72"/>
      <c r="U13" s="19"/>
      <c r="W13" s="72"/>
      <c r="X13" s="19"/>
      <c r="Z13" s="72"/>
      <c r="AA13" s="19"/>
      <c r="AC13" s="72"/>
      <c r="AD13" s="19"/>
      <c r="AF13" s="72"/>
      <c r="AG13" s="19"/>
      <c r="AI13" s="72"/>
      <c r="AJ13" s="19"/>
      <c r="AL13" s="72"/>
      <c r="AM13" s="19"/>
      <c r="AO13" s="72"/>
      <c r="AP13" s="19"/>
      <c r="AR13" s="72"/>
      <c r="AS13" s="19"/>
      <c r="AU13" s="72"/>
      <c r="AV13" s="19"/>
      <c r="AX13" s="72"/>
      <c r="AY13" s="19"/>
      <c r="BA13" s="72"/>
      <c r="BB13" s="19"/>
      <c r="BD13" s="72"/>
      <c r="BE13" s="19"/>
      <c r="BG13" s="72"/>
      <c r="BH13" s="19"/>
      <c r="BJ13" s="72"/>
      <c r="BK13" s="19"/>
      <c r="BM13" s="72"/>
      <c r="BN13" s="19"/>
      <c r="BP13" s="72"/>
      <c r="BQ13" s="19"/>
      <c r="BS13" s="72"/>
      <c r="BT13" s="19"/>
      <c r="BV13" s="72"/>
      <c r="BW13" s="19"/>
      <c r="BY13" s="72"/>
    </row>
    <row r="14" spans="1:77" ht="13.5" customHeight="1">
      <c r="A14" s="71" t="s">
        <v>304</v>
      </c>
      <c r="B14" s="2" t="s">
        <v>779</v>
      </c>
      <c r="D14" s="2">
        <v>12</v>
      </c>
      <c r="F14" s="19" t="s">
        <v>792</v>
      </c>
      <c r="G14" s="2">
        <v>7</v>
      </c>
      <c r="H14" s="72"/>
      <c r="I14" s="2" t="s">
        <v>792</v>
      </c>
      <c r="J14" s="2">
        <v>8</v>
      </c>
      <c r="L14" s="19" t="s">
        <v>792</v>
      </c>
      <c r="M14" s="2">
        <v>3</v>
      </c>
      <c r="N14" s="72"/>
      <c r="O14" s="19"/>
      <c r="Q14" s="72"/>
      <c r="R14" s="19"/>
      <c r="T14" s="72"/>
      <c r="U14" s="19"/>
      <c r="W14" s="72"/>
      <c r="X14" s="19"/>
      <c r="Z14" s="72"/>
      <c r="AA14" s="19"/>
      <c r="AC14" s="72"/>
      <c r="AD14" s="19"/>
      <c r="AF14" s="72"/>
      <c r="AG14" s="19"/>
      <c r="AI14" s="72"/>
      <c r="AJ14" s="19"/>
      <c r="AL14" s="72"/>
      <c r="AM14" s="19"/>
      <c r="AO14" s="72"/>
      <c r="AP14" s="19"/>
      <c r="AR14" s="72"/>
      <c r="AS14" s="19"/>
      <c r="AU14" s="72"/>
      <c r="AV14" s="19"/>
      <c r="AX14" s="72"/>
      <c r="AY14" s="19"/>
      <c r="BA14" s="72"/>
      <c r="BB14" s="19"/>
      <c r="BD14" s="72"/>
      <c r="BE14" s="19"/>
      <c r="BG14" s="72"/>
      <c r="BH14" s="19"/>
      <c r="BJ14" s="72"/>
      <c r="BK14" s="19"/>
      <c r="BM14" s="72"/>
      <c r="BN14" s="19"/>
      <c r="BP14" s="72"/>
      <c r="BQ14" s="19"/>
      <c r="BS14" s="72"/>
      <c r="BT14" s="19"/>
      <c r="BV14" s="72"/>
      <c r="BW14" s="19"/>
      <c r="BY14" s="72"/>
    </row>
    <row r="15" spans="1:77" ht="13.5" customHeight="1">
      <c r="A15" s="71" t="s">
        <v>311</v>
      </c>
      <c r="B15" s="2" t="s">
        <v>780</v>
      </c>
      <c r="D15" s="2">
        <v>4</v>
      </c>
      <c r="F15" s="19" t="s">
        <v>793</v>
      </c>
      <c r="G15" s="2">
        <v>4</v>
      </c>
      <c r="H15" s="72"/>
      <c r="I15" s="2" t="s">
        <v>793</v>
      </c>
      <c r="J15" s="2">
        <v>2</v>
      </c>
      <c r="L15" s="19" t="s">
        <v>793</v>
      </c>
      <c r="M15" s="2">
        <v>5</v>
      </c>
      <c r="N15" s="72"/>
      <c r="O15" s="19"/>
      <c r="Q15" s="72"/>
      <c r="R15" s="19"/>
      <c r="T15" s="72"/>
      <c r="U15" s="19"/>
      <c r="W15" s="72"/>
      <c r="X15" s="19"/>
      <c r="Z15" s="72"/>
      <c r="AA15" s="19"/>
      <c r="AC15" s="72"/>
      <c r="AD15" s="19"/>
      <c r="AF15" s="72"/>
      <c r="AG15" s="19"/>
      <c r="AI15" s="72"/>
      <c r="AJ15" s="19"/>
      <c r="AL15" s="72"/>
      <c r="AM15" s="19"/>
      <c r="AO15" s="72"/>
      <c r="AP15" s="19"/>
      <c r="AR15" s="72"/>
      <c r="AS15" s="19"/>
      <c r="AU15" s="72"/>
      <c r="AV15" s="19"/>
      <c r="AX15" s="72"/>
      <c r="AY15" s="19"/>
      <c r="BA15" s="72"/>
      <c r="BB15" s="19"/>
      <c r="BD15" s="72"/>
      <c r="BE15" s="19"/>
      <c r="BG15" s="72"/>
      <c r="BH15" s="19"/>
      <c r="BJ15" s="72"/>
      <c r="BK15" s="19"/>
      <c r="BM15" s="72"/>
      <c r="BN15" s="19"/>
      <c r="BP15" s="72"/>
      <c r="BQ15" s="19"/>
      <c r="BS15" s="72"/>
      <c r="BT15" s="19"/>
      <c r="BV15" s="72"/>
      <c r="BW15" s="19"/>
      <c r="BY15" s="72"/>
    </row>
    <row r="16" spans="1:77" ht="13.5" customHeight="1">
      <c r="A16" s="71" t="s">
        <v>313</v>
      </c>
      <c r="B16" s="2" t="s">
        <v>744</v>
      </c>
      <c r="D16" s="2">
        <v>2</v>
      </c>
      <c r="F16" s="19" t="s">
        <v>744</v>
      </c>
      <c r="G16" s="2">
        <v>2</v>
      </c>
      <c r="H16" s="72"/>
      <c r="L16" s="19" t="s">
        <v>744</v>
      </c>
      <c r="M16" s="2">
        <v>2</v>
      </c>
      <c r="N16" s="72"/>
      <c r="O16" s="19"/>
      <c r="Q16" s="72"/>
      <c r="R16" s="19"/>
      <c r="T16" s="72"/>
      <c r="U16" s="19"/>
      <c r="W16" s="72"/>
      <c r="X16" s="19"/>
      <c r="Z16" s="72"/>
      <c r="AA16" s="19"/>
      <c r="AC16" s="72"/>
      <c r="AD16" s="19"/>
      <c r="AF16" s="72"/>
      <c r="AG16" s="19"/>
      <c r="AI16" s="72"/>
      <c r="AJ16" s="19"/>
      <c r="AL16" s="72"/>
      <c r="AM16" s="19"/>
      <c r="AO16" s="72"/>
      <c r="AP16" s="19"/>
      <c r="AR16" s="72"/>
      <c r="AS16" s="19"/>
      <c r="AU16" s="72"/>
      <c r="AV16" s="19"/>
      <c r="AX16" s="72"/>
      <c r="AY16" s="19"/>
      <c r="BA16" s="72"/>
      <c r="BB16" s="19"/>
      <c r="BD16" s="72"/>
      <c r="BE16" s="19"/>
      <c r="BG16" s="72"/>
      <c r="BH16" s="19"/>
      <c r="BJ16" s="72"/>
      <c r="BK16" s="19"/>
      <c r="BM16" s="72"/>
      <c r="BN16" s="19"/>
      <c r="BP16" s="72"/>
      <c r="BQ16" s="19"/>
      <c r="BS16" s="72"/>
      <c r="BT16" s="19"/>
      <c r="BV16" s="72"/>
      <c r="BW16" s="19"/>
      <c r="BY16" s="72"/>
    </row>
    <row r="17" spans="1:77" ht="13.5" customHeight="1">
      <c r="A17" s="71" t="s">
        <v>327</v>
      </c>
      <c r="B17" s="2" t="s">
        <v>748</v>
      </c>
      <c r="D17" s="2">
        <v>1</v>
      </c>
      <c r="F17" s="19" t="s">
        <v>748</v>
      </c>
      <c r="G17" s="2">
        <v>1</v>
      </c>
      <c r="H17" s="72"/>
      <c r="L17" s="19"/>
      <c r="N17" s="72"/>
      <c r="O17" s="19"/>
      <c r="Q17" s="72"/>
      <c r="R17" s="19"/>
      <c r="T17" s="72"/>
      <c r="U17" s="19"/>
      <c r="W17" s="72"/>
      <c r="X17" s="19"/>
      <c r="Z17" s="72"/>
      <c r="AA17" s="19"/>
      <c r="AC17" s="72"/>
      <c r="AD17" s="19"/>
      <c r="AF17" s="72"/>
      <c r="AG17" s="19"/>
      <c r="AI17" s="72"/>
      <c r="AJ17" s="19"/>
      <c r="AL17" s="72"/>
      <c r="AM17" s="19"/>
      <c r="AO17" s="72"/>
      <c r="AP17" s="19"/>
      <c r="AR17" s="72"/>
      <c r="AS17" s="19"/>
      <c r="AU17" s="72"/>
      <c r="AV17" s="19"/>
      <c r="AX17" s="72"/>
      <c r="AY17" s="19"/>
      <c r="BA17" s="72"/>
      <c r="BB17" s="19"/>
      <c r="BD17" s="72"/>
      <c r="BE17" s="19"/>
      <c r="BG17" s="72"/>
      <c r="BH17" s="19"/>
      <c r="BJ17" s="72"/>
      <c r="BK17" s="19"/>
      <c r="BM17" s="72"/>
      <c r="BN17" s="19"/>
      <c r="BP17" s="72"/>
      <c r="BQ17" s="19"/>
      <c r="BS17" s="72"/>
      <c r="BT17" s="19"/>
      <c r="BV17" s="72"/>
      <c r="BW17" s="19"/>
      <c r="BY17" s="72"/>
    </row>
    <row r="18" spans="1:77" ht="13.5" customHeight="1">
      <c r="A18" s="71" t="s">
        <v>315</v>
      </c>
      <c r="B18" s="2" t="s">
        <v>782</v>
      </c>
      <c r="D18" s="2">
        <v>1</v>
      </c>
      <c r="F18" s="19" t="s">
        <v>794</v>
      </c>
      <c r="G18" s="2">
        <v>1</v>
      </c>
      <c r="H18" s="72"/>
      <c r="L18" s="19"/>
      <c r="N18" s="72"/>
      <c r="O18" s="19"/>
      <c r="Q18" s="72"/>
      <c r="R18" s="19"/>
      <c r="T18" s="72"/>
      <c r="U18" s="19"/>
      <c r="W18" s="72"/>
      <c r="X18" s="19"/>
      <c r="Z18" s="72"/>
      <c r="AA18" s="19"/>
      <c r="AC18" s="72"/>
      <c r="AD18" s="19"/>
      <c r="AF18" s="72"/>
      <c r="AG18" s="19"/>
      <c r="AI18" s="72"/>
      <c r="AJ18" s="19"/>
      <c r="AL18" s="72"/>
      <c r="AM18" s="19"/>
      <c r="AO18" s="72"/>
      <c r="AP18" s="19"/>
      <c r="AR18" s="72"/>
      <c r="AS18" s="19"/>
      <c r="AU18" s="72"/>
      <c r="AV18" s="19"/>
      <c r="AX18" s="72"/>
      <c r="AY18" s="19"/>
      <c r="BA18" s="72"/>
      <c r="BB18" s="19"/>
      <c r="BD18" s="72"/>
      <c r="BE18" s="19"/>
      <c r="BG18" s="72"/>
      <c r="BH18" s="19"/>
      <c r="BJ18" s="72"/>
      <c r="BK18" s="19"/>
      <c r="BM18" s="72"/>
      <c r="BN18" s="19"/>
      <c r="BP18" s="72"/>
      <c r="BQ18" s="19"/>
      <c r="BS18" s="72"/>
      <c r="BT18" s="19"/>
      <c r="BV18" s="72"/>
      <c r="BW18" s="19"/>
      <c r="BY18" s="72"/>
    </row>
    <row r="19" spans="1:77" ht="13.5" customHeight="1">
      <c r="A19" s="71" t="s">
        <v>316</v>
      </c>
      <c r="B19" s="2" t="s">
        <v>783</v>
      </c>
      <c r="F19" s="19" t="s">
        <v>783</v>
      </c>
      <c r="G19" s="2">
        <v>2</v>
      </c>
      <c r="H19" s="72"/>
      <c r="L19" s="19"/>
      <c r="N19" s="72"/>
      <c r="O19" s="19"/>
      <c r="Q19" s="72"/>
      <c r="R19" s="19"/>
      <c r="T19" s="72"/>
      <c r="U19" s="19"/>
      <c r="W19" s="72"/>
      <c r="X19" s="19"/>
      <c r="Z19" s="72"/>
      <c r="AA19" s="19"/>
      <c r="AC19" s="72"/>
      <c r="AD19" s="19"/>
      <c r="AF19" s="72"/>
      <c r="AG19" s="19"/>
      <c r="AI19" s="72"/>
      <c r="AJ19" s="19"/>
      <c r="AL19" s="72"/>
      <c r="AM19" s="19"/>
      <c r="AO19" s="72"/>
      <c r="AP19" s="19"/>
      <c r="AR19" s="72"/>
      <c r="AS19" s="19"/>
      <c r="AU19" s="72"/>
      <c r="AV19" s="19"/>
      <c r="AX19" s="72"/>
      <c r="AY19" s="19"/>
      <c r="BA19" s="72"/>
      <c r="BB19" s="19"/>
      <c r="BD19" s="72"/>
      <c r="BE19" s="19"/>
      <c r="BG19" s="72"/>
      <c r="BH19" s="19"/>
      <c r="BJ19" s="72"/>
      <c r="BK19" s="19"/>
      <c r="BM19" s="72"/>
      <c r="BN19" s="19"/>
      <c r="BP19" s="72"/>
      <c r="BQ19" s="19"/>
      <c r="BS19" s="72"/>
      <c r="BT19" s="19"/>
      <c r="BV19" s="72"/>
      <c r="BW19" s="19"/>
      <c r="BY19" s="72"/>
    </row>
    <row r="20" spans="1:77" ht="13.5" customHeight="1">
      <c r="A20" s="71" t="s">
        <v>317</v>
      </c>
      <c r="B20" s="2" t="s">
        <v>753</v>
      </c>
      <c r="F20" s="19" t="s">
        <v>753</v>
      </c>
      <c r="G20" s="2">
        <v>1</v>
      </c>
      <c r="H20" s="72"/>
      <c r="I20" s="2" t="s">
        <v>753</v>
      </c>
      <c r="J20" s="2">
        <v>2</v>
      </c>
      <c r="L20" s="19" t="s">
        <v>753</v>
      </c>
      <c r="M20" s="2">
        <v>4</v>
      </c>
      <c r="N20" s="72"/>
      <c r="O20" s="19"/>
      <c r="Q20" s="72"/>
      <c r="R20" s="19"/>
      <c r="T20" s="72"/>
      <c r="U20" s="19"/>
      <c r="W20" s="72"/>
      <c r="X20" s="19"/>
      <c r="Z20" s="72"/>
      <c r="AA20" s="19"/>
      <c r="AC20" s="72"/>
      <c r="AD20" s="19"/>
      <c r="AF20" s="72"/>
      <c r="AG20" s="19"/>
      <c r="AI20" s="72"/>
      <c r="AJ20" s="19"/>
      <c r="AL20" s="72"/>
      <c r="AM20" s="19"/>
      <c r="AO20" s="72"/>
      <c r="AP20" s="19"/>
      <c r="AR20" s="72"/>
      <c r="AS20" s="19"/>
      <c r="AU20" s="72"/>
      <c r="AV20" s="19"/>
      <c r="AX20" s="72"/>
      <c r="AY20" s="19"/>
      <c r="BA20" s="72"/>
      <c r="BB20" s="19"/>
      <c r="BD20" s="72"/>
      <c r="BE20" s="19"/>
      <c r="BG20" s="72"/>
      <c r="BH20" s="19"/>
      <c r="BJ20" s="72"/>
      <c r="BK20" s="19"/>
      <c r="BM20" s="72"/>
      <c r="BN20" s="19"/>
      <c r="BP20" s="72"/>
      <c r="BQ20" s="19"/>
      <c r="BS20" s="72"/>
      <c r="BT20" s="19"/>
      <c r="BV20" s="72"/>
      <c r="BW20" s="19"/>
      <c r="BY20" s="72"/>
    </row>
    <row r="21" spans="1:77" ht="13.5" customHeight="1">
      <c r="A21" s="71" t="s">
        <v>329</v>
      </c>
      <c r="B21" s="2" t="s">
        <v>784</v>
      </c>
      <c r="F21" s="19" t="s">
        <v>784</v>
      </c>
      <c r="G21" s="2">
        <v>1</v>
      </c>
      <c r="H21" s="72"/>
      <c r="I21" s="2" t="s">
        <v>784</v>
      </c>
      <c r="J21" s="2">
        <v>1</v>
      </c>
      <c r="L21" s="19"/>
      <c r="N21" s="72"/>
      <c r="O21" s="19"/>
      <c r="Q21" s="72"/>
      <c r="R21" s="19"/>
      <c r="T21" s="72"/>
      <c r="U21" s="19"/>
      <c r="W21" s="72"/>
      <c r="X21" s="19"/>
      <c r="Z21" s="72"/>
      <c r="AA21" s="19"/>
      <c r="AC21" s="72"/>
      <c r="AD21" s="19"/>
      <c r="AF21" s="72"/>
      <c r="AG21" s="19"/>
      <c r="AI21" s="72"/>
      <c r="AJ21" s="19"/>
      <c r="AL21" s="72"/>
      <c r="AM21" s="19"/>
      <c r="AO21" s="72"/>
      <c r="AP21" s="19"/>
      <c r="AR21" s="72"/>
      <c r="AS21" s="19"/>
      <c r="AU21" s="72"/>
      <c r="AV21" s="19"/>
      <c r="AX21" s="72"/>
      <c r="AY21" s="19"/>
      <c r="BA21" s="72"/>
      <c r="BB21" s="19"/>
      <c r="BD21" s="72"/>
      <c r="BE21" s="19"/>
      <c r="BG21" s="72"/>
      <c r="BH21" s="19"/>
      <c r="BJ21" s="72"/>
      <c r="BK21" s="19"/>
      <c r="BM21" s="72"/>
      <c r="BN21" s="19"/>
      <c r="BP21" s="72"/>
      <c r="BQ21" s="19"/>
      <c r="BS21" s="72"/>
      <c r="BT21" s="19"/>
      <c r="BV21" s="72"/>
      <c r="BW21" s="19"/>
      <c r="BY21" s="72"/>
    </row>
    <row r="22" spans="1:77" ht="13.5" customHeight="1">
      <c r="A22" s="71" t="s">
        <v>330</v>
      </c>
      <c r="B22" s="2" t="s">
        <v>781</v>
      </c>
      <c r="F22" s="19"/>
      <c r="H22" s="72"/>
      <c r="I22" s="2" t="s">
        <v>781</v>
      </c>
      <c r="J22" s="2">
        <v>4</v>
      </c>
      <c r="L22" s="19"/>
      <c r="N22" s="72"/>
      <c r="O22" s="19"/>
      <c r="Q22" s="72"/>
      <c r="R22" s="19"/>
      <c r="T22" s="72"/>
      <c r="U22" s="19"/>
      <c r="W22" s="72"/>
      <c r="X22" s="19"/>
      <c r="Z22" s="72"/>
      <c r="AA22" s="19"/>
      <c r="AC22" s="72"/>
      <c r="AD22" s="19"/>
      <c r="AF22" s="72"/>
      <c r="AG22" s="19"/>
      <c r="AI22" s="72"/>
      <c r="AJ22" s="19"/>
      <c r="AL22" s="72"/>
      <c r="AM22" s="19"/>
      <c r="AO22" s="72"/>
      <c r="AP22" s="19"/>
      <c r="AR22" s="72"/>
      <c r="AS22" s="19"/>
      <c r="AU22" s="72"/>
      <c r="AV22" s="19"/>
      <c r="AX22" s="72"/>
      <c r="AY22" s="19"/>
      <c r="BA22" s="72"/>
      <c r="BB22" s="19"/>
      <c r="BD22" s="72"/>
      <c r="BE22" s="19"/>
      <c r="BG22" s="72"/>
      <c r="BH22" s="19"/>
      <c r="BJ22" s="72"/>
      <c r="BK22" s="19"/>
      <c r="BM22" s="72"/>
      <c r="BN22" s="19"/>
      <c r="BP22" s="72"/>
      <c r="BQ22" s="19"/>
      <c r="BS22" s="72"/>
      <c r="BT22" s="19"/>
      <c r="BV22" s="72"/>
      <c r="BW22" s="19"/>
      <c r="BY22" s="72"/>
    </row>
    <row r="23" spans="1:77" ht="13.5" customHeight="1">
      <c r="A23" s="71" t="s">
        <v>309</v>
      </c>
      <c r="B23" s="2" t="s">
        <v>776</v>
      </c>
      <c r="F23" s="19"/>
      <c r="H23" s="72"/>
      <c r="L23" s="19" t="s">
        <v>776</v>
      </c>
      <c r="M23" s="2">
        <v>2</v>
      </c>
      <c r="N23" s="72"/>
      <c r="O23" s="19"/>
      <c r="Q23" s="72"/>
      <c r="R23" s="19"/>
      <c r="T23" s="72"/>
      <c r="U23" s="19"/>
      <c r="W23" s="72"/>
      <c r="X23" s="19"/>
      <c r="Z23" s="72"/>
      <c r="AA23" s="19"/>
      <c r="AC23" s="72"/>
      <c r="AD23" s="19"/>
      <c r="AF23" s="72"/>
      <c r="AG23" s="19"/>
      <c r="AI23" s="72"/>
      <c r="AJ23" s="19"/>
      <c r="AL23" s="72"/>
      <c r="AM23" s="19"/>
      <c r="AO23" s="72"/>
      <c r="AP23" s="19"/>
      <c r="AR23" s="72"/>
      <c r="AS23" s="19"/>
      <c r="AU23" s="72"/>
      <c r="AV23" s="19"/>
      <c r="AX23" s="72"/>
      <c r="AY23" s="19"/>
      <c r="BA23" s="72"/>
      <c r="BB23" s="19"/>
      <c r="BD23" s="72"/>
      <c r="BE23" s="19"/>
      <c r="BG23" s="72"/>
      <c r="BH23" s="19"/>
      <c r="BJ23" s="72"/>
      <c r="BK23" s="19"/>
      <c r="BM23" s="72"/>
      <c r="BN23" s="19"/>
      <c r="BP23" s="72"/>
      <c r="BQ23" s="19"/>
      <c r="BS23" s="72"/>
      <c r="BT23" s="19"/>
      <c r="BV23" s="72"/>
      <c r="BW23" s="19"/>
      <c r="BY23" s="72"/>
    </row>
    <row r="24" spans="1:77" ht="13.5" customHeight="1">
      <c r="A24" s="46" t="s">
        <v>306</v>
      </c>
      <c r="B24" s="2" t="s">
        <v>787</v>
      </c>
      <c r="F24" s="19"/>
      <c r="H24" s="72"/>
      <c r="L24" s="19" t="s">
        <v>787</v>
      </c>
      <c r="M24" s="2">
        <v>1</v>
      </c>
      <c r="N24" s="72"/>
      <c r="O24" s="19"/>
      <c r="Q24" s="72"/>
      <c r="R24" s="19"/>
      <c r="T24" s="72"/>
      <c r="U24" s="19"/>
      <c r="W24" s="72"/>
      <c r="X24" s="19"/>
      <c r="Z24" s="72"/>
      <c r="AA24" s="19"/>
      <c r="AC24" s="72"/>
      <c r="AD24" s="19"/>
      <c r="AF24" s="72"/>
      <c r="AG24" s="19"/>
      <c r="AI24" s="72"/>
      <c r="AJ24" s="19"/>
      <c r="AL24" s="72"/>
      <c r="AM24" s="19"/>
      <c r="AO24" s="72"/>
      <c r="AP24" s="19"/>
      <c r="AR24" s="72"/>
      <c r="AS24" s="19"/>
      <c r="AU24" s="72"/>
      <c r="AV24" s="19"/>
      <c r="AX24" s="72"/>
      <c r="AY24" s="19"/>
      <c r="BA24" s="72"/>
      <c r="BB24" s="19"/>
      <c r="BD24" s="72"/>
      <c r="BE24" s="19"/>
      <c r="BG24" s="72"/>
      <c r="BH24" s="19"/>
      <c r="BJ24" s="72"/>
      <c r="BK24" s="19"/>
      <c r="BM24" s="72"/>
      <c r="BN24" s="19"/>
      <c r="BP24" s="72"/>
      <c r="BQ24" s="19"/>
      <c r="BS24" s="72"/>
      <c r="BT24" s="19"/>
      <c r="BV24" s="72"/>
      <c r="BW24" s="19"/>
      <c r="BY24" s="72"/>
    </row>
    <row r="25" spans="1:77" ht="13.5" customHeight="1">
      <c r="A25" s="71" t="s">
        <v>331</v>
      </c>
      <c r="B25" s="2" t="s">
        <v>788</v>
      </c>
      <c r="F25" s="19"/>
      <c r="H25" s="72"/>
      <c r="L25" s="19" t="s">
        <v>788</v>
      </c>
      <c r="M25" s="2">
        <v>1</v>
      </c>
      <c r="N25" s="72"/>
      <c r="O25" s="19"/>
      <c r="Q25" s="72"/>
      <c r="R25" s="19"/>
      <c r="T25" s="72"/>
      <c r="U25" s="19"/>
      <c r="W25" s="72"/>
      <c r="X25" s="19"/>
      <c r="Z25" s="72"/>
      <c r="AA25" s="19"/>
      <c r="AC25" s="72"/>
      <c r="AD25" s="19"/>
      <c r="AF25" s="72"/>
      <c r="AG25" s="19"/>
      <c r="AI25" s="72"/>
      <c r="AJ25" s="19"/>
      <c r="AL25" s="72"/>
      <c r="AM25" s="19"/>
      <c r="AO25" s="72"/>
      <c r="AP25" s="19"/>
      <c r="AR25" s="72"/>
      <c r="AS25" s="19"/>
      <c r="AU25" s="72"/>
      <c r="AV25" s="19"/>
      <c r="AX25" s="72"/>
      <c r="AY25" s="19"/>
      <c r="BA25" s="72"/>
      <c r="BB25" s="19"/>
      <c r="BD25" s="72"/>
      <c r="BE25" s="19"/>
      <c r="BG25" s="72"/>
      <c r="BH25" s="19"/>
      <c r="BJ25" s="72"/>
      <c r="BK25" s="19"/>
      <c r="BM25" s="72"/>
      <c r="BN25" s="19"/>
      <c r="BP25" s="72"/>
      <c r="BQ25" s="19"/>
      <c r="BS25" s="72"/>
      <c r="BT25" s="19"/>
      <c r="BV25" s="72"/>
      <c r="BW25" s="19"/>
      <c r="BY25" s="72"/>
    </row>
    <row r="26" spans="1:77" ht="13.5" customHeight="1">
      <c r="A26" s="71" t="s">
        <v>963</v>
      </c>
      <c r="B26" s="2" t="s">
        <v>775</v>
      </c>
      <c r="F26" s="19"/>
      <c r="H26" s="72"/>
      <c r="L26" s="19"/>
      <c r="N26" s="72"/>
      <c r="O26" s="19"/>
      <c r="Q26" s="72"/>
      <c r="R26" s="19"/>
      <c r="T26" s="72"/>
      <c r="U26" s="19"/>
      <c r="W26" s="72"/>
      <c r="X26" s="19"/>
      <c r="Z26" s="72"/>
      <c r="AA26" s="19"/>
      <c r="AC26" s="72"/>
      <c r="AD26" s="19"/>
      <c r="AF26" s="72"/>
      <c r="AG26" s="19"/>
      <c r="AI26" s="72"/>
      <c r="AJ26" s="19"/>
      <c r="AL26" s="72"/>
      <c r="AM26" s="19"/>
      <c r="AO26" s="72"/>
      <c r="AP26" s="19"/>
      <c r="AR26" s="72"/>
      <c r="AS26" s="19"/>
      <c r="AU26" s="72"/>
      <c r="AV26" s="19"/>
      <c r="AX26" s="72"/>
      <c r="AY26" s="19"/>
      <c r="BA26" s="72"/>
      <c r="BB26" s="19"/>
      <c r="BD26" s="72"/>
      <c r="BE26" s="19"/>
      <c r="BG26" s="72"/>
      <c r="BH26" s="19"/>
      <c r="BJ26" s="72"/>
      <c r="BK26" s="19"/>
      <c r="BM26" s="72"/>
      <c r="BN26" s="19"/>
      <c r="BP26" s="72"/>
      <c r="BQ26" s="19"/>
      <c r="BS26" s="72"/>
      <c r="BT26" s="19"/>
      <c r="BV26" s="72"/>
      <c r="BW26" s="19"/>
      <c r="BY26" s="72"/>
    </row>
    <row r="27" spans="1:77" ht="13.5" customHeight="1">
      <c r="A27" s="71"/>
      <c r="F27" s="19"/>
      <c r="H27" s="72"/>
      <c r="J27" s="58"/>
      <c r="L27" s="19"/>
      <c r="N27" s="72"/>
      <c r="O27" s="19"/>
      <c r="Q27" s="72"/>
      <c r="R27" s="19"/>
      <c r="T27" s="72"/>
      <c r="U27" s="19"/>
      <c r="W27" s="72"/>
      <c r="X27" s="19"/>
      <c r="Z27" s="72"/>
      <c r="AA27" s="19"/>
      <c r="AC27" s="72"/>
      <c r="AD27" s="19"/>
      <c r="AF27" s="72"/>
      <c r="AG27" s="19"/>
      <c r="AI27" s="72"/>
      <c r="AJ27" s="19"/>
      <c r="AL27" s="72"/>
      <c r="AM27" s="19"/>
      <c r="AO27" s="72"/>
      <c r="AP27" s="19"/>
      <c r="AR27" s="72"/>
      <c r="AS27" s="19"/>
      <c r="AU27" s="72"/>
      <c r="AV27" s="19"/>
      <c r="AX27" s="72"/>
      <c r="AY27" s="19"/>
      <c r="BA27" s="72"/>
      <c r="BB27" s="19"/>
      <c r="BD27" s="72"/>
      <c r="BE27" s="19"/>
      <c r="BG27" s="72"/>
      <c r="BH27" s="19"/>
      <c r="BJ27" s="72"/>
      <c r="BK27" s="19"/>
      <c r="BM27" s="72"/>
      <c r="BN27" s="19"/>
      <c r="BP27" s="72"/>
      <c r="BQ27" s="19"/>
      <c r="BS27" s="72"/>
      <c r="BT27" s="19"/>
      <c r="BV27" s="72"/>
      <c r="BW27" s="19"/>
      <c r="BY27" s="72"/>
    </row>
    <row r="28" spans="1:77" ht="13.5" customHeight="1">
      <c r="A28" s="71"/>
      <c r="F28" s="19"/>
      <c r="H28" s="72"/>
      <c r="L28" s="19"/>
      <c r="N28" s="72"/>
      <c r="O28" s="19"/>
      <c r="Q28" s="72"/>
      <c r="R28" s="19"/>
      <c r="T28" s="72"/>
      <c r="U28" s="19"/>
      <c r="W28" s="72"/>
      <c r="X28" s="19"/>
      <c r="Z28" s="72"/>
      <c r="AA28" s="19"/>
      <c r="AC28" s="72"/>
      <c r="AD28" s="19"/>
      <c r="AF28" s="72"/>
      <c r="AG28" s="19"/>
      <c r="AI28" s="72"/>
      <c r="AJ28" s="19"/>
      <c r="AL28" s="72"/>
      <c r="AM28" s="19"/>
      <c r="AO28" s="72"/>
      <c r="AP28" s="19"/>
      <c r="AR28" s="72"/>
      <c r="AS28" s="19"/>
      <c r="AU28" s="72"/>
      <c r="AV28" s="19"/>
      <c r="AX28" s="72"/>
      <c r="AY28" s="19"/>
      <c r="BA28" s="72"/>
      <c r="BB28" s="19"/>
      <c r="BD28" s="72"/>
      <c r="BE28" s="19"/>
      <c r="BG28" s="72"/>
      <c r="BH28" s="19"/>
      <c r="BJ28" s="72"/>
      <c r="BK28" s="19"/>
      <c r="BM28" s="72"/>
      <c r="BN28" s="19"/>
      <c r="BP28" s="72"/>
      <c r="BQ28" s="19"/>
      <c r="BS28" s="72"/>
      <c r="BT28" s="19"/>
      <c r="BV28" s="72"/>
      <c r="BW28" s="19"/>
      <c r="BY28" s="72"/>
    </row>
    <row r="29" spans="1:77" ht="13.5" customHeight="1">
      <c r="A29" s="71"/>
      <c r="F29" s="19"/>
      <c r="H29" s="72"/>
      <c r="L29" s="19"/>
      <c r="N29" s="72"/>
      <c r="O29" s="19"/>
      <c r="Q29" s="72"/>
      <c r="R29" s="19"/>
      <c r="T29" s="72"/>
      <c r="U29" s="19"/>
      <c r="W29" s="72"/>
      <c r="X29" s="19"/>
      <c r="Z29" s="72"/>
      <c r="AA29" s="19"/>
      <c r="AC29" s="72"/>
      <c r="AD29" s="19"/>
      <c r="AF29" s="72"/>
      <c r="AG29" s="19"/>
      <c r="AI29" s="72"/>
      <c r="AJ29" s="19"/>
      <c r="AL29" s="72"/>
      <c r="AM29" s="19"/>
      <c r="AO29" s="72"/>
      <c r="AP29" s="19"/>
      <c r="AR29" s="72"/>
      <c r="AS29" s="19"/>
      <c r="AU29" s="72"/>
      <c r="AV29" s="19"/>
      <c r="AX29" s="72"/>
      <c r="AY29" s="19"/>
      <c r="BA29" s="72"/>
      <c r="BB29" s="19"/>
      <c r="BD29" s="72"/>
      <c r="BE29" s="19"/>
      <c r="BG29" s="72"/>
      <c r="BH29" s="19"/>
      <c r="BJ29" s="72"/>
      <c r="BK29" s="19"/>
      <c r="BM29" s="72"/>
      <c r="BN29" s="19"/>
      <c r="BP29" s="72"/>
      <c r="BQ29" s="19"/>
      <c r="BS29" s="72"/>
      <c r="BT29" s="19"/>
      <c r="BV29" s="72"/>
      <c r="BW29" s="19"/>
      <c r="BY29" s="72"/>
    </row>
    <row r="30" spans="1:77" ht="13.5" customHeight="1">
      <c r="A30" s="71"/>
      <c r="F30" s="19"/>
      <c r="H30" s="72"/>
      <c r="L30" s="19"/>
      <c r="N30" s="72"/>
      <c r="O30" s="19"/>
      <c r="Q30" s="72"/>
      <c r="R30" s="19"/>
      <c r="T30" s="72"/>
      <c r="U30" s="19"/>
      <c r="W30" s="72"/>
      <c r="X30" s="19"/>
      <c r="Z30" s="72"/>
      <c r="AA30" s="19"/>
      <c r="AC30" s="72"/>
      <c r="AD30" s="19"/>
      <c r="AF30" s="72"/>
      <c r="AG30" s="19"/>
      <c r="AI30" s="72"/>
      <c r="AJ30" s="19"/>
      <c r="AL30" s="72"/>
      <c r="AM30" s="19"/>
      <c r="AO30" s="72"/>
      <c r="AP30" s="19"/>
      <c r="AR30" s="72"/>
      <c r="AS30" s="19"/>
      <c r="AU30" s="72"/>
      <c r="AV30" s="19"/>
      <c r="AX30" s="72"/>
      <c r="AY30" s="19"/>
      <c r="BA30" s="72"/>
      <c r="BB30" s="19"/>
      <c r="BD30" s="72"/>
      <c r="BE30" s="19"/>
      <c r="BG30" s="72"/>
      <c r="BH30" s="19"/>
      <c r="BJ30" s="72"/>
      <c r="BK30" s="19"/>
      <c r="BM30" s="72"/>
      <c r="BN30" s="19"/>
      <c r="BP30" s="72"/>
      <c r="BQ30" s="19"/>
      <c r="BS30" s="72"/>
      <c r="BT30" s="19"/>
      <c r="BV30" s="72"/>
      <c r="BW30" s="19"/>
      <c r="BY30" s="72"/>
    </row>
    <row r="31" spans="1:77" ht="13.5" customHeight="1">
      <c r="A31" s="71"/>
      <c r="F31" s="19"/>
      <c r="H31" s="72"/>
      <c r="L31" s="19"/>
      <c r="N31" s="72"/>
      <c r="O31" s="19"/>
      <c r="Q31" s="72"/>
      <c r="R31" s="19"/>
      <c r="T31" s="72"/>
      <c r="U31" s="19"/>
      <c r="W31" s="72"/>
      <c r="X31" s="19"/>
      <c r="Z31" s="72"/>
      <c r="AA31" s="19"/>
      <c r="AC31" s="72"/>
      <c r="AD31" s="19"/>
      <c r="AF31" s="72"/>
      <c r="AG31" s="19"/>
      <c r="AI31" s="72"/>
      <c r="AJ31" s="19"/>
      <c r="AL31" s="72"/>
      <c r="AM31" s="19"/>
      <c r="AO31" s="72"/>
      <c r="AP31" s="19"/>
      <c r="AR31" s="72"/>
      <c r="AS31" s="19"/>
      <c r="AU31" s="72"/>
      <c r="AV31" s="19"/>
      <c r="AX31" s="72"/>
      <c r="AY31" s="19"/>
      <c r="BA31" s="72"/>
      <c r="BB31" s="19"/>
      <c r="BD31" s="72"/>
      <c r="BE31" s="19"/>
      <c r="BG31" s="72"/>
      <c r="BH31" s="19"/>
      <c r="BJ31" s="72"/>
      <c r="BK31" s="19"/>
      <c r="BM31" s="72"/>
      <c r="BN31" s="19"/>
      <c r="BP31" s="72"/>
      <c r="BQ31" s="19"/>
      <c r="BS31" s="72"/>
      <c r="BT31" s="19"/>
      <c r="BV31" s="72"/>
      <c r="BW31" s="19"/>
      <c r="BY31" s="72"/>
    </row>
    <row r="32" spans="1:77" ht="13.5" customHeight="1">
      <c r="A32" s="71"/>
      <c r="F32" s="19"/>
      <c r="H32" s="72"/>
      <c r="L32" s="19"/>
      <c r="N32" s="72"/>
      <c r="O32" s="19"/>
      <c r="Q32" s="72"/>
      <c r="R32" s="19"/>
      <c r="T32" s="72"/>
      <c r="U32" s="19"/>
      <c r="W32" s="72"/>
      <c r="X32" s="19"/>
      <c r="Z32" s="72"/>
      <c r="AA32" s="19"/>
      <c r="AC32" s="72"/>
      <c r="AD32" s="19"/>
      <c r="AF32" s="72"/>
      <c r="AG32" s="19"/>
      <c r="AI32" s="72"/>
      <c r="AJ32" s="19"/>
      <c r="AL32" s="72"/>
      <c r="AM32" s="19"/>
      <c r="AO32" s="72"/>
      <c r="AP32" s="19"/>
      <c r="AR32" s="72"/>
      <c r="AS32" s="19"/>
      <c r="AU32" s="72"/>
      <c r="AV32" s="19"/>
      <c r="AX32" s="72"/>
      <c r="AY32" s="19"/>
      <c r="BA32" s="72"/>
      <c r="BB32" s="19"/>
      <c r="BD32" s="72"/>
      <c r="BE32" s="19"/>
      <c r="BG32" s="72"/>
      <c r="BH32" s="19"/>
      <c r="BJ32" s="72"/>
      <c r="BK32" s="19"/>
      <c r="BM32" s="72"/>
      <c r="BN32" s="19"/>
      <c r="BP32" s="72"/>
      <c r="BQ32" s="19"/>
      <c r="BS32" s="72"/>
      <c r="BT32" s="19"/>
      <c r="BV32" s="72"/>
      <c r="BW32" s="19"/>
      <c r="BY32" s="72"/>
    </row>
    <row r="33" spans="1:77" ht="13.5" customHeight="1">
      <c r="A33" s="71"/>
      <c r="F33" s="19"/>
      <c r="H33" s="72"/>
      <c r="L33" s="19"/>
      <c r="N33" s="72"/>
      <c r="O33" s="19"/>
      <c r="Q33" s="72"/>
      <c r="R33" s="19"/>
      <c r="T33" s="72"/>
      <c r="U33" s="19"/>
      <c r="W33" s="72"/>
      <c r="X33" s="19"/>
      <c r="Z33" s="72"/>
      <c r="AA33" s="19"/>
      <c r="AC33" s="72"/>
      <c r="AD33" s="19"/>
      <c r="AF33" s="72"/>
      <c r="AG33" s="19"/>
      <c r="AI33" s="72"/>
      <c r="AJ33" s="19"/>
      <c r="AL33" s="72"/>
      <c r="AM33" s="19"/>
      <c r="AO33" s="72"/>
      <c r="AP33" s="19"/>
      <c r="AR33" s="72"/>
      <c r="AS33" s="19"/>
      <c r="AU33" s="72"/>
      <c r="AV33" s="19"/>
      <c r="AX33" s="72"/>
      <c r="AY33" s="19"/>
      <c r="BA33" s="72"/>
      <c r="BB33" s="19"/>
      <c r="BD33" s="72"/>
      <c r="BE33" s="19"/>
      <c r="BG33" s="72"/>
      <c r="BH33" s="19"/>
      <c r="BJ33" s="72"/>
      <c r="BK33" s="19"/>
      <c r="BM33" s="72"/>
      <c r="BN33" s="19"/>
      <c r="BP33" s="72"/>
      <c r="BQ33" s="19"/>
      <c r="BS33" s="72"/>
      <c r="BT33" s="19"/>
      <c r="BV33" s="72"/>
      <c r="BW33" s="19"/>
      <c r="BY33" s="72"/>
    </row>
    <row r="34" spans="1:77" ht="13.5" customHeight="1">
      <c r="A34" s="46"/>
      <c r="F34" s="19"/>
      <c r="H34" s="72"/>
      <c r="L34" s="19"/>
      <c r="N34" s="72"/>
      <c r="O34" s="19"/>
      <c r="Q34" s="72"/>
      <c r="R34" s="19"/>
      <c r="T34" s="72"/>
      <c r="U34" s="19"/>
      <c r="W34" s="72"/>
      <c r="X34" s="19"/>
      <c r="Z34" s="72"/>
      <c r="AA34" s="19"/>
      <c r="AC34" s="72"/>
      <c r="AD34" s="19"/>
      <c r="AF34" s="72"/>
      <c r="AG34" s="19"/>
      <c r="AI34" s="72"/>
      <c r="AJ34" s="19"/>
      <c r="AL34" s="72"/>
      <c r="AM34" s="19"/>
      <c r="AO34" s="72"/>
      <c r="AP34" s="19"/>
      <c r="AR34" s="72"/>
      <c r="AS34" s="19"/>
      <c r="AU34" s="72"/>
      <c r="AV34" s="19"/>
      <c r="AX34" s="72"/>
      <c r="AY34" s="19"/>
      <c r="BA34" s="72"/>
      <c r="BB34" s="19"/>
      <c r="BD34" s="72"/>
      <c r="BE34" s="19"/>
      <c r="BG34" s="72"/>
      <c r="BH34" s="19"/>
      <c r="BJ34" s="72"/>
      <c r="BK34" s="19"/>
      <c r="BM34" s="72"/>
      <c r="BN34" s="19"/>
      <c r="BP34" s="72"/>
      <c r="BQ34" s="19"/>
      <c r="BS34" s="72"/>
      <c r="BT34" s="19"/>
      <c r="BV34" s="72"/>
      <c r="BW34" s="19"/>
      <c r="BY34" s="72"/>
    </row>
    <row r="35" spans="1:77" ht="13.5" customHeight="1">
      <c r="A35" s="46"/>
      <c r="F35" s="19"/>
      <c r="H35" s="72"/>
      <c r="L35" s="19"/>
      <c r="N35" s="72"/>
      <c r="O35" s="19"/>
      <c r="Q35" s="72"/>
      <c r="R35" s="19"/>
      <c r="T35" s="72"/>
      <c r="U35" s="19"/>
      <c r="W35" s="72"/>
      <c r="X35" s="19"/>
      <c r="Z35" s="72"/>
      <c r="AA35" s="19"/>
      <c r="AC35" s="72"/>
      <c r="AD35" s="19"/>
      <c r="AF35" s="72"/>
      <c r="AG35" s="19"/>
      <c r="AI35" s="72"/>
      <c r="AJ35" s="19"/>
      <c r="AL35" s="72"/>
      <c r="AM35" s="19"/>
      <c r="AO35" s="72"/>
      <c r="AP35" s="19"/>
      <c r="AR35" s="72"/>
      <c r="AS35" s="19"/>
      <c r="AU35" s="72"/>
      <c r="AV35" s="19"/>
      <c r="AX35" s="72"/>
      <c r="AY35" s="19"/>
      <c r="BA35" s="72"/>
      <c r="BB35" s="19"/>
      <c r="BD35" s="72"/>
      <c r="BE35" s="19"/>
      <c r="BG35" s="72"/>
      <c r="BH35" s="19"/>
      <c r="BJ35" s="72"/>
      <c r="BK35" s="19"/>
      <c r="BM35" s="72"/>
      <c r="BN35" s="19"/>
      <c r="BP35" s="72"/>
      <c r="BQ35" s="19"/>
      <c r="BS35" s="72"/>
      <c r="BT35" s="19"/>
      <c r="BV35" s="72"/>
      <c r="BW35" s="19"/>
      <c r="BY35" s="72"/>
    </row>
    <row r="36" spans="1:77" ht="13.5" customHeight="1">
      <c r="A36" s="46"/>
      <c r="F36" s="19"/>
      <c r="H36" s="72"/>
      <c r="L36" s="19"/>
      <c r="N36" s="72"/>
      <c r="O36" s="19"/>
      <c r="Q36" s="72"/>
      <c r="R36" s="19"/>
      <c r="T36" s="72"/>
      <c r="U36" s="19"/>
      <c r="W36" s="72"/>
      <c r="X36" s="19"/>
      <c r="Z36" s="72"/>
      <c r="AA36" s="19"/>
      <c r="AC36" s="72"/>
      <c r="AD36" s="19"/>
      <c r="AF36" s="72"/>
      <c r="AG36" s="19"/>
      <c r="AI36" s="72"/>
      <c r="AJ36" s="19"/>
      <c r="AL36" s="72"/>
      <c r="AM36" s="19"/>
      <c r="AO36" s="72"/>
      <c r="AP36" s="19"/>
      <c r="AR36" s="72"/>
      <c r="AS36" s="19"/>
      <c r="AU36" s="72"/>
      <c r="AV36" s="19"/>
      <c r="AX36" s="72"/>
      <c r="AY36" s="19"/>
      <c r="BA36" s="72"/>
      <c r="BB36" s="19"/>
      <c r="BD36" s="72"/>
      <c r="BE36" s="19"/>
      <c r="BG36" s="72"/>
      <c r="BH36" s="19"/>
      <c r="BJ36" s="72"/>
      <c r="BK36" s="19"/>
      <c r="BM36" s="72"/>
      <c r="BN36" s="19"/>
      <c r="BP36" s="72"/>
      <c r="BQ36" s="19"/>
      <c r="BS36" s="72"/>
      <c r="BT36" s="19"/>
      <c r="BV36" s="72"/>
      <c r="BW36" s="19"/>
      <c r="BY36" s="72"/>
    </row>
    <row r="37" spans="1:77" ht="13.5" customHeight="1">
      <c r="A37" s="71"/>
      <c r="F37" s="19"/>
      <c r="H37" s="72"/>
      <c r="L37" s="19"/>
      <c r="N37" s="72"/>
      <c r="O37" s="19"/>
      <c r="Q37" s="72"/>
      <c r="R37" s="19"/>
      <c r="T37" s="72"/>
      <c r="U37" s="19"/>
      <c r="W37" s="72"/>
      <c r="X37" s="19"/>
      <c r="Z37" s="72"/>
      <c r="AA37" s="19"/>
      <c r="AC37" s="72"/>
      <c r="AD37" s="19"/>
      <c r="AF37" s="72"/>
      <c r="AG37" s="19"/>
      <c r="AI37" s="72"/>
      <c r="AJ37" s="19"/>
      <c r="AL37" s="72"/>
      <c r="AM37" s="19"/>
      <c r="AO37" s="72"/>
      <c r="AP37" s="19"/>
      <c r="AR37" s="72"/>
      <c r="AS37" s="19"/>
      <c r="AU37" s="72"/>
      <c r="AV37" s="19"/>
      <c r="AX37" s="72"/>
      <c r="AY37" s="19"/>
      <c r="BA37" s="72"/>
      <c r="BB37" s="19"/>
      <c r="BD37" s="72"/>
      <c r="BE37" s="19"/>
      <c r="BG37" s="72"/>
      <c r="BH37" s="19"/>
      <c r="BJ37" s="72"/>
      <c r="BK37" s="19"/>
      <c r="BM37" s="72"/>
      <c r="BN37" s="19"/>
      <c r="BP37" s="72"/>
      <c r="BQ37" s="19"/>
      <c r="BS37" s="72"/>
      <c r="BT37" s="19"/>
      <c r="BV37" s="72"/>
      <c r="BW37" s="19"/>
      <c r="BY37" s="72"/>
    </row>
    <row r="38" spans="1:77" ht="13.5" customHeight="1">
      <c r="A38" s="71"/>
      <c r="F38" s="19"/>
      <c r="H38" s="72"/>
      <c r="L38" s="19"/>
      <c r="N38" s="72"/>
      <c r="O38" s="19"/>
      <c r="Q38" s="72"/>
      <c r="R38" s="19"/>
      <c r="T38" s="72"/>
      <c r="U38" s="19"/>
      <c r="W38" s="72"/>
      <c r="X38" s="19"/>
      <c r="Z38" s="72"/>
      <c r="AA38" s="19"/>
      <c r="AC38" s="72"/>
      <c r="AD38" s="19"/>
      <c r="AF38" s="72"/>
      <c r="AG38" s="19"/>
      <c r="AI38" s="72"/>
      <c r="AJ38" s="19"/>
      <c r="AL38" s="72"/>
      <c r="AM38" s="19"/>
      <c r="AO38" s="72"/>
      <c r="AP38" s="19"/>
      <c r="AR38" s="72"/>
      <c r="AS38" s="19"/>
      <c r="AU38" s="72"/>
      <c r="AV38" s="19"/>
      <c r="AX38" s="72"/>
      <c r="AY38" s="19"/>
      <c r="BA38" s="72"/>
      <c r="BB38" s="19"/>
      <c r="BD38" s="72"/>
      <c r="BE38" s="19"/>
      <c r="BG38" s="72"/>
      <c r="BH38" s="19"/>
      <c r="BJ38" s="72"/>
      <c r="BK38" s="19"/>
      <c r="BM38" s="72"/>
      <c r="BN38" s="19"/>
      <c r="BP38" s="72"/>
      <c r="BQ38" s="19"/>
      <c r="BS38" s="72"/>
      <c r="BT38" s="19"/>
      <c r="BV38" s="72"/>
      <c r="BW38" s="19"/>
      <c r="BY38" s="72"/>
    </row>
    <row r="39" spans="1:77" ht="13.5" customHeight="1">
      <c r="A39" s="71"/>
      <c r="F39" s="19"/>
      <c r="H39" s="72"/>
      <c r="L39" s="19"/>
      <c r="N39" s="72"/>
      <c r="O39" s="19"/>
      <c r="Q39" s="72"/>
      <c r="R39" s="19"/>
      <c r="T39" s="72"/>
      <c r="U39" s="19"/>
      <c r="W39" s="72"/>
      <c r="X39" s="19"/>
      <c r="Z39" s="72"/>
      <c r="AA39" s="19"/>
      <c r="AC39" s="72"/>
      <c r="AD39" s="19"/>
      <c r="AF39" s="72"/>
      <c r="AG39" s="19"/>
      <c r="AI39" s="72"/>
      <c r="AJ39" s="19"/>
      <c r="AL39" s="72"/>
      <c r="AM39" s="19"/>
      <c r="AO39" s="72"/>
      <c r="AP39" s="19"/>
      <c r="AR39" s="72"/>
      <c r="AS39" s="19"/>
      <c r="AU39" s="72"/>
      <c r="AV39" s="19"/>
      <c r="AX39" s="72"/>
      <c r="AY39" s="19"/>
      <c r="BA39" s="72"/>
      <c r="BB39" s="19"/>
      <c r="BD39" s="72"/>
      <c r="BE39" s="19"/>
      <c r="BG39" s="72"/>
      <c r="BH39" s="19"/>
      <c r="BJ39" s="72"/>
      <c r="BK39" s="19"/>
      <c r="BM39" s="72"/>
      <c r="BN39" s="19"/>
      <c r="BP39" s="72"/>
      <c r="BQ39" s="19"/>
      <c r="BS39" s="72"/>
      <c r="BT39" s="19"/>
      <c r="BV39" s="72"/>
      <c r="BW39" s="19"/>
      <c r="BY39" s="72"/>
    </row>
    <row r="40" spans="1:77" ht="13.5" customHeight="1">
      <c r="A40" s="71"/>
      <c r="F40" s="19"/>
      <c r="H40" s="72"/>
      <c r="L40" s="19"/>
      <c r="N40" s="72"/>
      <c r="O40" s="19"/>
      <c r="Q40" s="72"/>
      <c r="R40" s="19"/>
      <c r="T40" s="72"/>
      <c r="U40" s="19"/>
      <c r="W40" s="72"/>
      <c r="X40" s="19"/>
      <c r="Z40" s="72"/>
      <c r="AA40" s="19"/>
      <c r="AC40" s="72"/>
      <c r="AD40" s="19"/>
      <c r="AF40" s="72"/>
      <c r="AG40" s="19"/>
      <c r="AI40" s="72"/>
      <c r="AJ40" s="19"/>
      <c r="AL40" s="72"/>
      <c r="AM40" s="19"/>
      <c r="AO40" s="72"/>
      <c r="AP40" s="19"/>
      <c r="AR40" s="72"/>
      <c r="AS40" s="19"/>
      <c r="AU40" s="72"/>
      <c r="AV40" s="19"/>
      <c r="AX40" s="72"/>
      <c r="AY40" s="19"/>
      <c r="BA40" s="72"/>
      <c r="BB40" s="19"/>
      <c r="BD40" s="72"/>
      <c r="BE40" s="19"/>
      <c r="BG40" s="72"/>
      <c r="BH40" s="19"/>
      <c r="BJ40" s="72"/>
      <c r="BK40" s="19"/>
      <c r="BM40" s="72"/>
      <c r="BN40" s="19"/>
      <c r="BP40" s="72"/>
      <c r="BQ40" s="19"/>
      <c r="BS40" s="72"/>
      <c r="BT40" s="19"/>
      <c r="BV40" s="72"/>
      <c r="BW40" s="19"/>
      <c r="BY40" s="72"/>
    </row>
    <row r="41" spans="1:77" ht="13.5" customHeight="1">
      <c r="A41" s="71"/>
      <c r="F41" s="19"/>
      <c r="H41" s="72"/>
      <c r="L41" s="19"/>
      <c r="N41" s="72"/>
      <c r="O41" s="19"/>
      <c r="Q41" s="72"/>
      <c r="R41" s="19"/>
      <c r="S41" s="4"/>
      <c r="T41" s="72"/>
      <c r="U41" s="19"/>
      <c r="W41" s="72"/>
      <c r="X41" s="19"/>
      <c r="Z41" s="72"/>
      <c r="AA41" s="19"/>
      <c r="AC41" s="72"/>
      <c r="AD41" s="19"/>
      <c r="AF41" s="72"/>
      <c r="AG41" s="19"/>
      <c r="AI41" s="72"/>
      <c r="AJ41" s="19"/>
      <c r="AL41" s="72"/>
      <c r="AM41" s="19"/>
      <c r="AO41" s="72"/>
      <c r="AP41" s="19"/>
      <c r="AR41" s="72"/>
      <c r="AS41" s="19"/>
      <c r="AU41" s="72"/>
      <c r="AV41" s="19"/>
      <c r="AX41" s="72"/>
      <c r="AY41" s="19"/>
      <c r="BA41" s="72"/>
      <c r="BB41" s="19"/>
      <c r="BD41" s="72"/>
      <c r="BE41" s="19"/>
      <c r="BG41" s="72"/>
      <c r="BH41" s="19"/>
      <c r="BJ41" s="72"/>
      <c r="BK41" s="19"/>
      <c r="BM41" s="72"/>
      <c r="BN41" s="19"/>
      <c r="BP41" s="72"/>
      <c r="BQ41" s="19"/>
      <c r="BS41" s="72"/>
      <c r="BT41" s="19"/>
      <c r="BV41" s="72"/>
      <c r="BW41" s="19"/>
      <c r="BY41" s="72"/>
    </row>
    <row r="42" spans="1:77" ht="13.5" customHeight="1">
      <c r="A42" s="71"/>
      <c r="C42" s="7"/>
      <c r="D42" s="4"/>
      <c r="E42" s="4"/>
      <c r="F42" s="7"/>
      <c r="G42" s="4"/>
      <c r="H42" s="74"/>
      <c r="I42" s="4"/>
      <c r="J42" s="4"/>
      <c r="K42" s="4"/>
      <c r="L42" s="7"/>
      <c r="M42" s="4"/>
      <c r="N42" s="74"/>
      <c r="O42" s="7"/>
      <c r="P42" s="4"/>
      <c r="Q42" s="74"/>
      <c r="R42" s="7"/>
      <c r="S42" s="4"/>
      <c r="T42" s="74"/>
      <c r="U42" s="7"/>
      <c r="V42" s="4"/>
      <c r="W42" s="74"/>
      <c r="X42" s="7"/>
      <c r="Y42" s="4"/>
      <c r="Z42" s="74"/>
      <c r="AA42" s="7"/>
      <c r="AB42" s="4"/>
      <c r="AC42" s="74"/>
      <c r="AD42" s="7"/>
      <c r="AE42" s="4"/>
      <c r="AF42" s="74"/>
      <c r="AG42" s="7"/>
      <c r="AH42" s="4"/>
      <c r="AI42" s="74"/>
      <c r="AJ42" s="7"/>
      <c r="AK42" s="4"/>
      <c r="AL42" s="74"/>
      <c r="AM42" s="7"/>
      <c r="AN42" s="4"/>
      <c r="AO42" s="74"/>
      <c r="AP42" s="7"/>
      <c r="AQ42" s="4"/>
      <c r="AR42" s="74"/>
      <c r="AS42" s="7"/>
      <c r="AT42" s="4"/>
      <c r="AU42" s="74"/>
      <c r="AV42" s="7"/>
      <c r="AW42" s="4"/>
      <c r="AX42" s="74"/>
      <c r="AY42" s="7"/>
      <c r="AZ42" s="4"/>
      <c r="BA42" s="74"/>
      <c r="BB42" s="7"/>
      <c r="BC42" s="4"/>
      <c r="BD42" s="74"/>
      <c r="BE42" s="7"/>
      <c r="BF42" s="4"/>
      <c r="BG42" s="74"/>
      <c r="BH42" s="7"/>
      <c r="BI42" s="4"/>
      <c r="BJ42" s="74"/>
      <c r="BK42" s="7"/>
      <c r="BL42" s="4"/>
      <c r="BM42" s="74"/>
      <c r="BN42" s="7"/>
      <c r="BO42" s="4"/>
      <c r="BP42" s="74"/>
      <c r="BQ42" s="7"/>
      <c r="BR42" s="4"/>
      <c r="BS42" s="74"/>
      <c r="BT42" s="7"/>
      <c r="BU42" s="4"/>
      <c r="BV42" s="74"/>
      <c r="BW42" s="7"/>
      <c r="BX42" s="4"/>
      <c r="BY42" s="74"/>
    </row>
    <row r="43" spans="1:77" ht="13.5" customHeight="1">
      <c r="A43" s="71"/>
      <c r="C43" s="7"/>
      <c r="D43" s="4"/>
      <c r="E43" s="4"/>
      <c r="F43" s="7"/>
      <c r="G43" s="4"/>
      <c r="H43" s="74"/>
      <c r="I43" s="4"/>
      <c r="J43" s="4"/>
      <c r="K43" s="4"/>
      <c r="L43" s="7"/>
      <c r="M43" s="4"/>
      <c r="N43" s="74"/>
      <c r="O43" s="7"/>
      <c r="P43" s="4"/>
      <c r="Q43" s="74"/>
      <c r="R43" s="7"/>
      <c r="S43" s="4"/>
      <c r="T43" s="74"/>
      <c r="U43" s="7"/>
      <c r="V43" s="4"/>
      <c r="W43" s="74"/>
      <c r="X43" s="7"/>
      <c r="Y43" s="4"/>
      <c r="Z43" s="74"/>
      <c r="AA43" s="7"/>
      <c r="AB43" s="4"/>
      <c r="AC43" s="74"/>
      <c r="AD43" s="7"/>
      <c r="AE43" s="4"/>
      <c r="AF43" s="74"/>
      <c r="AG43" s="7"/>
      <c r="AH43" s="4"/>
      <c r="AI43" s="74"/>
      <c r="AJ43" s="7"/>
      <c r="AK43" s="4"/>
      <c r="AL43" s="74"/>
      <c r="AM43" s="7"/>
      <c r="AN43" s="4"/>
      <c r="AO43" s="74"/>
      <c r="AP43" s="7"/>
      <c r="AQ43" s="4"/>
      <c r="AR43" s="74"/>
      <c r="AS43" s="7"/>
      <c r="AT43" s="4"/>
      <c r="AU43" s="74"/>
      <c r="AV43" s="7"/>
      <c r="AW43" s="4"/>
      <c r="AX43" s="74"/>
      <c r="AY43" s="7"/>
      <c r="AZ43" s="4"/>
      <c r="BA43" s="74"/>
      <c r="BB43" s="7"/>
      <c r="BC43" s="4"/>
      <c r="BD43" s="74"/>
      <c r="BE43" s="7"/>
      <c r="BF43" s="4"/>
      <c r="BG43" s="74"/>
      <c r="BH43" s="7"/>
      <c r="BI43" s="4"/>
      <c r="BJ43" s="74"/>
      <c r="BK43" s="7"/>
      <c r="BL43" s="4"/>
      <c r="BM43" s="74"/>
      <c r="BN43" s="7"/>
      <c r="BO43" s="4"/>
      <c r="BP43" s="74"/>
      <c r="BQ43" s="7"/>
      <c r="BR43" s="4"/>
      <c r="BS43" s="74"/>
      <c r="BT43" s="7"/>
      <c r="BU43" s="4"/>
      <c r="BV43" s="74"/>
      <c r="BW43" s="7"/>
      <c r="BX43" s="4"/>
      <c r="BY43" s="74"/>
    </row>
    <row r="44" spans="1:77" ht="13.5" customHeight="1">
      <c r="A44" s="71"/>
      <c r="C44" s="7"/>
      <c r="D44" s="4"/>
      <c r="E44" s="4"/>
      <c r="F44" s="7"/>
      <c r="G44" s="4"/>
      <c r="H44" s="74"/>
      <c r="I44" s="4"/>
      <c r="J44" s="4"/>
      <c r="K44" s="4"/>
      <c r="L44" s="7"/>
      <c r="M44" s="4"/>
      <c r="N44" s="74"/>
      <c r="O44" s="7"/>
      <c r="P44" s="4"/>
      <c r="Q44" s="74"/>
      <c r="R44" s="7"/>
      <c r="S44" s="4"/>
      <c r="T44" s="74"/>
      <c r="U44" s="7"/>
      <c r="V44" s="4"/>
      <c r="W44" s="74"/>
      <c r="X44" s="7"/>
      <c r="Y44" s="4"/>
      <c r="Z44" s="74"/>
      <c r="AA44" s="7"/>
      <c r="AB44" s="4"/>
      <c r="AC44" s="74"/>
      <c r="AD44" s="7"/>
      <c r="AE44" s="4"/>
      <c r="AF44" s="74"/>
      <c r="AG44" s="7"/>
      <c r="AH44" s="4"/>
      <c r="AI44" s="74"/>
      <c r="AJ44" s="7"/>
      <c r="AK44" s="4"/>
      <c r="AL44" s="74"/>
      <c r="AM44" s="7"/>
      <c r="AN44" s="4"/>
      <c r="AO44" s="74"/>
      <c r="AP44" s="7"/>
      <c r="AQ44" s="4"/>
      <c r="AR44" s="74"/>
      <c r="AS44" s="7"/>
      <c r="AT44" s="4"/>
      <c r="AU44" s="74"/>
      <c r="AV44" s="7"/>
      <c r="AW44" s="4"/>
      <c r="AX44" s="74"/>
      <c r="AY44" s="7"/>
      <c r="AZ44" s="4"/>
      <c r="BA44" s="74"/>
      <c r="BB44" s="7"/>
      <c r="BC44" s="4"/>
      <c r="BD44" s="74"/>
      <c r="BE44" s="7"/>
      <c r="BF44" s="4"/>
      <c r="BG44" s="74"/>
      <c r="BH44" s="7"/>
      <c r="BI44" s="4"/>
      <c r="BJ44" s="74"/>
      <c r="BK44" s="7"/>
      <c r="BL44" s="4"/>
      <c r="BM44" s="74"/>
      <c r="BN44" s="7"/>
      <c r="BO44" s="4"/>
      <c r="BP44" s="74"/>
      <c r="BQ44" s="7"/>
      <c r="BR44" s="4"/>
      <c r="BS44" s="74"/>
      <c r="BT44" s="7"/>
      <c r="BU44" s="4"/>
      <c r="BV44" s="74"/>
      <c r="BW44" s="7"/>
      <c r="BX44" s="4"/>
      <c r="BY44" s="74"/>
    </row>
    <row r="45" spans="1:77" ht="13.5" customHeight="1">
      <c r="A45" s="71"/>
      <c r="C45" s="7"/>
      <c r="D45" s="4"/>
      <c r="E45" s="4"/>
      <c r="F45" s="7"/>
      <c r="G45" s="4"/>
      <c r="H45" s="74"/>
      <c r="I45" s="4"/>
      <c r="J45" s="4"/>
      <c r="K45" s="4"/>
      <c r="L45" s="7"/>
      <c r="M45" s="4"/>
      <c r="N45" s="74"/>
      <c r="O45" s="7"/>
      <c r="P45" s="4"/>
      <c r="Q45" s="74"/>
      <c r="R45" s="7"/>
      <c r="T45" s="74"/>
      <c r="U45" s="7"/>
      <c r="V45" s="4"/>
      <c r="W45" s="74"/>
      <c r="X45" s="7"/>
      <c r="Y45" s="4"/>
      <c r="Z45" s="74"/>
      <c r="AA45" s="7"/>
      <c r="AB45" s="4"/>
      <c r="AC45" s="74"/>
      <c r="AD45" s="7"/>
      <c r="AE45" s="4"/>
      <c r="AF45" s="74"/>
      <c r="AG45" s="7"/>
      <c r="AH45" s="4"/>
      <c r="AI45" s="74"/>
      <c r="AJ45" s="7"/>
      <c r="AK45" s="4"/>
      <c r="AL45" s="74"/>
      <c r="AM45" s="7"/>
      <c r="AN45" s="4"/>
      <c r="AO45" s="74"/>
      <c r="AP45" s="7"/>
      <c r="AQ45" s="4"/>
      <c r="AR45" s="74"/>
      <c r="AS45" s="7"/>
      <c r="AT45" s="4"/>
      <c r="AU45" s="74"/>
      <c r="AV45" s="7"/>
      <c r="AW45" s="4"/>
      <c r="AX45" s="74"/>
      <c r="AY45" s="7"/>
      <c r="AZ45" s="4"/>
      <c r="BA45" s="74"/>
      <c r="BB45" s="7"/>
      <c r="BC45" s="4"/>
      <c r="BD45" s="74"/>
      <c r="BE45" s="7"/>
      <c r="BF45" s="4"/>
      <c r="BG45" s="74"/>
      <c r="BH45" s="7"/>
      <c r="BI45" s="4"/>
      <c r="BJ45" s="74"/>
      <c r="BK45" s="7"/>
      <c r="BL45" s="4"/>
      <c r="BM45" s="74"/>
      <c r="BN45" s="7"/>
      <c r="BO45" s="4"/>
      <c r="BP45" s="74"/>
      <c r="BQ45" s="7"/>
      <c r="BR45" s="4"/>
      <c r="BS45" s="74"/>
      <c r="BT45" s="7"/>
      <c r="BU45" s="4"/>
      <c r="BV45" s="74"/>
      <c r="BW45" s="7"/>
      <c r="BX45" s="4"/>
      <c r="BY45" s="74"/>
    </row>
    <row r="46" spans="1:77" ht="13.5" customHeight="1">
      <c r="A46" s="71"/>
      <c r="C46" s="7"/>
      <c r="D46" s="4"/>
      <c r="E46" s="4"/>
      <c r="F46" s="7"/>
      <c r="G46" s="4"/>
      <c r="H46" s="74"/>
      <c r="I46" s="4"/>
      <c r="J46" s="4"/>
      <c r="K46" s="4"/>
      <c r="L46" s="7"/>
      <c r="M46" s="4"/>
      <c r="N46" s="74"/>
      <c r="O46" s="7"/>
      <c r="P46" s="4"/>
      <c r="Q46" s="74"/>
      <c r="R46" s="7"/>
      <c r="S46" s="4"/>
      <c r="T46" s="74"/>
      <c r="U46" s="7"/>
      <c r="V46" s="4"/>
      <c r="W46" s="74"/>
      <c r="X46" s="7"/>
      <c r="Y46" s="4"/>
      <c r="Z46" s="74"/>
      <c r="AA46" s="7"/>
      <c r="AB46" s="4"/>
      <c r="AC46" s="74"/>
      <c r="AD46" s="7"/>
      <c r="AE46" s="4"/>
      <c r="AF46" s="74"/>
      <c r="AG46" s="7"/>
      <c r="AH46" s="4"/>
      <c r="AI46" s="74"/>
      <c r="AJ46" s="7"/>
      <c r="AK46" s="4"/>
      <c r="AL46" s="74"/>
      <c r="AM46" s="7"/>
      <c r="AN46" s="4"/>
      <c r="AO46" s="74"/>
      <c r="AP46" s="7"/>
      <c r="AQ46" s="4"/>
      <c r="AR46" s="74"/>
      <c r="AS46" s="7"/>
      <c r="AT46" s="4"/>
      <c r="AU46" s="74"/>
      <c r="AV46" s="7"/>
      <c r="AW46" s="4"/>
      <c r="AX46" s="74"/>
      <c r="AY46" s="7"/>
      <c r="AZ46" s="4"/>
      <c r="BA46" s="74"/>
      <c r="BB46" s="7"/>
      <c r="BC46" s="4"/>
      <c r="BD46" s="74"/>
      <c r="BE46" s="7"/>
      <c r="BF46" s="4"/>
      <c r="BG46" s="74"/>
      <c r="BH46" s="7"/>
      <c r="BI46" s="4"/>
      <c r="BJ46" s="74"/>
      <c r="BK46" s="7"/>
      <c r="BL46" s="4"/>
      <c r="BM46" s="74"/>
      <c r="BN46" s="7"/>
      <c r="BO46" s="4"/>
      <c r="BP46" s="74"/>
      <c r="BQ46" s="7"/>
      <c r="BR46" s="4"/>
      <c r="BS46" s="74"/>
      <c r="BT46" s="7"/>
      <c r="BU46" s="4"/>
      <c r="BV46" s="74"/>
      <c r="BW46" s="7"/>
      <c r="BX46" s="4"/>
      <c r="BY46" s="74"/>
    </row>
    <row r="47" spans="1:77" ht="13.5" customHeight="1">
      <c r="A47" s="71"/>
      <c r="C47" s="7"/>
      <c r="D47" s="4"/>
      <c r="E47" s="4"/>
      <c r="F47" s="7"/>
      <c r="G47" s="4"/>
      <c r="H47" s="74"/>
      <c r="I47" s="4"/>
      <c r="J47" s="4"/>
      <c r="K47" s="4"/>
      <c r="L47" s="7"/>
      <c r="M47" s="4"/>
      <c r="N47" s="74"/>
      <c r="O47" s="7"/>
      <c r="P47" s="4"/>
      <c r="Q47" s="74"/>
      <c r="R47" s="7"/>
      <c r="S47" s="4"/>
      <c r="T47" s="74"/>
      <c r="U47" s="7"/>
      <c r="V47" s="4"/>
      <c r="W47" s="74"/>
      <c r="X47" s="7"/>
      <c r="Y47" s="4"/>
      <c r="Z47" s="74"/>
      <c r="AA47" s="7"/>
      <c r="AB47" s="4"/>
      <c r="AC47" s="74"/>
      <c r="AD47" s="7"/>
      <c r="AE47" s="4"/>
      <c r="AF47" s="74"/>
      <c r="AG47" s="7"/>
      <c r="AH47" s="4"/>
      <c r="AI47" s="74"/>
      <c r="AJ47" s="7"/>
      <c r="AK47" s="4"/>
      <c r="AL47" s="74"/>
      <c r="AM47" s="7"/>
      <c r="AN47" s="4"/>
      <c r="AO47" s="74"/>
      <c r="AP47" s="7"/>
      <c r="AQ47" s="4"/>
      <c r="AR47" s="74"/>
      <c r="AS47" s="7"/>
      <c r="AT47" s="4"/>
      <c r="AU47" s="74"/>
      <c r="AV47" s="7"/>
      <c r="AW47" s="4"/>
      <c r="AX47" s="74"/>
      <c r="AY47" s="7"/>
      <c r="AZ47" s="4"/>
      <c r="BA47" s="74"/>
      <c r="BB47" s="7"/>
      <c r="BC47" s="4"/>
      <c r="BD47" s="74"/>
      <c r="BE47" s="7"/>
      <c r="BF47" s="4"/>
      <c r="BG47" s="74"/>
      <c r="BH47" s="7"/>
      <c r="BI47" s="4"/>
      <c r="BJ47" s="74"/>
      <c r="BK47" s="7"/>
      <c r="BL47" s="4"/>
      <c r="BM47" s="74"/>
      <c r="BN47" s="7"/>
      <c r="BO47" s="4"/>
      <c r="BP47" s="74"/>
      <c r="BQ47" s="7"/>
      <c r="BR47" s="4"/>
      <c r="BS47" s="74"/>
      <c r="BT47" s="7"/>
      <c r="BU47" s="4"/>
      <c r="BV47" s="74"/>
      <c r="BW47" s="7"/>
      <c r="BX47" s="4"/>
      <c r="BY47" s="74"/>
    </row>
    <row r="48" spans="1:77" ht="13.5" customHeight="1">
      <c r="A48" s="71"/>
      <c r="C48" s="7"/>
      <c r="D48" s="4"/>
      <c r="E48" s="4"/>
      <c r="F48" s="7"/>
      <c r="G48" s="4"/>
      <c r="H48" s="74"/>
      <c r="I48" s="4"/>
      <c r="J48" s="4"/>
      <c r="K48" s="4"/>
      <c r="L48" s="7"/>
      <c r="M48" s="4"/>
      <c r="N48" s="74"/>
      <c r="O48" s="7"/>
      <c r="P48" s="4"/>
      <c r="Q48" s="74"/>
      <c r="R48" s="7"/>
      <c r="S48" s="4"/>
      <c r="T48" s="74"/>
      <c r="U48" s="7"/>
      <c r="V48" s="4"/>
      <c r="W48" s="74"/>
      <c r="X48" s="7"/>
      <c r="Y48" s="4"/>
      <c r="Z48" s="74"/>
      <c r="AA48" s="7"/>
      <c r="AB48" s="4"/>
      <c r="AC48" s="74"/>
      <c r="AD48" s="7"/>
      <c r="AE48" s="4"/>
      <c r="AF48" s="74"/>
      <c r="AG48" s="7"/>
      <c r="AH48" s="4"/>
      <c r="AI48" s="74"/>
      <c r="AJ48" s="7"/>
      <c r="AK48" s="4"/>
      <c r="AL48" s="74"/>
      <c r="AM48" s="7"/>
      <c r="AN48" s="4"/>
      <c r="AO48" s="74"/>
      <c r="AP48" s="7"/>
      <c r="AQ48" s="4"/>
      <c r="AR48" s="74"/>
      <c r="AS48" s="7"/>
      <c r="AT48" s="4"/>
      <c r="AU48" s="74"/>
      <c r="AV48" s="7"/>
      <c r="AW48" s="4"/>
      <c r="AX48" s="74"/>
      <c r="AY48" s="7"/>
      <c r="AZ48" s="4"/>
      <c r="BA48" s="74"/>
      <c r="BB48" s="7"/>
      <c r="BC48" s="4"/>
      <c r="BD48" s="74"/>
      <c r="BE48" s="7"/>
      <c r="BF48" s="4"/>
      <c r="BG48" s="74"/>
      <c r="BH48" s="7"/>
      <c r="BI48" s="4"/>
      <c r="BJ48" s="74"/>
      <c r="BK48" s="7"/>
      <c r="BL48" s="4"/>
      <c r="BM48" s="74"/>
      <c r="BN48" s="7"/>
      <c r="BO48" s="4"/>
      <c r="BP48" s="74"/>
      <c r="BQ48" s="7"/>
      <c r="BR48" s="4"/>
      <c r="BS48" s="74"/>
      <c r="BT48" s="7"/>
      <c r="BU48" s="4"/>
      <c r="BV48" s="74"/>
      <c r="BW48" s="7"/>
      <c r="BX48" s="4"/>
      <c r="BY48" s="74"/>
    </row>
    <row r="49" spans="1:77" ht="13.5" customHeight="1">
      <c r="A49" s="71"/>
      <c r="C49" s="7"/>
      <c r="D49" s="4"/>
      <c r="E49" s="4"/>
      <c r="F49" s="7"/>
      <c r="G49" s="4"/>
      <c r="H49" s="74"/>
      <c r="I49" s="4"/>
      <c r="J49" s="4"/>
      <c r="K49" s="4"/>
      <c r="L49" s="7"/>
      <c r="M49" s="4"/>
      <c r="N49" s="74"/>
      <c r="O49" s="7"/>
      <c r="P49" s="4"/>
      <c r="Q49" s="74"/>
      <c r="R49" s="7"/>
      <c r="S49" s="4"/>
      <c r="T49" s="74"/>
      <c r="U49" s="7"/>
      <c r="V49" s="4"/>
      <c r="W49" s="74"/>
      <c r="X49" s="7"/>
      <c r="Y49" s="4"/>
      <c r="Z49" s="74"/>
      <c r="AA49" s="7"/>
      <c r="AB49" s="4"/>
      <c r="AC49" s="74"/>
      <c r="AD49" s="7"/>
      <c r="AE49" s="4"/>
      <c r="AF49" s="74"/>
      <c r="AG49" s="7"/>
      <c r="AH49" s="4"/>
      <c r="AI49" s="74"/>
      <c r="AJ49" s="7"/>
      <c r="AK49" s="4"/>
      <c r="AL49" s="74"/>
      <c r="AM49" s="7"/>
      <c r="AN49" s="4"/>
      <c r="AO49" s="74"/>
      <c r="AP49" s="7"/>
      <c r="AQ49" s="4"/>
      <c r="AR49" s="74"/>
      <c r="AS49" s="7"/>
      <c r="AT49" s="4"/>
      <c r="AU49" s="74"/>
      <c r="AV49" s="7"/>
      <c r="AW49" s="4"/>
      <c r="AX49" s="74"/>
      <c r="AY49" s="7"/>
      <c r="AZ49" s="4"/>
      <c r="BA49" s="74"/>
      <c r="BB49" s="7"/>
      <c r="BC49" s="4"/>
      <c r="BD49" s="74"/>
      <c r="BE49" s="7"/>
      <c r="BF49" s="4"/>
      <c r="BG49" s="74"/>
      <c r="BH49" s="7"/>
      <c r="BI49" s="4"/>
      <c r="BJ49" s="74"/>
      <c r="BK49" s="7"/>
      <c r="BL49" s="4"/>
      <c r="BM49" s="74"/>
      <c r="BN49" s="7"/>
      <c r="BO49" s="4"/>
      <c r="BP49" s="74"/>
      <c r="BQ49" s="7"/>
      <c r="BR49" s="4"/>
      <c r="BS49" s="74"/>
      <c r="BT49" s="7"/>
      <c r="BU49" s="4"/>
      <c r="BV49" s="74"/>
      <c r="BW49" s="7"/>
      <c r="BX49" s="4"/>
      <c r="BY49" s="74"/>
    </row>
    <row r="50" spans="1:77" ht="13.5" customHeight="1">
      <c r="A50" s="71"/>
      <c r="C50" s="7"/>
      <c r="D50" s="4"/>
      <c r="E50" s="4"/>
      <c r="F50" s="7"/>
      <c r="G50" s="4"/>
      <c r="H50" s="74"/>
      <c r="I50" s="4"/>
      <c r="J50" s="4"/>
      <c r="K50" s="4"/>
      <c r="L50" s="7"/>
      <c r="M50" s="4"/>
      <c r="N50" s="74"/>
      <c r="O50" s="7"/>
      <c r="P50" s="4"/>
      <c r="Q50" s="74"/>
      <c r="R50" s="7"/>
      <c r="S50" s="4"/>
      <c r="T50" s="74"/>
      <c r="U50" s="7"/>
      <c r="V50" s="4"/>
      <c r="W50" s="74"/>
      <c r="X50" s="7"/>
      <c r="Y50" s="4"/>
      <c r="Z50" s="74"/>
      <c r="AA50" s="7"/>
      <c r="AB50" s="4"/>
      <c r="AC50" s="74"/>
      <c r="AD50" s="7"/>
      <c r="AE50" s="4"/>
      <c r="AF50" s="74"/>
      <c r="AG50" s="7"/>
      <c r="AH50" s="4"/>
      <c r="AI50" s="74"/>
      <c r="AJ50" s="7"/>
      <c r="AK50" s="4"/>
      <c r="AL50" s="74"/>
      <c r="AM50" s="7"/>
      <c r="AN50" s="4"/>
      <c r="AO50" s="74"/>
      <c r="AP50" s="7"/>
      <c r="AQ50" s="4"/>
      <c r="AR50" s="74"/>
      <c r="AS50" s="7"/>
      <c r="AT50" s="4"/>
      <c r="AU50" s="74"/>
      <c r="AV50" s="7"/>
      <c r="AW50" s="4"/>
      <c r="AX50" s="74"/>
      <c r="AY50" s="7"/>
      <c r="AZ50" s="4"/>
      <c r="BA50" s="74"/>
      <c r="BB50" s="7"/>
      <c r="BC50" s="4"/>
      <c r="BD50" s="74"/>
      <c r="BE50" s="7"/>
      <c r="BF50" s="4"/>
      <c r="BG50" s="74"/>
      <c r="BH50" s="7"/>
      <c r="BI50" s="4"/>
      <c r="BJ50" s="74"/>
      <c r="BK50" s="7"/>
      <c r="BL50" s="4"/>
      <c r="BM50" s="74"/>
      <c r="BN50" s="7"/>
      <c r="BO50" s="4"/>
      <c r="BP50" s="74"/>
      <c r="BQ50" s="7"/>
      <c r="BR50" s="4"/>
      <c r="BS50" s="74"/>
      <c r="BT50" s="7"/>
      <c r="BU50" s="4"/>
      <c r="BV50" s="74"/>
      <c r="BW50" s="7"/>
      <c r="BX50" s="4"/>
      <c r="BY50" s="74"/>
    </row>
    <row r="51" spans="1:77" ht="13.5" customHeight="1">
      <c r="A51" s="71"/>
      <c r="C51" s="7"/>
      <c r="D51" s="4"/>
      <c r="E51" s="4"/>
      <c r="F51" s="7"/>
      <c r="G51" s="4"/>
      <c r="H51" s="74"/>
      <c r="I51" s="4"/>
      <c r="J51" s="4"/>
      <c r="K51" s="4"/>
      <c r="L51" s="7"/>
      <c r="M51" s="4"/>
      <c r="N51" s="74"/>
      <c r="O51" s="7"/>
      <c r="P51" s="4"/>
      <c r="Q51" s="74"/>
      <c r="R51" s="7"/>
      <c r="S51" s="4"/>
      <c r="T51" s="74"/>
      <c r="U51" s="7"/>
      <c r="V51" s="4"/>
      <c r="W51" s="74"/>
      <c r="X51" s="7"/>
      <c r="Y51" s="4"/>
      <c r="Z51" s="74"/>
      <c r="AA51" s="7"/>
      <c r="AB51" s="4"/>
      <c r="AC51" s="74"/>
      <c r="AD51" s="7"/>
      <c r="AE51" s="4"/>
      <c r="AF51" s="74"/>
      <c r="AG51" s="7"/>
      <c r="AH51" s="4"/>
      <c r="AI51" s="74"/>
      <c r="AJ51" s="7"/>
      <c r="AK51" s="4"/>
      <c r="AL51" s="74"/>
      <c r="AM51" s="7"/>
      <c r="AN51" s="4"/>
      <c r="AO51" s="74"/>
      <c r="AP51" s="7"/>
      <c r="AQ51" s="4"/>
      <c r="AR51" s="74"/>
      <c r="AS51" s="7"/>
      <c r="AT51" s="4"/>
      <c r="AU51" s="74"/>
      <c r="AV51" s="7"/>
      <c r="AW51" s="4"/>
      <c r="AX51" s="74"/>
      <c r="AY51" s="7"/>
      <c r="AZ51" s="4"/>
      <c r="BA51" s="74"/>
      <c r="BB51" s="7"/>
      <c r="BC51" s="4"/>
      <c r="BD51" s="74"/>
      <c r="BE51" s="7"/>
      <c r="BF51" s="4"/>
      <c r="BG51" s="74"/>
      <c r="BH51" s="7"/>
      <c r="BI51" s="4"/>
      <c r="BJ51" s="74"/>
      <c r="BK51" s="7"/>
      <c r="BL51" s="4"/>
      <c r="BM51" s="74"/>
      <c r="BN51" s="7"/>
      <c r="BO51" s="4"/>
      <c r="BP51" s="74"/>
      <c r="BQ51" s="7"/>
      <c r="BR51" s="4"/>
      <c r="BS51" s="74"/>
      <c r="BT51" s="7"/>
      <c r="BU51" s="4"/>
      <c r="BV51" s="74"/>
      <c r="BW51" s="7"/>
      <c r="BX51" s="4"/>
      <c r="BY51" s="74"/>
    </row>
    <row r="52" spans="1:77" ht="13.5" customHeight="1">
      <c r="A52" s="71"/>
      <c r="C52" s="7"/>
      <c r="D52" s="4"/>
      <c r="E52" s="4"/>
      <c r="F52" s="7"/>
      <c r="G52" s="4"/>
      <c r="H52" s="74"/>
      <c r="I52" s="4"/>
      <c r="J52" s="4"/>
      <c r="K52" s="4"/>
      <c r="L52" s="7"/>
      <c r="M52" s="4"/>
      <c r="N52" s="74"/>
      <c r="O52" s="7"/>
      <c r="P52" s="4"/>
      <c r="Q52" s="74"/>
      <c r="R52" s="7"/>
      <c r="S52" s="4"/>
      <c r="T52" s="74"/>
      <c r="U52" s="7"/>
      <c r="V52" s="4"/>
      <c r="W52" s="74"/>
      <c r="X52" s="7"/>
      <c r="Y52" s="4"/>
      <c r="Z52" s="74"/>
      <c r="AA52" s="7"/>
      <c r="AB52" s="4"/>
      <c r="AC52" s="74"/>
      <c r="AD52" s="7"/>
      <c r="AE52" s="4"/>
      <c r="AF52" s="74"/>
      <c r="AG52" s="7"/>
      <c r="AH52" s="4"/>
      <c r="AI52" s="74"/>
      <c r="AJ52" s="7"/>
      <c r="AK52" s="4"/>
      <c r="AL52" s="74"/>
      <c r="AM52" s="7"/>
      <c r="AN52" s="4"/>
      <c r="AO52" s="74"/>
      <c r="AP52" s="7"/>
      <c r="AQ52" s="4"/>
      <c r="AR52" s="74"/>
      <c r="AS52" s="7"/>
      <c r="AT52" s="4"/>
      <c r="AU52" s="74"/>
      <c r="AV52" s="7"/>
      <c r="AW52" s="4"/>
      <c r="AX52" s="74"/>
      <c r="AY52" s="7"/>
      <c r="AZ52" s="4"/>
      <c r="BA52" s="74"/>
      <c r="BB52" s="7"/>
      <c r="BC52" s="4"/>
      <c r="BD52" s="74"/>
      <c r="BE52" s="7"/>
      <c r="BF52" s="4"/>
      <c r="BG52" s="74"/>
      <c r="BH52" s="7"/>
      <c r="BI52" s="4"/>
      <c r="BJ52" s="74"/>
      <c r="BK52" s="7"/>
      <c r="BL52" s="4"/>
      <c r="BM52" s="74"/>
      <c r="BN52" s="7"/>
      <c r="BO52" s="4"/>
      <c r="BP52" s="74"/>
      <c r="BQ52" s="7"/>
      <c r="BR52" s="4"/>
      <c r="BS52" s="74"/>
      <c r="BT52" s="7"/>
      <c r="BU52" s="4"/>
      <c r="BV52" s="74"/>
      <c r="BW52" s="7"/>
      <c r="BX52" s="4"/>
      <c r="BY52" s="74"/>
    </row>
    <row r="53" spans="1:77" ht="13.5" customHeight="1">
      <c r="A53" s="71"/>
      <c r="C53" s="7"/>
      <c r="D53" s="4"/>
      <c r="E53" s="4"/>
      <c r="F53" s="7"/>
      <c r="G53" s="4"/>
      <c r="H53" s="74"/>
      <c r="I53" s="4"/>
      <c r="J53" s="4"/>
      <c r="K53" s="4"/>
      <c r="L53" s="7"/>
      <c r="M53" s="4"/>
      <c r="N53" s="74"/>
      <c r="O53" s="7"/>
      <c r="P53" s="4"/>
      <c r="Q53" s="74"/>
      <c r="R53" s="7"/>
      <c r="S53" s="4"/>
      <c r="T53" s="74"/>
      <c r="U53" s="7"/>
      <c r="V53" s="4"/>
      <c r="W53" s="74"/>
      <c r="X53" s="7"/>
      <c r="Y53" s="4"/>
      <c r="Z53" s="74"/>
      <c r="AA53" s="7"/>
      <c r="AB53" s="4"/>
      <c r="AC53" s="74"/>
      <c r="AD53" s="7"/>
      <c r="AE53" s="4"/>
      <c r="AF53" s="74"/>
      <c r="AG53" s="7"/>
      <c r="AH53" s="4"/>
      <c r="AI53" s="74"/>
      <c r="AJ53" s="7"/>
      <c r="AK53" s="4"/>
      <c r="AL53" s="74"/>
      <c r="AM53" s="7"/>
      <c r="AN53" s="4"/>
      <c r="AO53" s="74"/>
      <c r="AP53" s="7"/>
      <c r="AQ53" s="4"/>
      <c r="AR53" s="74"/>
      <c r="AS53" s="7"/>
      <c r="AT53" s="4"/>
      <c r="AU53" s="74"/>
      <c r="AV53" s="7"/>
      <c r="AW53" s="4"/>
      <c r="AX53" s="74"/>
      <c r="AY53" s="7"/>
      <c r="AZ53" s="4"/>
      <c r="BA53" s="74"/>
      <c r="BB53" s="7"/>
      <c r="BC53" s="4"/>
      <c r="BD53" s="74"/>
      <c r="BE53" s="7"/>
      <c r="BF53" s="4"/>
      <c r="BG53" s="74"/>
      <c r="BH53" s="7"/>
      <c r="BI53" s="4"/>
      <c r="BJ53" s="74"/>
      <c r="BK53" s="7"/>
      <c r="BL53" s="4"/>
      <c r="BM53" s="74"/>
      <c r="BN53" s="7"/>
      <c r="BO53" s="4"/>
      <c r="BP53" s="74"/>
      <c r="BQ53" s="7"/>
      <c r="BR53" s="4"/>
      <c r="BS53" s="74"/>
      <c r="BT53" s="7"/>
      <c r="BU53" s="4"/>
      <c r="BV53" s="74"/>
      <c r="BW53" s="7"/>
      <c r="BX53" s="4"/>
      <c r="BY53" s="74"/>
    </row>
    <row r="54" spans="1:77" ht="13.5" customHeight="1">
      <c r="A54" s="71"/>
      <c r="C54" s="7"/>
      <c r="D54" s="4"/>
      <c r="E54" s="4"/>
      <c r="F54" s="7"/>
      <c r="G54" s="4"/>
      <c r="H54" s="74"/>
      <c r="I54" s="4"/>
      <c r="J54" s="4"/>
      <c r="K54" s="4"/>
      <c r="L54" s="7"/>
      <c r="M54" s="4"/>
      <c r="N54" s="74"/>
      <c r="O54" s="7"/>
      <c r="P54" s="4"/>
      <c r="Q54" s="74"/>
      <c r="R54" s="7"/>
      <c r="S54" s="4"/>
      <c r="T54" s="74"/>
      <c r="U54" s="7"/>
      <c r="V54" s="4"/>
      <c r="W54" s="74"/>
      <c r="X54" s="7"/>
      <c r="Y54" s="4"/>
      <c r="Z54" s="74"/>
      <c r="AA54" s="7"/>
      <c r="AB54" s="4"/>
      <c r="AC54" s="74"/>
      <c r="AD54" s="7"/>
      <c r="AE54" s="4"/>
      <c r="AF54" s="74"/>
      <c r="AG54" s="7"/>
      <c r="AH54" s="4"/>
      <c r="AI54" s="74"/>
      <c r="AJ54" s="7"/>
      <c r="AK54" s="4"/>
      <c r="AL54" s="74"/>
      <c r="AM54" s="7"/>
      <c r="AN54" s="4"/>
      <c r="AO54" s="74"/>
      <c r="AP54" s="7"/>
      <c r="AQ54" s="4"/>
      <c r="AR54" s="74"/>
      <c r="AS54" s="7"/>
      <c r="AT54" s="4"/>
      <c r="AU54" s="74"/>
      <c r="AV54" s="7"/>
      <c r="AW54" s="4"/>
      <c r="AX54" s="74"/>
      <c r="AY54" s="7"/>
      <c r="AZ54" s="4"/>
      <c r="BA54" s="74"/>
      <c r="BB54" s="7"/>
      <c r="BC54" s="4"/>
      <c r="BD54" s="74"/>
      <c r="BE54" s="7"/>
      <c r="BF54" s="4"/>
      <c r="BG54" s="74"/>
      <c r="BH54" s="7"/>
      <c r="BI54" s="4"/>
      <c r="BJ54" s="74"/>
      <c r="BK54" s="7"/>
      <c r="BL54" s="4"/>
      <c r="BM54" s="74"/>
      <c r="BN54" s="7"/>
      <c r="BO54" s="4"/>
      <c r="BP54" s="74"/>
      <c r="BQ54" s="7"/>
      <c r="BR54" s="4"/>
      <c r="BS54" s="74"/>
      <c r="BT54" s="7"/>
      <c r="BU54" s="4"/>
      <c r="BV54" s="74"/>
      <c r="BW54" s="7"/>
      <c r="BX54" s="4"/>
      <c r="BY54" s="74"/>
    </row>
    <row r="55" spans="1:77" ht="13.5" customHeight="1">
      <c r="A55" s="71"/>
      <c r="C55" s="7"/>
      <c r="D55" s="4"/>
      <c r="E55" s="4"/>
      <c r="F55" s="7"/>
      <c r="G55" s="4"/>
      <c r="H55" s="74"/>
      <c r="I55" s="4"/>
      <c r="J55" s="4"/>
      <c r="K55" s="4"/>
      <c r="L55" s="7"/>
      <c r="M55" s="4"/>
      <c r="N55" s="74"/>
      <c r="O55" s="7"/>
      <c r="P55" s="4"/>
      <c r="Q55" s="74"/>
      <c r="R55" s="7"/>
      <c r="S55" s="4"/>
      <c r="T55" s="74"/>
      <c r="U55" s="7"/>
      <c r="V55" s="4"/>
      <c r="W55" s="74"/>
      <c r="X55" s="7"/>
      <c r="Y55" s="4"/>
      <c r="Z55" s="74"/>
      <c r="AA55" s="7"/>
      <c r="AB55" s="4"/>
      <c r="AC55" s="74"/>
      <c r="AD55" s="7"/>
      <c r="AE55" s="4"/>
      <c r="AF55" s="74"/>
      <c r="AG55" s="7"/>
      <c r="AH55" s="4"/>
      <c r="AI55" s="74"/>
      <c r="AJ55" s="7"/>
      <c r="AK55" s="4"/>
      <c r="AL55" s="74"/>
      <c r="AM55" s="7"/>
      <c r="AN55" s="4"/>
      <c r="AO55" s="74"/>
      <c r="AP55" s="7"/>
      <c r="AQ55" s="4"/>
      <c r="AR55" s="74"/>
      <c r="AS55" s="7"/>
      <c r="AT55" s="4"/>
      <c r="AU55" s="74"/>
      <c r="AV55" s="7"/>
      <c r="AW55" s="4"/>
      <c r="AX55" s="74"/>
      <c r="AY55" s="7"/>
      <c r="AZ55" s="4"/>
      <c r="BA55" s="74"/>
      <c r="BB55" s="7"/>
      <c r="BC55" s="4"/>
      <c r="BD55" s="74"/>
      <c r="BE55" s="7"/>
      <c r="BF55" s="4"/>
      <c r="BG55" s="74"/>
      <c r="BH55" s="7"/>
      <c r="BI55" s="4"/>
      <c r="BJ55" s="74"/>
      <c r="BK55" s="7"/>
      <c r="BL55" s="4"/>
      <c r="BM55" s="74"/>
      <c r="BN55" s="7"/>
      <c r="BO55" s="4"/>
      <c r="BP55" s="74"/>
      <c r="BQ55" s="7"/>
      <c r="BR55" s="4"/>
      <c r="BS55" s="74"/>
      <c r="BT55" s="7"/>
      <c r="BU55" s="4"/>
      <c r="BV55" s="74"/>
      <c r="BW55" s="7"/>
      <c r="BX55" s="4"/>
      <c r="BY55" s="74"/>
    </row>
    <row r="56" spans="1:77" ht="13.5" customHeight="1">
      <c r="A56" s="71"/>
      <c r="C56" s="7"/>
      <c r="D56" s="4"/>
      <c r="E56" s="4"/>
      <c r="F56" s="7"/>
      <c r="G56" s="4"/>
      <c r="H56" s="74"/>
      <c r="I56" s="4"/>
      <c r="J56" s="4"/>
      <c r="K56" s="4"/>
      <c r="L56" s="7"/>
      <c r="M56" s="4"/>
      <c r="N56" s="74"/>
      <c r="O56" s="7"/>
      <c r="P56" s="4"/>
      <c r="Q56" s="74"/>
      <c r="R56" s="7"/>
      <c r="S56" s="4"/>
      <c r="T56" s="74"/>
      <c r="U56" s="7"/>
      <c r="V56" s="4"/>
      <c r="W56" s="74"/>
      <c r="X56" s="7"/>
      <c r="Y56" s="4"/>
      <c r="Z56" s="74"/>
      <c r="AA56" s="7"/>
      <c r="AB56" s="4"/>
      <c r="AC56" s="74"/>
      <c r="AD56" s="7"/>
      <c r="AE56" s="4"/>
      <c r="AF56" s="74"/>
      <c r="AG56" s="7"/>
      <c r="AH56" s="4"/>
      <c r="AI56" s="74"/>
      <c r="AJ56" s="7"/>
      <c r="AK56" s="4"/>
      <c r="AL56" s="74"/>
      <c r="AM56" s="7"/>
      <c r="AN56" s="4"/>
      <c r="AO56" s="74"/>
      <c r="AP56" s="7"/>
      <c r="AQ56" s="4"/>
      <c r="AR56" s="74"/>
      <c r="AS56" s="7"/>
      <c r="AT56" s="4"/>
      <c r="AU56" s="74"/>
      <c r="AV56" s="7"/>
      <c r="AW56" s="4"/>
      <c r="AX56" s="74"/>
      <c r="AY56" s="7"/>
      <c r="AZ56" s="4"/>
      <c r="BA56" s="74"/>
      <c r="BB56" s="7"/>
      <c r="BC56" s="4"/>
      <c r="BD56" s="74"/>
      <c r="BE56" s="7"/>
      <c r="BF56" s="4"/>
      <c r="BG56" s="74"/>
      <c r="BH56" s="7"/>
      <c r="BI56" s="4"/>
      <c r="BJ56" s="74"/>
      <c r="BK56" s="7"/>
      <c r="BL56" s="4"/>
      <c r="BM56" s="74"/>
      <c r="BN56" s="7"/>
      <c r="BO56" s="4"/>
      <c r="BP56" s="74"/>
      <c r="BQ56" s="7"/>
      <c r="BR56" s="4"/>
      <c r="BS56" s="74"/>
      <c r="BT56" s="7"/>
      <c r="BU56" s="4"/>
      <c r="BV56" s="74"/>
      <c r="BW56" s="7"/>
      <c r="BX56" s="4"/>
      <c r="BY56" s="74"/>
    </row>
    <row r="57" spans="1:77" ht="13.5" customHeight="1">
      <c r="A57" s="71"/>
      <c r="C57" s="7"/>
      <c r="D57" s="4"/>
      <c r="E57" s="4"/>
      <c r="F57" s="7"/>
      <c r="G57" s="4"/>
      <c r="H57" s="74"/>
      <c r="I57" s="4"/>
      <c r="J57" s="4"/>
      <c r="K57" s="4"/>
      <c r="L57" s="7"/>
      <c r="M57" s="4"/>
      <c r="N57" s="74"/>
      <c r="O57" s="7"/>
      <c r="P57" s="4"/>
      <c r="Q57" s="74"/>
      <c r="R57" s="7"/>
      <c r="S57" s="4"/>
      <c r="T57" s="74"/>
      <c r="U57" s="7"/>
      <c r="V57" s="4"/>
      <c r="W57" s="74"/>
      <c r="X57" s="7"/>
      <c r="Y57" s="4"/>
      <c r="Z57" s="74"/>
      <c r="AA57" s="7"/>
      <c r="AB57" s="4"/>
      <c r="AC57" s="74"/>
      <c r="AD57" s="7"/>
      <c r="AE57" s="4"/>
      <c r="AF57" s="74"/>
      <c r="AG57" s="7"/>
      <c r="AH57" s="4"/>
      <c r="AI57" s="74"/>
      <c r="AJ57" s="7"/>
      <c r="AK57" s="4"/>
      <c r="AL57" s="74"/>
      <c r="AM57" s="7"/>
      <c r="AN57" s="4"/>
      <c r="AO57" s="74"/>
      <c r="AP57" s="7"/>
      <c r="AQ57" s="4"/>
      <c r="AR57" s="74"/>
      <c r="AS57" s="7"/>
      <c r="AT57" s="4"/>
      <c r="AU57" s="74"/>
      <c r="AV57" s="7"/>
      <c r="AW57" s="4"/>
      <c r="AX57" s="74"/>
      <c r="AY57" s="7"/>
      <c r="AZ57" s="4"/>
      <c r="BA57" s="74"/>
      <c r="BB57" s="7"/>
      <c r="BC57" s="4"/>
      <c r="BD57" s="74"/>
      <c r="BE57" s="7"/>
      <c r="BF57" s="4"/>
      <c r="BG57" s="74"/>
      <c r="BH57" s="7"/>
      <c r="BI57" s="4"/>
      <c r="BJ57" s="74"/>
      <c r="BK57" s="7"/>
      <c r="BL57" s="4"/>
      <c r="BM57" s="74"/>
      <c r="BN57" s="7"/>
      <c r="BO57" s="4"/>
      <c r="BP57" s="74"/>
      <c r="BQ57" s="7"/>
      <c r="BR57" s="4"/>
      <c r="BS57" s="74"/>
      <c r="BT57" s="7"/>
      <c r="BU57" s="4"/>
      <c r="BV57" s="74"/>
      <c r="BW57" s="7"/>
      <c r="BX57" s="4"/>
      <c r="BY57" s="74"/>
    </row>
    <row r="58" spans="1:77" ht="13.5" customHeight="1">
      <c r="A58" s="71"/>
      <c r="C58" s="7"/>
      <c r="D58" s="4"/>
      <c r="E58" s="4"/>
      <c r="F58" s="7"/>
      <c r="G58" s="4"/>
      <c r="H58" s="74"/>
      <c r="I58" s="4"/>
      <c r="J58" s="4"/>
      <c r="K58" s="4"/>
      <c r="L58" s="7"/>
      <c r="M58" s="4"/>
      <c r="N58" s="74"/>
      <c r="O58" s="7"/>
      <c r="P58" s="4"/>
      <c r="Q58" s="74"/>
      <c r="R58" s="7"/>
      <c r="S58" s="4"/>
      <c r="T58" s="74"/>
      <c r="U58" s="7"/>
      <c r="V58" s="4"/>
      <c r="W58" s="74"/>
      <c r="X58" s="7"/>
      <c r="Y58" s="4"/>
      <c r="Z58" s="74"/>
      <c r="AA58" s="7"/>
      <c r="AB58" s="4"/>
      <c r="AC58" s="74"/>
      <c r="AD58" s="7"/>
      <c r="AE58" s="4"/>
      <c r="AF58" s="74"/>
      <c r="AG58" s="7"/>
      <c r="AH58" s="4"/>
      <c r="AI58" s="74"/>
      <c r="AJ58" s="7"/>
      <c r="AK58" s="4"/>
      <c r="AL58" s="74"/>
      <c r="AM58" s="7"/>
      <c r="AN58" s="4"/>
      <c r="AO58" s="74"/>
      <c r="AP58" s="7"/>
      <c r="AQ58" s="4"/>
      <c r="AR58" s="74"/>
      <c r="AS58" s="7"/>
      <c r="AT58" s="4"/>
      <c r="AU58" s="74"/>
      <c r="AV58" s="7"/>
      <c r="AW58" s="4"/>
      <c r="AX58" s="74"/>
      <c r="AY58" s="7"/>
      <c r="AZ58" s="4"/>
      <c r="BA58" s="74"/>
      <c r="BB58" s="7"/>
      <c r="BC58" s="4"/>
      <c r="BD58" s="74"/>
      <c r="BE58" s="7"/>
      <c r="BF58" s="4"/>
      <c r="BG58" s="74"/>
      <c r="BH58" s="7"/>
      <c r="BI58" s="4"/>
      <c r="BJ58" s="74"/>
      <c r="BK58" s="7"/>
      <c r="BL58" s="4"/>
      <c r="BM58" s="74"/>
      <c r="BN58" s="7"/>
      <c r="BO58" s="4"/>
      <c r="BP58" s="74"/>
      <c r="BQ58" s="7"/>
      <c r="BR58" s="4"/>
      <c r="BS58" s="74"/>
      <c r="BT58" s="7"/>
      <c r="BU58" s="4"/>
      <c r="BV58" s="74"/>
      <c r="BW58" s="7"/>
      <c r="BX58" s="4"/>
      <c r="BY58" s="74"/>
    </row>
    <row r="59" spans="1:77" ht="13.5" customHeight="1">
      <c r="A59" s="71"/>
      <c r="C59" s="7"/>
      <c r="D59" s="4"/>
      <c r="E59" s="4"/>
      <c r="F59" s="7"/>
      <c r="G59" s="4"/>
      <c r="H59" s="74"/>
      <c r="I59" s="4"/>
      <c r="J59" s="4"/>
      <c r="K59" s="4"/>
      <c r="L59" s="7"/>
      <c r="M59" s="4"/>
      <c r="N59" s="74"/>
      <c r="O59" s="7"/>
      <c r="P59" s="4"/>
      <c r="Q59" s="74"/>
      <c r="R59" s="7"/>
      <c r="S59" s="4"/>
      <c r="T59" s="74"/>
      <c r="U59" s="7"/>
      <c r="V59" s="4"/>
      <c r="W59" s="74"/>
      <c r="X59" s="7"/>
      <c r="Y59" s="4"/>
      <c r="Z59" s="74"/>
      <c r="AA59" s="7"/>
      <c r="AB59" s="4"/>
      <c r="AC59" s="74"/>
      <c r="AD59" s="7"/>
      <c r="AE59" s="4"/>
      <c r="AF59" s="74"/>
      <c r="AG59" s="7"/>
      <c r="AH59" s="4"/>
      <c r="AI59" s="74"/>
      <c r="AJ59" s="7"/>
      <c r="AK59" s="4"/>
      <c r="AL59" s="74"/>
      <c r="AM59" s="7"/>
      <c r="AN59" s="4"/>
      <c r="AO59" s="74"/>
      <c r="AP59" s="7"/>
      <c r="AQ59" s="4"/>
      <c r="AR59" s="74"/>
      <c r="AS59" s="7"/>
      <c r="AT59" s="4"/>
      <c r="AU59" s="74"/>
      <c r="AV59" s="7"/>
      <c r="AW59" s="4"/>
      <c r="AX59" s="74"/>
      <c r="AY59" s="7"/>
      <c r="AZ59" s="4"/>
      <c r="BA59" s="74"/>
      <c r="BB59" s="7"/>
      <c r="BC59" s="4"/>
      <c r="BD59" s="74"/>
      <c r="BE59" s="7"/>
      <c r="BF59" s="4"/>
      <c r="BG59" s="74"/>
      <c r="BH59" s="7"/>
      <c r="BI59" s="4"/>
      <c r="BJ59" s="74"/>
      <c r="BK59" s="7"/>
      <c r="BL59" s="4"/>
      <c r="BM59" s="74"/>
      <c r="BN59" s="7"/>
      <c r="BO59" s="4"/>
      <c r="BP59" s="74"/>
      <c r="BQ59" s="7"/>
      <c r="BR59" s="4"/>
      <c r="BS59" s="74"/>
      <c r="BT59" s="7"/>
      <c r="BU59" s="4"/>
      <c r="BV59" s="74"/>
      <c r="BW59" s="7"/>
      <c r="BX59" s="4"/>
      <c r="BY59" s="74"/>
    </row>
    <row r="60" spans="1:77" ht="13.5" customHeight="1">
      <c r="A60" s="71"/>
      <c r="C60" s="7"/>
      <c r="D60" s="4"/>
      <c r="E60" s="4"/>
      <c r="F60" s="7"/>
      <c r="G60" s="4"/>
      <c r="H60" s="74"/>
      <c r="I60" s="4"/>
      <c r="J60" s="4"/>
      <c r="K60" s="4"/>
      <c r="L60" s="7"/>
      <c r="M60" s="4"/>
      <c r="N60" s="74"/>
      <c r="O60" s="7"/>
      <c r="P60" s="4"/>
      <c r="Q60" s="74"/>
      <c r="R60" s="7"/>
      <c r="S60" s="4"/>
      <c r="T60" s="74"/>
      <c r="U60" s="7"/>
      <c r="V60" s="4"/>
      <c r="W60" s="74"/>
      <c r="X60" s="7"/>
      <c r="Y60" s="4"/>
      <c r="Z60" s="74"/>
      <c r="AA60" s="7"/>
      <c r="AB60" s="4"/>
      <c r="AC60" s="74"/>
      <c r="AD60" s="7"/>
      <c r="AE60" s="4"/>
      <c r="AF60" s="74"/>
      <c r="AG60" s="7"/>
      <c r="AH60" s="4"/>
      <c r="AI60" s="74"/>
      <c r="AJ60" s="7"/>
      <c r="AK60" s="4"/>
      <c r="AL60" s="74"/>
      <c r="AM60" s="7"/>
      <c r="AN60" s="4"/>
      <c r="AO60" s="74"/>
      <c r="AP60" s="7"/>
      <c r="AQ60" s="4"/>
      <c r="AR60" s="74"/>
      <c r="AS60" s="7"/>
      <c r="AT60" s="4"/>
      <c r="AU60" s="74"/>
      <c r="AV60" s="7"/>
      <c r="AW60" s="4"/>
      <c r="AX60" s="74"/>
      <c r="AY60" s="7"/>
      <c r="AZ60" s="4"/>
      <c r="BA60" s="74"/>
      <c r="BB60" s="7"/>
      <c r="BC60" s="4"/>
      <c r="BD60" s="74"/>
      <c r="BE60" s="7"/>
      <c r="BF60" s="4"/>
      <c r="BG60" s="74"/>
      <c r="BH60" s="7"/>
      <c r="BI60" s="4"/>
      <c r="BJ60" s="74"/>
      <c r="BK60" s="7"/>
      <c r="BL60" s="4"/>
      <c r="BM60" s="74"/>
      <c r="BN60" s="7"/>
      <c r="BO60" s="4"/>
      <c r="BP60" s="74"/>
      <c r="BQ60" s="7"/>
      <c r="BR60" s="4"/>
      <c r="BS60" s="74"/>
      <c r="BT60" s="7"/>
      <c r="BU60" s="4"/>
      <c r="BV60" s="74"/>
      <c r="BW60" s="7"/>
      <c r="BX60" s="4"/>
      <c r="BY60" s="74"/>
    </row>
    <row r="61" spans="1:77" ht="13.5" customHeight="1">
      <c r="A61" s="71"/>
      <c r="C61" s="7"/>
      <c r="D61" s="4"/>
      <c r="E61" s="4"/>
      <c r="F61" s="7"/>
      <c r="G61" s="4"/>
      <c r="H61" s="74"/>
      <c r="I61" s="4"/>
      <c r="J61" s="4"/>
      <c r="K61" s="4"/>
      <c r="L61" s="7"/>
      <c r="M61" s="4"/>
      <c r="N61" s="74"/>
      <c r="O61" s="7"/>
      <c r="P61" s="4"/>
      <c r="Q61" s="74"/>
      <c r="R61" s="7"/>
      <c r="S61" s="4"/>
      <c r="T61" s="74"/>
      <c r="U61" s="7"/>
      <c r="V61" s="4"/>
      <c r="W61" s="74"/>
      <c r="X61" s="7"/>
      <c r="Y61" s="4"/>
      <c r="Z61" s="74"/>
      <c r="AA61" s="7"/>
      <c r="AB61" s="4"/>
      <c r="AC61" s="74"/>
      <c r="AD61" s="7"/>
      <c r="AE61" s="4"/>
      <c r="AF61" s="74"/>
      <c r="AG61" s="7"/>
      <c r="AH61" s="4"/>
      <c r="AI61" s="74"/>
      <c r="AJ61" s="7"/>
      <c r="AK61" s="4"/>
      <c r="AL61" s="74"/>
      <c r="AM61" s="7"/>
      <c r="AN61" s="4"/>
      <c r="AO61" s="74"/>
      <c r="AP61" s="7"/>
      <c r="AQ61" s="4"/>
      <c r="AR61" s="74"/>
      <c r="AS61" s="7"/>
      <c r="AT61" s="4"/>
      <c r="AU61" s="74"/>
      <c r="AV61" s="7"/>
      <c r="AW61" s="4"/>
      <c r="AX61" s="74"/>
      <c r="AY61" s="7"/>
      <c r="AZ61" s="4"/>
      <c r="BA61" s="74"/>
      <c r="BB61" s="7"/>
      <c r="BC61" s="4"/>
      <c r="BD61" s="74"/>
      <c r="BE61" s="7"/>
      <c r="BF61" s="4"/>
      <c r="BG61" s="74"/>
      <c r="BH61" s="7"/>
      <c r="BI61" s="4"/>
      <c r="BJ61" s="74"/>
      <c r="BK61" s="7"/>
      <c r="BL61" s="4"/>
      <c r="BM61" s="74"/>
      <c r="BN61" s="7"/>
      <c r="BO61" s="4"/>
      <c r="BP61" s="74"/>
      <c r="BQ61" s="7"/>
      <c r="BR61" s="4"/>
      <c r="BS61" s="74"/>
      <c r="BT61" s="7"/>
      <c r="BU61" s="4"/>
      <c r="BV61" s="74"/>
      <c r="BW61" s="7"/>
      <c r="BX61" s="4"/>
      <c r="BY61" s="74"/>
    </row>
    <row r="62" spans="1:77" ht="13.5" customHeight="1">
      <c r="A62" s="71"/>
      <c r="C62" s="7"/>
      <c r="D62" s="4"/>
      <c r="E62" s="4"/>
      <c r="F62" s="7"/>
      <c r="G62" s="4"/>
      <c r="H62" s="74"/>
      <c r="I62" s="4"/>
      <c r="J62" s="4"/>
      <c r="K62" s="4"/>
      <c r="L62" s="7"/>
      <c r="M62" s="4"/>
      <c r="N62" s="74"/>
      <c r="O62" s="7"/>
      <c r="P62" s="4"/>
      <c r="Q62" s="74"/>
      <c r="R62" s="7"/>
      <c r="S62" s="4"/>
      <c r="T62" s="74"/>
      <c r="U62" s="7"/>
      <c r="V62" s="4"/>
      <c r="W62" s="74"/>
      <c r="X62" s="7"/>
      <c r="Y62" s="4"/>
      <c r="Z62" s="74"/>
      <c r="AA62" s="7"/>
      <c r="AB62" s="4"/>
      <c r="AC62" s="74"/>
      <c r="AD62" s="7"/>
      <c r="AE62" s="4"/>
      <c r="AF62" s="74"/>
      <c r="AG62" s="7"/>
      <c r="AH62" s="4"/>
      <c r="AI62" s="74"/>
      <c r="AJ62" s="7"/>
      <c r="AK62" s="4"/>
      <c r="AL62" s="74"/>
      <c r="AM62" s="7"/>
      <c r="AN62" s="4"/>
      <c r="AO62" s="74"/>
      <c r="AP62" s="7"/>
      <c r="AQ62" s="4"/>
      <c r="AR62" s="74"/>
      <c r="AS62" s="7"/>
      <c r="AT62" s="4"/>
      <c r="AU62" s="74"/>
      <c r="AV62" s="7"/>
      <c r="AW62" s="4"/>
      <c r="AX62" s="74"/>
      <c r="AY62" s="7"/>
      <c r="AZ62" s="4"/>
      <c r="BA62" s="74"/>
      <c r="BB62" s="7"/>
      <c r="BC62" s="4"/>
      <c r="BD62" s="74"/>
      <c r="BE62" s="7"/>
      <c r="BF62" s="4"/>
      <c r="BG62" s="74"/>
      <c r="BH62" s="7"/>
      <c r="BI62" s="4"/>
      <c r="BJ62" s="74"/>
      <c r="BK62" s="7"/>
      <c r="BL62" s="4"/>
      <c r="BM62" s="74"/>
      <c r="BN62" s="7"/>
      <c r="BO62" s="4"/>
      <c r="BP62" s="74"/>
      <c r="BQ62" s="7"/>
      <c r="BR62" s="4"/>
      <c r="BS62" s="74"/>
      <c r="BT62" s="7"/>
      <c r="BU62" s="4"/>
      <c r="BV62" s="74"/>
      <c r="BW62" s="7"/>
      <c r="BX62" s="4"/>
      <c r="BY62" s="74"/>
    </row>
    <row r="63" spans="1:77" ht="13.5" customHeight="1">
      <c r="A63" s="71"/>
      <c r="C63" s="7"/>
      <c r="D63" s="4"/>
      <c r="E63" s="4"/>
      <c r="F63" s="7"/>
      <c r="G63" s="4"/>
      <c r="H63" s="74"/>
      <c r="I63" s="4"/>
      <c r="J63" s="4"/>
      <c r="K63" s="4"/>
      <c r="L63" s="7"/>
      <c r="M63" s="4"/>
      <c r="N63" s="74"/>
      <c r="O63" s="7"/>
      <c r="P63" s="4"/>
      <c r="Q63" s="74"/>
      <c r="R63" s="7"/>
      <c r="S63" s="4"/>
      <c r="T63" s="74"/>
      <c r="U63" s="7"/>
      <c r="V63" s="4"/>
      <c r="W63" s="74"/>
      <c r="X63" s="7"/>
      <c r="Y63" s="4"/>
      <c r="Z63" s="74"/>
      <c r="AA63" s="7"/>
      <c r="AB63" s="4"/>
      <c r="AC63" s="74"/>
      <c r="AD63" s="7"/>
      <c r="AE63" s="4"/>
      <c r="AF63" s="74"/>
      <c r="AG63" s="7"/>
      <c r="AH63" s="4"/>
      <c r="AI63" s="74"/>
      <c r="AJ63" s="7"/>
      <c r="AK63" s="4"/>
      <c r="AL63" s="74"/>
      <c r="AM63" s="7"/>
      <c r="AN63" s="4"/>
      <c r="AO63" s="74"/>
      <c r="AP63" s="7"/>
      <c r="AQ63" s="4"/>
      <c r="AR63" s="74"/>
      <c r="AS63" s="7"/>
      <c r="AT63" s="4"/>
      <c r="AU63" s="74"/>
      <c r="AV63" s="7"/>
      <c r="AW63" s="4"/>
      <c r="AX63" s="74"/>
      <c r="AY63" s="7"/>
      <c r="AZ63" s="4"/>
      <c r="BA63" s="74"/>
      <c r="BB63" s="7"/>
      <c r="BC63" s="4"/>
      <c r="BD63" s="74"/>
      <c r="BE63" s="7"/>
      <c r="BF63" s="4"/>
      <c r="BG63" s="74"/>
      <c r="BH63" s="7"/>
      <c r="BI63" s="4"/>
      <c r="BJ63" s="74"/>
      <c r="BK63" s="7"/>
      <c r="BL63" s="4"/>
      <c r="BM63" s="74"/>
      <c r="BN63" s="7"/>
      <c r="BO63" s="4"/>
      <c r="BP63" s="74"/>
      <c r="BQ63" s="7"/>
      <c r="BR63" s="4"/>
      <c r="BS63" s="74"/>
      <c r="BT63" s="7"/>
      <c r="BU63" s="4"/>
      <c r="BV63" s="74"/>
      <c r="BW63" s="7"/>
      <c r="BX63" s="4"/>
      <c r="BY63" s="74"/>
    </row>
    <row r="64" spans="1:77" ht="13.5" customHeight="1">
      <c r="A64" s="71"/>
      <c r="C64" s="7"/>
      <c r="D64" s="4"/>
      <c r="E64" s="4"/>
      <c r="F64" s="7"/>
      <c r="G64" s="4"/>
      <c r="H64" s="74"/>
      <c r="I64" s="4"/>
      <c r="J64" s="4"/>
      <c r="K64" s="4"/>
      <c r="L64" s="7"/>
      <c r="M64" s="4"/>
      <c r="N64" s="74"/>
      <c r="O64" s="7"/>
      <c r="P64" s="4"/>
      <c r="Q64" s="74"/>
      <c r="R64" s="7"/>
      <c r="S64" s="4"/>
      <c r="T64" s="74"/>
      <c r="U64" s="7"/>
      <c r="V64" s="4"/>
      <c r="W64" s="74"/>
      <c r="X64" s="7"/>
      <c r="Y64" s="4"/>
      <c r="Z64" s="74"/>
      <c r="AA64" s="7"/>
      <c r="AB64" s="4"/>
      <c r="AC64" s="74"/>
      <c r="AD64" s="7"/>
      <c r="AE64" s="4"/>
      <c r="AF64" s="74"/>
      <c r="AG64" s="7"/>
      <c r="AH64" s="4"/>
      <c r="AI64" s="74"/>
      <c r="AJ64" s="7"/>
      <c r="AK64" s="4"/>
      <c r="AL64" s="74"/>
      <c r="AM64" s="7"/>
      <c r="AN64" s="4"/>
      <c r="AO64" s="74"/>
      <c r="AP64" s="7"/>
      <c r="AQ64" s="4"/>
      <c r="AR64" s="74"/>
      <c r="AS64" s="7"/>
      <c r="AT64" s="4"/>
      <c r="AU64" s="74"/>
      <c r="AV64" s="7"/>
      <c r="AW64" s="4"/>
      <c r="AX64" s="74"/>
      <c r="AY64" s="7"/>
      <c r="AZ64" s="4"/>
      <c r="BA64" s="74"/>
      <c r="BB64" s="7"/>
      <c r="BC64" s="4"/>
      <c r="BD64" s="74"/>
      <c r="BE64" s="7"/>
      <c r="BF64" s="4"/>
      <c r="BG64" s="74"/>
      <c r="BH64" s="7"/>
      <c r="BI64" s="4"/>
      <c r="BJ64" s="74"/>
      <c r="BK64" s="7"/>
      <c r="BL64" s="4"/>
      <c r="BM64" s="74"/>
      <c r="BN64" s="7"/>
      <c r="BO64" s="4"/>
      <c r="BP64" s="74"/>
      <c r="BQ64" s="7"/>
      <c r="BR64" s="4"/>
      <c r="BS64" s="74"/>
      <c r="BT64" s="7"/>
      <c r="BU64" s="4"/>
      <c r="BV64" s="74"/>
      <c r="BW64" s="7"/>
      <c r="BX64" s="4"/>
      <c r="BY64" s="74"/>
    </row>
    <row r="65" spans="1:77" ht="13.5" customHeight="1">
      <c r="A65" s="71"/>
      <c r="C65" s="7"/>
      <c r="D65" s="4"/>
      <c r="E65" s="4"/>
      <c r="F65" s="7"/>
      <c r="G65" s="4"/>
      <c r="H65" s="74"/>
      <c r="I65" s="4"/>
      <c r="J65" s="4"/>
      <c r="K65" s="4"/>
      <c r="L65" s="7"/>
      <c r="M65" s="4"/>
      <c r="N65" s="74"/>
      <c r="O65" s="7"/>
      <c r="P65" s="4"/>
      <c r="Q65" s="74"/>
      <c r="R65" s="7"/>
      <c r="S65" s="4"/>
      <c r="T65" s="74"/>
      <c r="U65" s="7"/>
      <c r="V65" s="4"/>
      <c r="W65" s="74"/>
      <c r="X65" s="7"/>
      <c r="Y65" s="4"/>
      <c r="Z65" s="74"/>
      <c r="AA65" s="7"/>
      <c r="AB65" s="4"/>
      <c r="AC65" s="74"/>
      <c r="AD65" s="7"/>
      <c r="AE65" s="4"/>
      <c r="AF65" s="74"/>
      <c r="AG65" s="7"/>
      <c r="AH65" s="4"/>
      <c r="AI65" s="74"/>
      <c r="AJ65" s="7"/>
      <c r="AK65" s="4"/>
      <c r="AL65" s="74"/>
      <c r="AM65" s="7"/>
      <c r="AN65" s="4"/>
      <c r="AO65" s="74"/>
      <c r="AP65" s="7"/>
      <c r="AQ65" s="4"/>
      <c r="AR65" s="74"/>
      <c r="AS65" s="7"/>
      <c r="AT65" s="4"/>
      <c r="AU65" s="74"/>
      <c r="AV65" s="7"/>
      <c r="AW65" s="4"/>
      <c r="AX65" s="74"/>
      <c r="AY65" s="7"/>
      <c r="AZ65" s="4"/>
      <c r="BA65" s="74"/>
      <c r="BB65" s="7"/>
      <c r="BC65" s="4"/>
      <c r="BD65" s="74"/>
      <c r="BE65" s="7"/>
      <c r="BF65" s="4"/>
      <c r="BG65" s="74"/>
      <c r="BH65" s="7"/>
      <c r="BI65" s="4"/>
      <c r="BJ65" s="74"/>
      <c r="BK65" s="7"/>
      <c r="BL65" s="4"/>
      <c r="BM65" s="74"/>
      <c r="BN65" s="7"/>
      <c r="BO65" s="4"/>
      <c r="BP65" s="74"/>
      <c r="BQ65" s="7"/>
      <c r="BR65" s="4"/>
      <c r="BS65" s="74"/>
      <c r="BT65" s="7"/>
      <c r="BU65" s="4"/>
      <c r="BV65" s="74"/>
      <c r="BW65" s="7"/>
      <c r="BX65" s="4"/>
      <c r="BY65" s="74"/>
    </row>
    <row r="66" spans="1:77" ht="13.5" customHeight="1">
      <c r="A66" s="71"/>
      <c r="C66" s="7"/>
      <c r="D66" s="4"/>
      <c r="E66" s="4"/>
      <c r="F66" s="7"/>
      <c r="G66" s="4"/>
      <c r="H66" s="74"/>
      <c r="I66" s="4"/>
      <c r="J66" s="4"/>
      <c r="K66" s="4"/>
      <c r="L66" s="7"/>
      <c r="M66" s="4"/>
      <c r="N66" s="74"/>
      <c r="O66" s="7"/>
      <c r="P66" s="4"/>
      <c r="Q66" s="74"/>
      <c r="R66" s="7"/>
      <c r="S66" s="4"/>
      <c r="T66" s="74"/>
      <c r="U66" s="7"/>
      <c r="V66" s="4"/>
      <c r="W66" s="74"/>
      <c r="X66" s="7"/>
      <c r="Y66" s="4"/>
      <c r="Z66" s="74"/>
      <c r="AA66" s="7"/>
      <c r="AB66" s="4"/>
      <c r="AC66" s="74"/>
      <c r="AD66" s="7"/>
      <c r="AE66" s="4"/>
      <c r="AF66" s="74"/>
      <c r="AG66" s="7"/>
      <c r="AH66" s="4"/>
      <c r="AI66" s="74"/>
      <c r="AJ66" s="7"/>
      <c r="AK66" s="4"/>
      <c r="AL66" s="74"/>
      <c r="AM66" s="7"/>
      <c r="AN66" s="4"/>
      <c r="AO66" s="74"/>
      <c r="AP66" s="7"/>
      <c r="AQ66" s="4"/>
      <c r="AR66" s="74"/>
      <c r="AS66" s="7"/>
      <c r="AT66" s="4"/>
      <c r="AU66" s="74"/>
      <c r="AV66" s="7"/>
      <c r="AW66" s="4"/>
      <c r="AX66" s="74"/>
      <c r="AY66" s="7"/>
      <c r="AZ66" s="4"/>
      <c r="BA66" s="74"/>
      <c r="BB66" s="7"/>
      <c r="BC66" s="4"/>
      <c r="BD66" s="74"/>
      <c r="BE66" s="7"/>
      <c r="BF66" s="4"/>
      <c r="BG66" s="74"/>
      <c r="BH66" s="7"/>
      <c r="BI66" s="4"/>
      <c r="BJ66" s="74"/>
      <c r="BK66" s="7"/>
      <c r="BL66" s="4"/>
      <c r="BM66" s="74"/>
      <c r="BN66" s="7"/>
      <c r="BO66" s="4"/>
      <c r="BP66" s="74"/>
      <c r="BQ66" s="7"/>
      <c r="BR66" s="4"/>
      <c r="BS66" s="74"/>
      <c r="BT66" s="7"/>
      <c r="BU66" s="4"/>
      <c r="BV66" s="74"/>
      <c r="BW66" s="7"/>
      <c r="BX66" s="4"/>
      <c r="BY66" s="74"/>
    </row>
    <row r="67" spans="1:77" ht="13.5" customHeight="1">
      <c r="A67" s="71"/>
      <c r="C67" s="7"/>
      <c r="D67" s="4"/>
      <c r="E67" s="4"/>
      <c r="F67" s="7"/>
      <c r="G67" s="4"/>
      <c r="H67" s="74"/>
      <c r="I67" s="4"/>
      <c r="J67" s="4"/>
      <c r="K67" s="4"/>
      <c r="L67" s="7"/>
      <c r="M67" s="4"/>
      <c r="N67" s="74"/>
      <c r="O67" s="7"/>
      <c r="P67" s="4"/>
      <c r="Q67" s="74"/>
      <c r="R67" s="7"/>
      <c r="S67" s="4"/>
      <c r="T67" s="74"/>
      <c r="U67" s="7"/>
      <c r="V67" s="4"/>
      <c r="W67" s="74"/>
      <c r="X67" s="7"/>
      <c r="Y67" s="4"/>
      <c r="Z67" s="74"/>
      <c r="AA67" s="7"/>
      <c r="AB67" s="4"/>
      <c r="AC67" s="74"/>
      <c r="AD67" s="7"/>
      <c r="AE67" s="4"/>
      <c r="AF67" s="74"/>
      <c r="AG67" s="7"/>
      <c r="AH67" s="4"/>
      <c r="AI67" s="74"/>
      <c r="AJ67" s="7"/>
      <c r="AK67" s="4"/>
      <c r="AL67" s="74"/>
      <c r="AM67" s="7"/>
      <c r="AN67" s="4"/>
      <c r="AO67" s="74"/>
      <c r="AP67" s="7"/>
      <c r="AQ67" s="4"/>
      <c r="AR67" s="74"/>
      <c r="AS67" s="7"/>
      <c r="AT67" s="4"/>
      <c r="AU67" s="74"/>
      <c r="AV67" s="7"/>
      <c r="AW67" s="4"/>
      <c r="AX67" s="74"/>
      <c r="AY67" s="7"/>
      <c r="AZ67" s="4"/>
      <c r="BA67" s="74"/>
      <c r="BB67" s="7"/>
      <c r="BC67" s="4"/>
      <c r="BD67" s="74"/>
      <c r="BE67" s="7"/>
      <c r="BF67" s="4"/>
      <c r="BG67" s="74"/>
      <c r="BH67" s="7"/>
      <c r="BI67" s="4"/>
      <c r="BJ67" s="74"/>
      <c r="BK67" s="7"/>
      <c r="BL67" s="4"/>
      <c r="BM67" s="74"/>
      <c r="BN67" s="7"/>
      <c r="BO67" s="4"/>
      <c r="BP67" s="74"/>
      <c r="BQ67" s="7"/>
      <c r="BR67" s="4"/>
      <c r="BS67" s="74"/>
      <c r="BT67" s="7"/>
      <c r="BU67" s="4"/>
      <c r="BV67" s="74"/>
      <c r="BW67" s="7"/>
      <c r="BX67" s="4"/>
      <c r="BY67" s="74"/>
    </row>
    <row r="68" spans="1:77" ht="13.5" customHeight="1">
      <c r="A68" s="71"/>
      <c r="C68" s="7"/>
      <c r="D68" s="4"/>
      <c r="E68" s="4"/>
      <c r="F68" s="7"/>
      <c r="G68" s="4"/>
      <c r="H68" s="74"/>
      <c r="I68" s="4"/>
      <c r="J68" s="4"/>
      <c r="K68" s="4"/>
      <c r="L68" s="7"/>
      <c r="M68" s="4"/>
      <c r="N68" s="74"/>
      <c r="O68" s="7"/>
      <c r="P68" s="4"/>
      <c r="Q68" s="74"/>
      <c r="R68" s="7"/>
      <c r="S68" s="4"/>
      <c r="T68" s="74"/>
      <c r="U68" s="7"/>
      <c r="V68" s="4"/>
      <c r="W68" s="74"/>
      <c r="X68" s="7"/>
      <c r="Y68" s="4"/>
      <c r="Z68" s="74"/>
      <c r="AA68" s="7"/>
      <c r="AB68" s="4"/>
      <c r="AC68" s="74"/>
      <c r="AD68" s="7"/>
      <c r="AE68" s="4"/>
      <c r="AF68" s="74"/>
      <c r="AG68" s="7"/>
      <c r="AH68" s="4"/>
      <c r="AI68" s="74"/>
      <c r="AJ68" s="7"/>
      <c r="AK68" s="4"/>
      <c r="AL68" s="74"/>
      <c r="AM68" s="7"/>
      <c r="AN68" s="4"/>
      <c r="AO68" s="74"/>
      <c r="AP68" s="7"/>
      <c r="AQ68" s="4"/>
      <c r="AR68" s="74"/>
      <c r="AS68" s="7"/>
      <c r="AT68" s="4"/>
      <c r="AU68" s="74"/>
      <c r="AV68" s="7"/>
      <c r="AW68" s="4"/>
      <c r="AX68" s="74"/>
      <c r="AY68" s="7"/>
      <c r="AZ68" s="4"/>
      <c r="BA68" s="74"/>
      <c r="BB68" s="7"/>
      <c r="BC68" s="4"/>
      <c r="BD68" s="74"/>
      <c r="BE68" s="7"/>
      <c r="BF68" s="4"/>
      <c r="BG68" s="74"/>
      <c r="BH68" s="7"/>
      <c r="BI68" s="4"/>
      <c r="BJ68" s="74"/>
      <c r="BK68" s="7"/>
      <c r="BL68" s="4"/>
      <c r="BM68" s="74"/>
      <c r="BN68" s="7"/>
      <c r="BO68" s="4"/>
      <c r="BP68" s="74"/>
      <c r="BQ68" s="7"/>
      <c r="BR68" s="4"/>
      <c r="BS68" s="74"/>
      <c r="BT68" s="7"/>
      <c r="BU68" s="4"/>
      <c r="BV68" s="74"/>
      <c r="BW68" s="7"/>
      <c r="BX68" s="4"/>
      <c r="BY68" s="74"/>
    </row>
    <row r="69" spans="1:77" ht="13.5" customHeight="1">
      <c r="A69" s="71"/>
      <c r="C69" s="7"/>
      <c r="D69" s="4"/>
      <c r="E69" s="4"/>
      <c r="F69" s="7"/>
      <c r="G69" s="4"/>
      <c r="H69" s="74"/>
      <c r="I69" s="4"/>
      <c r="J69" s="4"/>
      <c r="K69" s="4"/>
      <c r="L69" s="7"/>
      <c r="M69" s="4"/>
      <c r="N69" s="74"/>
      <c r="O69" s="7"/>
      <c r="P69" s="4"/>
      <c r="Q69" s="74"/>
      <c r="R69" s="7"/>
      <c r="S69" s="4"/>
      <c r="T69" s="74"/>
      <c r="U69" s="7"/>
      <c r="V69" s="4"/>
      <c r="W69" s="74"/>
      <c r="X69" s="7"/>
      <c r="Y69" s="4"/>
      <c r="Z69" s="74"/>
      <c r="AA69" s="7"/>
      <c r="AB69" s="4"/>
      <c r="AC69" s="74"/>
      <c r="AD69" s="7"/>
      <c r="AE69" s="4"/>
      <c r="AF69" s="74"/>
      <c r="AG69" s="7"/>
      <c r="AH69" s="4"/>
      <c r="AI69" s="74"/>
      <c r="AJ69" s="7"/>
      <c r="AK69" s="4"/>
      <c r="AL69" s="74"/>
      <c r="AM69" s="7"/>
      <c r="AN69" s="4"/>
      <c r="AO69" s="74"/>
      <c r="AP69" s="7"/>
      <c r="AQ69" s="4"/>
      <c r="AR69" s="74"/>
      <c r="AS69" s="7"/>
      <c r="AT69" s="4"/>
      <c r="AU69" s="74"/>
      <c r="AV69" s="7"/>
      <c r="AW69" s="4"/>
      <c r="AX69" s="74"/>
      <c r="AY69" s="7"/>
      <c r="AZ69" s="4"/>
      <c r="BA69" s="74"/>
      <c r="BB69" s="7"/>
      <c r="BC69" s="4"/>
      <c r="BD69" s="74"/>
      <c r="BE69" s="7"/>
      <c r="BF69" s="4"/>
      <c r="BG69" s="74"/>
      <c r="BH69" s="7"/>
      <c r="BI69" s="4"/>
      <c r="BJ69" s="74"/>
      <c r="BK69" s="7"/>
      <c r="BL69" s="4"/>
      <c r="BM69" s="74"/>
      <c r="BN69" s="7"/>
      <c r="BO69" s="4"/>
      <c r="BP69" s="74"/>
      <c r="BQ69" s="7"/>
      <c r="BR69" s="4"/>
      <c r="BS69" s="74"/>
      <c r="BT69" s="7"/>
      <c r="BU69" s="4"/>
      <c r="BV69" s="74"/>
      <c r="BW69" s="7"/>
      <c r="BX69" s="4"/>
      <c r="BY69" s="74"/>
    </row>
    <row r="70" spans="1:77" ht="13.5" customHeight="1">
      <c r="A70" s="71"/>
      <c r="C70" s="7"/>
      <c r="D70" s="4"/>
      <c r="E70" s="4"/>
      <c r="F70" s="7"/>
      <c r="G70" s="4"/>
      <c r="H70" s="74"/>
      <c r="I70" s="4"/>
      <c r="J70" s="4"/>
      <c r="K70" s="4"/>
      <c r="L70" s="7"/>
      <c r="M70" s="4"/>
      <c r="N70" s="74"/>
      <c r="O70" s="7"/>
      <c r="P70" s="4"/>
      <c r="Q70" s="74"/>
      <c r="R70" s="7"/>
      <c r="S70" s="4"/>
      <c r="T70" s="74"/>
      <c r="U70" s="7"/>
      <c r="V70" s="4"/>
      <c r="W70" s="74"/>
      <c r="X70" s="7"/>
      <c r="Y70" s="4"/>
      <c r="Z70" s="74"/>
      <c r="AA70" s="7"/>
      <c r="AB70" s="4"/>
      <c r="AC70" s="74"/>
      <c r="AD70" s="7"/>
      <c r="AE70" s="4"/>
      <c r="AF70" s="74"/>
      <c r="AG70" s="7"/>
      <c r="AH70" s="4"/>
      <c r="AI70" s="74"/>
      <c r="AJ70" s="7"/>
      <c r="AK70" s="4"/>
      <c r="AL70" s="74"/>
      <c r="AM70" s="7"/>
      <c r="AN70" s="4"/>
      <c r="AO70" s="74"/>
      <c r="AP70" s="7"/>
      <c r="AQ70" s="4"/>
      <c r="AR70" s="74"/>
      <c r="AS70" s="7"/>
      <c r="AT70" s="4"/>
      <c r="AU70" s="74"/>
      <c r="AV70" s="7"/>
      <c r="AW70" s="4"/>
      <c r="AX70" s="74"/>
      <c r="AY70" s="7"/>
      <c r="AZ70" s="4"/>
      <c r="BA70" s="74"/>
      <c r="BB70" s="7"/>
      <c r="BC70" s="4"/>
      <c r="BD70" s="74"/>
      <c r="BE70" s="7"/>
      <c r="BF70" s="4"/>
      <c r="BG70" s="74"/>
      <c r="BH70" s="7"/>
      <c r="BI70" s="4"/>
      <c r="BJ70" s="74"/>
      <c r="BK70" s="7"/>
      <c r="BL70" s="4"/>
      <c r="BM70" s="74"/>
      <c r="BN70" s="7"/>
      <c r="BO70" s="4"/>
      <c r="BP70" s="74"/>
      <c r="BQ70" s="7"/>
      <c r="BR70" s="4"/>
      <c r="BS70" s="74"/>
      <c r="BT70" s="7"/>
      <c r="BU70" s="4"/>
      <c r="BV70" s="74"/>
      <c r="BW70" s="7"/>
      <c r="BX70" s="4"/>
      <c r="BY70" s="74"/>
    </row>
    <row r="71" spans="1:77" ht="13.5" customHeight="1">
      <c r="A71" s="71"/>
      <c r="C71" s="7"/>
      <c r="D71" s="4"/>
      <c r="E71" s="4"/>
      <c r="F71" s="7"/>
      <c r="G71" s="4"/>
      <c r="H71" s="74"/>
      <c r="I71" s="4"/>
      <c r="J71" s="4"/>
      <c r="K71" s="4"/>
      <c r="L71" s="7"/>
      <c r="M71" s="4"/>
      <c r="N71" s="74"/>
      <c r="O71" s="7"/>
      <c r="P71" s="4"/>
      <c r="Q71" s="74"/>
      <c r="R71" s="7"/>
      <c r="S71" s="4"/>
      <c r="T71" s="74"/>
      <c r="U71" s="7"/>
      <c r="V71" s="4"/>
      <c r="W71" s="74"/>
      <c r="X71" s="7"/>
      <c r="Y71" s="4"/>
      <c r="Z71" s="74"/>
      <c r="AA71" s="7"/>
      <c r="AB71" s="4"/>
      <c r="AC71" s="74"/>
      <c r="AD71" s="7"/>
      <c r="AE71" s="4"/>
      <c r="AF71" s="74"/>
      <c r="AG71" s="7"/>
      <c r="AH71" s="4"/>
      <c r="AI71" s="74"/>
      <c r="AJ71" s="7"/>
      <c r="AK71" s="4"/>
      <c r="AL71" s="74"/>
      <c r="AM71" s="7"/>
      <c r="AN71" s="4"/>
      <c r="AO71" s="74"/>
      <c r="AP71" s="7"/>
      <c r="AQ71" s="4"/>
      <c r="AR71" s="74"/>
      <c r="AS71" s="7"/>
      <c r="AT71" s="4"/>
      <c r="AU71" s="74"/>
      <c r="AV71" s="7"/>
      <c r="AW71" s="4"/>
      <c r="AX71" s="74"/>
      <c r="AY71" s="7"/>
      <c r="AZ71" s="4"/>
      <c r="BA71" s="74"/>
      <c r="BB71" s="7"/>
      <c r="BC71" s="4"/>
      <c r="BD71" s="74"/>
      <c r="BE71" s="7"/>
      <c r="BF71" s="4"/>
      <c r="BG71" s="74"/>
      <c r="BH71" s="7"/>
      <c r="BI71" s="4"/>
      <c r="BJ71" s="74"/>
      <c r="BK71" s="7"/>
      <c r="BL71" s="4"/>
      <c r="BM71" s="74"/>
      <c r="BN71" s="7"/>
      <c r="BO71" s="4"/>
      <c r="BP71" s="74"/>
      <c r="BQ71" s="7"/>
      <c r="BR71" s="4"/>
      <c r="BS71" s="74"/>
      <c r="BT71" s="7"/>
      <c r="BU71" s="4"/>
      <c r="BV71" s="74"/>
      <c r="BW71" s="7"/>
      <c r="BX71" s="4"/>
      <c r="BY71" s="74"/>
    </row>
    <row r="72" spans="1:77" ht="13.5" customHeight="1">
      <c r="A72" s="71"/>
      <c r="C72" s="7"/>
      <c r="D72" s="4"/>
      <c r="E72" s="4"/>
      <c r="F72" s="7"/>
      <c r="G72" s="4"/>
      <c r="H72" s="74"/>
      <c r="I72" s="4"/>
      <c r="J72" s="4"/>
      <c r="K72" s="4"/>
      <c r="L72" s="7"/>
      <c r="M72" s="4"/>
      <c r="N72" s="74"/>
      <c r="O72" s="7"/>
      <c r="P72" s="4"/>
      <c r="Q72" s="74"/>
      <c r="R72" s="7"/>
      <c r="S72" s="4"/>
      <c r="T72" s="74"/>
      <c r="U72" s="7"/>
      <c r="V72" s="4"/>
      <c r="W72" s="74"/>
      <c r="X72" s="7"/>
      <c r="Y72" s="4"/>
      <c r="Z72" s="74"/>
      <c r="AA72" s="7"/>
      <c r="AB72" s="4"/>
      <c r="AC72" s="74"/>
      <c r="AD72" s="7"/>
      <c r="AE72" s="4"/>
      <c r="AF72" s="74"/>
      <c r="AG72" s="7"/>
      <c r="AH72" s="4"/>
      <c r="AI72" s="74"/>
      <c r="AJ72" s="7"/>
      <c r="AK72" s="4"/>
      <c r="AL72" s="74"/>
      <c r="AM72" s="7"/>
      <c r="AN72" s="4"/>
      <c r="AO72" s="74"/>
      <c r="AP72" s="7"/>
      <c r="AQ72" s="4"/>
      <c r="AR72" s="74"/>
      <c r="AS72" s="7"/>
      <c r="AT72" s="4"/>
      <c r="AU72" s="74"/>
      <c r="AV72" s="7"/>
      <c r="AW72" s="4"/>
      <c r="AX72" s="74"/>
      <c r="AY72" s="7"/>
      <c r="AZ72" s="4"/>
      <c r="BA72" s="74"/>
      <c r="BB72" s="7"/>
      <c r="BC72" s="4"/>
      <c r="BD72" s="74"/>
      <c r="BE72" s="7"/>
      <c r="BF72" s="4"/>
      <c r="BG72" s="74"/>
      <c r="BH72" s="7"/>
      <c r="BI72" s="4"/>
      <c r="BJ72" s="74"/>
      <c r="BK72" s="7"/>
      <c r="BL72" s="4"/>
      <c r="BM72" s="74"/>
      <c r="BN72" s="7"/>
      <c r="BO72" s="4"/>
      <c r="BP72" s="74"/>
      <c r="BQ72" s="7"/>
      <c r="BR72" s="4"/>
      <c r="BS72" s="74"/>
      <c r="BT72" s="7"/>
      <c r="BU72" s="4"/>
      <c r="BV72" s="74"/>
      <c r="BW72" s="7"/>
      <c r="BX72" s="4"/>
      <c r="BY72" s="74"/>
    </row>
    <row r="73" spans="1:77" ht="13.5" customHeight="1">
      <c r="A73" s="71"/>
      <c r="C73" s="7"/>
      <c r="D73" s="4"/>
      <c r="E73" s="4"/>
      <c r="F73" s="7"/>
      <c r="G73" s="4"/>
      <c r="H73" s="74"/>
      <c r="I73" s="4"/>
      <c r="J73" s="4"/>
      <c r="K73" s="4"/>
      <c r="L73" s="7"/>
      <c r="M73" s="4"/>
      <c r="N73" s="74"/>
      <c r="O73" s="7"/>
      <c r="P73" s="4"/>
      <c r="Q73" s="74"/>
      <c r="R73" s="7"/>
      <c r="S73" s="4"/>
      <c r="T73" s="74"/>
      <c r="U73" s="7"/>
      <c r="V73" s="4"/>
      <c r="W73" s="74"/>
      <c r="X73" s="7"/>
      <c r="Y73" s="4"/>
      <c r="Z73" s="74"/>
      <c r="AA73" s="7"/>
      <c r="AB73" s="4"/>
      <c r="AC73" s="74"/>
      <c r="AD73" s="7"/>
      <c r="AE73" s="4"/>
      <c r="AF73" s="74"/>
      <c r="AG73" s="7"/>
      <c r="AH73" s="4"/>
      <c r="AI73" s="74"/>
      <c r="AJ73" s="7"/>
      <c r="AK73" s="4"/>
      <c r="AL73" s="74"/>
      <c r="AM73" s="7"/>
      <c r="AN73" s="4"/>
      <c r="AO73" s="74"/>
      <c r="AP73" s="7"/>
      <c r="AQ73" s="4"/>
      <c r="AR73" s="74"/>
      <c r="AS73" s="7"/>
      <c r="AT73" s="4"/>
      <c r="AU73" s="74"/>
      <c r="AV73" s="7"/>
      <c r="AW73" s="4"/>
      <c r="AX73" s="74"/>
      <c r="AY73" s="7"/>
      <c r="AZ73" s="4"/>
      <c r="BA73" s="74"/>
      <c r="BB73" s="7"/>
      <c r="BC73" s="4"/>
      <c r="BD73" s="74"/>
      <c r="BE73" s="7"/>
      <c r="BF73" s="4"/>
      <c r="BG73" s="74"/>
      <c r="BH73" s="7"/>
      <c r="BI73" s="4"/>
      <c r="BJ73" s="74"/>
      <c r="BK73" s="7"/>
      <c r="BL73" s="4"/>
      <c r="BM73" s="74"/>
      <c r="BN73" s="7"/>
      <c r="BO73" s="4"/>
      <c r="BP73" s="74"/>
      <c r="BQ73" s="7"/>
      <c r="BR73" s="4"/>
      <c r="BS73" s="74"/>
      <c r="BT73" s="7"/>
      <c r="BU73" s="4"/>
      <c r="BV73" s="74"/>
      <c r="BW73" s="7"/>
      <c r="BX73" s="4"/>
      <c r="BY73" s="74"/>
    </row>
    <row r="74" spans="1:77" ht="13.5" customHeight="1">
      <c r="A74" s="71"/>
      <c r="C74" s="7"/>
      <c r="D74" s="4"/>
      <c r="E74" s="4"/>
      <c r="F74" s="7"/>
      <c r="G74" s="4"/>
      <c r="H74" s="74"/>
      <c r="I74" s="4"/>
      <c r="J74" s="4"/>
      <c r="K74" s="4"/>
      <c r="L74" s="7"/>
      <c r="M74" s="4"/>
      <c r="N74" s="74"/>
      <c r="O74" s="7"/>
      <c r="P74" s="4"/>
      <c r="Q74" s="74"/>
      <c r="R74" s="7"/>
      <c r="S74" s="4"/>
      <c r="T74" s="74"/>
      <c r="U74" s="7"/>
      <c r="V74" s="4"/>
      <c r="W74" s="74"/>
      <c r="X74" s="7"/>
      <c r="Y74" s="4"/>
      <c r="Z74" s="74"/>
      <c r="AA74" s="7"/>
      <c r="AB74" s="4"/>
      <c r="AC74" s="74"/>
      <c r="AD74" s="7"/>
      <c r="AE74" s="4"/>
      <c r="AF74" s="74"/>
      <c r="AG74" s="7"/>
      <c r="AH74" s="4"/>
      <c r="AI74" s="74"/>
      <c r="AJ74" s="7"/>
      <c r="AK74" s="4"/>
      <c r="AL74" s="74"/>
      <c r="AM74" s="7"/>
      <c r="AN74" s="4"/>
      <c r="AO74" s="74"/>
      <c r="AP74" s="7"/>
      <c r="AQ74" s="4"/>
      <c r="AR74" s="74"/>
      <c r="AS74" s="7"/>
      <c r="AT74" s="4"/>
      <c r="AU74" s="74"/>
      <c r="AV74" s="7"/>
      <c r="AW74" s="4"/>
      <c r="AX74" s="74"/>
      <c r="AY74" s="7"/>
      <c r="AZ74" s="4"/>
      <c r="BA74" s="74"/>
      <c r="BB74" s="7"/>
      <c r="BC74" s="4"/>
      <c r="BD74" s="74"/>
      <c r="BE74" s="7"/>
      <c r="BF74" s="4"/>
      <c r="BG74" s="74"/>
      <c r="BH74" s="7"/>
      <c r="BI74" s="4"/>
      <c r="BJ74" s="74"/>
      <c r="BK74" s="7"/>
      <c r="BL74" s="4"/>
      <c r="BM74" s="74"/>
      <c r="BN74" s="7"/>
      <c r="BO74" s="4"/>
      <c r="BP74" s="74"/>
      <c r="BQ74" s="7"/>
      <c r="BR74" s="4"/>
      <c r="BS74" s="74"/>
      <c r="BT74" s="7"/>
      <c r="BU74" s="4"/>
      <c r="BV74" s="74"/>
      <c r="BW74" s="7"/>
      <c r="BX74" s="4"/>
      <c r="BY74" s="74"/>
    </row>
    <row r="75" spans="1:77" ht="13.5" customHeight="1">
      <c r="A75" s="71"/>
      <c r="C75" s="7"/>
      <c r="D75" s="4"/>
      <c r="E75" s="4"/>
      <c r="F75" s="7"/>
      <c r="G75" s="4"/>
      <c r="H75" s="74"/>
      <c r="I75" s="4"/>
      <c r="J75" s="4"/>
      <c r="K75" s="4"/>
      <c r="L75" s="7"/>
      <c r="M75" s="4"/>
      <c r="N75" s="74"/>
      <c r="O75" s="7"/>
      <c r="P75" s="4"/>
      <c r="Q75" s="74"/>
      <c r="R75" s="7"/>
      <c r="S75" s="4"/>
      <c r="T75" s="74"/>
      <c r="U75" s="7"/>
      <c r="V75" s="4"/>
      <c r="W75" s="74"/>
      <c r="X75" s="7"/>
      <c r="Y75" s="4"/>
      <c r="Z75" s="74"/>
      <c r="AA75" s="7"/>
      <c r="AB75" s="4"/>
      <c r="AC75" s="74"/>
      <c r="AD75" s="7"/>
      <c r="AE75" s="4"/>
      <c r="AF75" s="74"/>
      <c r="AG75" s="7"/>
      <c r="AH75" s="4"/>
      <c r="AI75" s="74"/>
      <c r="AJ75" s="7"/>
      <c r="AK75" s="4"/>
      <c r="AL75" s="74"/>
      <c r="AM75" s="7"/>
      <c r="AN75" s="4"/>
      <c r="AO75" s="74"/>
      <c r="AP75" s="7"/>
      <c r="AQ75" s="4"/>
      <c r="AR75" s="74"/>
      <c r="AS75" s="7"/>
      <c r="AT75" s="4"/>
      <c r="AU75" s="74"/>
      <c r="AV75" s="7"/>
      <c r="AW75" s="4"/>
      <c r="AX75" s="74"/>
      <c r="AY75" s="7"/>
      <c r="AZ75" s="4"/>
      <c r="BA75" s="74"/>
      <c r="BB75" s="7"/>
      <c r="BC75" s="4"/>
      <c r="BD75" s="74"/>
      <c r="BE75" s="7"/>
      <c r="BF75" s="4"/>
      <c r="BG75" s="74"/>
      <c r="BH75" s="7"/>
      <c r="BI75" s="4"/>
      <c r="BJ75" s="74"/>
      <c r="BK75" s="7"/>
      <c r="BL75" s="4"/>
      <c r="BM75" s="74"/>
      <c r="BN75" s="7"/>
      <c r="BO75" s="4"/>
      <c r="BP75" s="74"/>
      <c r="BQ75" s="7"/>
      <c r="BR75" s="4"/>
      <c r="BS75" s="74"/>
      <c r="BT75" s="7"/>
      <c r="BU75" s="4"/>
      <c r="BV75" s="74"/>
      <c r="BW75" s="7"/>
      <c r="BX75" s="4"/>
      <c r="BY75" s="74"/>
    </row>
    <row r="76" spans="1:77" ht="13.5" customHeight="1">
      <c r="A76" s="71"/>
      <c r="C76" s="7"/>
      <c r="D76" s="4"/>
      <c r="E76" s="4"/>
      <c r="F76" s="7"/>
      <c r="G76" s="4"/>
      <c r="H76" s="74"/>
      <c r="I76" s="4"/>
      <c r="J76" s="4"/>
      <c r="K76" s="4"/>
      <c r="L76" s="7"/>
      <c r="M76" s="4"/>
      <c r="N76" s="74"/>
      <c r="O76" s="7"/>
      <c r="P76" s="4"/>
      <c r="Q76" s="74"/>
      <c r="R76" s="7"/>
      <c r="S76" s="4"/>
      <c r="T76" s="74"/>
      <c r="U76" s="7"/>
      <c r="V76" s="4"/>
      <c r="W76" s="74"/>
      <c r="X76" s="7"/>
      <c r="Y76" s="4"/>
      <c r="Z76" s="74"/>
      <c r="AA76" s="7"/>
      <c r="AB76" s="4"/>
      <c r="AC76" s="74"/>
      <c r="AD76" s="7"/>
      <c r="AE76" s="4"/>
      <c r="AF76" s="74"/>
      <c r="AG76" s="7"/>
      <c r="AH76" s="4"/>
      <c r="AI76" s="74"/>
      <c r="AJ76" s="7"/>
      <c r="AK76" s="4"/>
      <c r="AL76" s="74"/>
      <c r="AM76" s="7"/>
      <c r="AN76" s="4"/>
      <c r="AO76" s="74"/>
      <c r="AP76" s="7"/>
      <c r="AQ76" s="4"/>
      <c r="AR76" s="74"/>
      <c r="AS76" s="7"/>
      <c r="AT76" s="4"/>
      <c r="AU76" s="74"/>
      <c r="AV76" s="7"/>
      <c r="AW76" s="4"/>
      <c r="AX76" s="74"/>
      <c r="AY76" s="7"/>
      <c r="AZ76" s="4"/>
      <c r="BA76" s="74"/>
      <c r="BB76" s="7"/>
      <c r="BC76" s="4"/>
      <c r="BD76" s="74"/>
      <c r="BE76" s="7"/>
      <c r="BF76" s="4"/>
      <c r="BG76" s="74"/>
      <c r="BH76" s="7"/>
      <c r="BI76" s="4"/>
      <c r="BJ76" s="74"/>
      <c r="BK76" s="7"/>
      <c r="BL76" s="4"/>
      <c r="BM76" s="74"/>
      <c r="BN76" s="7"/>
      <c r="BO76" s="4"/>
      <c r="BP76" s="74"/>
      <c r="BQ76" s="7"/>
      <c r="BR76" s="4"/>
      <c r="BS76" s="74"/>
      <c r="BT76" s="7"/>
      <c r="BU76" s="4"/>
      <c r="BV76" s="74"/>
      <c r="BW76" s="7"/>
      <c r="BX76" s="4"/>
      <c r="BY76" s="74"/>
    </row>
    <row r="77" spans="1:77" ht="13.5" customHeight="1">
      <c r="A77" s="71"/>
      <c r="C77" s="7"/>
      <c r="D77" s="4"/>
      <c r="E77" s="4"/>
      <c r="F77" s="7"/>
      <c r="G77" s="4"/>
      <c r="H77" s="74"/>
      <c r="I77" s="4"/>
      <c r="J77" s="4"/>
      <c r="K77" s="4"/>
      <c r="L77" s="7"/>
      <c r="M77" s="4"/>
      <c r="N77" s="74"/>
      <c r="O77" s="7"/>
      <c r="P77" s="4"/>
      <c r="Q77" s="74"/>
      <c r="R77" s="7"/>
      <c r="S77" s="4"/>
      <c r="T77" s="74"/>
      <c r="U77" s="7"/>
      <c r="V77" s="4"/>
      <c r="W77" s="74"/>
      <c r="X77" s="7"/>
      <c r="Y77" s="4"/>
      <c r="Z77" s="74"/>
      <c r="AA77" s="7"/>
      <c r="AB77" s="4"/>
      <c r="AC77" s="74"/>
      <c r="AD77" s="7"/>
      <c r="AE77" s="4"/>
      <c r="AF77" s="74"/>
      <c r="AG77" s="7"/>
      <c r="AH77" s="4"/>
      <c r="AI77" s="74"/>
      <c r="AJ77" s="7"/>
      <c r="AK77" s="4"/>
      <c r="AL77" s="74"/>
      <c r="AM77" s="7"/>
      <c r="AN77" s="4"/>
      <c r="AO77" s="74"/>
      <c r="AP77" s="7"/>
      <c r="AQ77" s="4"/>
      <c r="AR77" s="74"/>
      <c r="AS77" s="7"/>
      <c r="AT77" s="4"/>
      <c r="AU77" s="74"/>
      <c r="AV77" s="7"/>
      <c r="AW77" s="4"/>
      <c r="AX77" s="74"/>
      <c r="AY77" s="7"/>
      <c r="AZ77" s="4"/>
      <c r="BA77" s="74"/>
      <c r="BB77" s="7"/>
      <c r="BC77" s="4"/>
      <c r="BD77" s="74"/>
      <c r="BE77" s="7"/>
      <c r="BF77" s="4"/>
      <c r="BG77" s="74"/>
      <c r="BH77" s="7"/>
      <c r="BI77" s="4"/>
      <c r="BJ77" s="74"/>
      <c r="BK77" s="7"/>
      <c r="BL77" s="4"/>
      <c r="BM77" s="74"/>
      <c r="BN77" s="7"/>
      <c r="BO77" s="4"/>
      <c r="BP77" s="74"/>
      <c r="BQ77" s="7"/>
      <c r="BR77" s="4"/>
      <c r="BS77" s="74"/>
      <c r="BT77" s="7"/>
      <c r="BU77" s="4"/>
      <c r="BV77" s="74"/>
      <c r="BW77" s="7"/>
      <c r="BX77" s="4"/>
      <c r="BY77" s="74"/>
    </row>
    <row r="78" spans="1:77" ht="13.5" customHeight="1">
      <c r="A78" s="71"/>
      <c r="C78" s="7"/>
      <c r="D78" s="4"/>
      <c r="E78" s="4"/>
      <c r="F78" s="7"/>
      <c r="G78" s="4"/>
      <c r="H78" s="74"/>
      <c r="I78" s="4"/>
      <c r="J78" s="4"/>
      <c r="K78" s="4"/>
      <c r="L78" s="7"/>
      <c r="M78" s="4"/>
      <c r="N78" s="74"/>
      <c r="O78" s="7"/>
      <c r="P78" s="4"/>
      <c r="Q78" s="74"/>
      <c r="R78" s="7"/>
      <c r="S78" s="4"/>
      <c r="T78" s="74"/>
      <c r="U78" s="7"/>
      <c r="V78" s="4"/>
      <c r="W78" s="74"/>
      <c r="X78" s="7"/>
      <c r="Y78" s="4"/>
      <c r="Z78" s="74"/>
      <c r="AA78" s="7"/>
      <c r="AB78" s="4"/>
      <c r="AC78" s="74"/>
      <c r="AD78" s="7"/>
      <c r="AE78" s="4"/>
      <c r="AF78" s="74"/>
      <c r="AG78" s="7"/>
      <c r="AH78" s="4"/>
      <c r="AI78" s="74"/>
      <c r="AJ78" s="7"/>
      <c r="AK78" s="4"/>
      <c r="AL78" s="74"/>
      <c r="AM78" s="7"/>
      <c r="AN78" s="4"/>
      <c r="AO78" s="74"/>
      <c r="AP78" s="7"/>
      <c r="AQ78" s="4"/>
      <c r="AR78" s="74"/>
      <c r="AS78" s="7"/>
      <c r="AT78" s="4"/>
      <c r="AU78" s="74"/>
      <c r="AV78" s="7"/>
      <c r="AW78" s="4"/>
      <c r="AX78" s="74"/>
      <c r="AY78" s="7"/>
      <c r="AZ78" s="4"/>
      <c r="BA78" s="74"/>
      <c r="BB78" s="7"/>
      <c r="BC78" s="4"/>
      <c r="BD78" s="74"/>
      <c r="BE78" s="7"/>
      <c r="BF78" s="4"/>
      <c r="BG78" s="74"/>
      <c r="BH78" s="7"/>
      <c r="BI78" s="4"/>
      <c r="BJ78" s="74"/>
      <c r="BK78" s="7"/>
      <c r="BL78" s="4"/>
      <c r="BM78" s="74"/>
      <c r="BN78" s="7"/>
      <c r="BO78" s="4"/>
      <c r="BP78" s="74"/>
      <c r="BQ78" s="7"/>
      <c r="BR78" s="4"/>
      <c r="BS78" s="74"/>
      <c r="BT78" s="7"/>
      <c r="BU78" s="4"/>
      <c r="BV78" s="74"/>
      <c r="BW78" s="7"/>
      <c r="BX78" s="4"/>
      <c r="BY78" s="74"/>
    </row>
    <row r="79" spans="1:77" ht="13.5" customHeight="1">
      <c r="A79" s="71"/>
      <c r="C79" s="7"/>
      <c r="D79" s="4"/>
      <c r="E79" s="4"/>
      <c r="F79" s="7"/>
      <c r="G79" s="4"/>
      <c r="H79" s="74"/>
      <c r="I79" s="4"/>
      <c r="J79" s="4"/>
      <c r="K79" s="4"/>
      <c r="L79" s="7"/>
      <c r="M79" s="4"/>
      <c r="N79" s="74"/>
      <c r="O79" s="7"/>
      <c r="P79" s="4"/>
      <c r="Q79" s="74"/>
      <c r="R79" s="7"/>
      <c r="S79" s="4"/>
      <c r="T79" s="74"/>
      <c r="U79" s="7"/>
      <c r="V79" s="4"/>
      <c r="W79" s="74"/>
      <c r="X79" s="7"/>
      <c r="Y79" s="4"/>
      <c r="Z79" s="74"/>
      <c r="AA79" s="7"/>
      <c r="AB79" s="4"/>
      <c r="AC79" s="74"/>
      <c r="AD79" s="7"/>
      <c r="AE79" s="4"/>
      <c r="AF79" s="74"/>
      <c r="AG79" s="7"/>
      <c r="AH79" s="4"/>
      <c r="AI79" s="74"/>
      <c r="AJ79" s="7"/>
      <c r="AK79" s="4"/>
      <c r="AL79" s="74"/>
      <c r="AM79" s="7"/>
      <c r="AN79" s="4"/>
      <c r="AO79" s="74"/>
      <c r="AP79" s="7"/>
      <c r="AQ79" s="4"/>
      <c r="AR79" s="74"/>
      <c r="AS79" s="7"/>
      <c r="AT79" s="4"/>
      <c r="AU79" s="74"/>
      <c r="AV79" s="7"/>
      <c r="AW79" s="4"/>
      <c r="AX79" s="74"/>
      <c r="AY79" s="7"/>
      <c r="AZ79" s="4"/>
      <c r="BA79" s="74"/>
      <c r="BB79" s="7"/>
      <c r="BC79" s="4"/>
      <c r="BD79" s="74"/>
      <c r="BE79" s="7"/>
      <c r="BF79" s="4"/>
      <c r="BG79" s="74"/>
      <c r="BH79" s="7"/>
      <c r="BI79" s="4"/>
      <c r="BJ79" s="74"/>
      <c r="BK79" s="7"/>
      <c r="BL79" s="4"/>
      <c r="BM79" s="74"/>
      <c r="BN79" s="7"/>
      <c r="BO79" s="4"/>
      <c r="BP79" s="74"/>
      <c r="BQ79" s="7"/>
      <c r="BR79" s="4"/>
      <c r="BS79" s="74"/>
      <c r="BT79" s="7"/>
      <c r="BU79" s="4"/>
      <c r="BV79" s="74"/>
      <c r="BW79" s="7"/>
      <c r="BX79" s="4"/>
      <c r="BY79" s="74"/>
    </row>
    <row r="80" spans="1:77" ht="13.5" customHeight="1">
      <c r="A80" s="71"/>
      <c r="C80" s="7"/>
      <c r="D80" s="4"/>
      <c r="E80" s="4"/>
      <c r="F80" s="7"/>
      <c r="G80" s="4"/>
      <c r="H80" s="74"/>
      <c r="I80" s="4"/>
      <c r="J80" s="4"/>
      <c r="K80" s="4"/>
      <c r="L80" s="7"/>
      <c r="M80" s="4"/>
      <c r="N80" s="74"/>
      <c r="O80" s="7"/>
      <c r="P80" s="4"/>
      <c r="Q80" s="74"/>
      <c r="R80" s="7"/>
      <c r="S80" s="4"/>
      <c r="T80" s="74"/>
      <c r="U80" s="7"/>
      <c r="V80" s="4"/>
      <c r="W80" s="74"/>
      <c r="X80" s="7"/>
      <c r="Y80" s="4"/>
      <c r="Z80" s="74"/>
      <c r="AA80" s="7"/>
      <c r="AB80" s="4"/>
      <c r="AC80" s="74"/>
      <c r="AD80" s="7"/>
      <c r="AE80" s="4"/>
      <c r="AF80" s="74"/>
      <c r="AG80" s="7"/>
      <c r="AH80" s="4"/>
      <c r="AI80" s="74"/>
      <c r="AJ80" s="7"/>
      <c r="AK80" s="4"/>
      <c r="AL80" s="74"/>
      <c r="AM80" s="7"/>
      <c r="AN80" s="4"/>
      <c r="AO80" s="74"/>
      <c r="AP80" s="7"/>
      <c r="AQ80" s="4"/>
      <c r="AR80" s="74"/>
      <c r="AS80" s="7"/>
      <c r="AT80" s="4"/>
      <c r="AU80" s="74"/>
      <c r="AV80" s="7"/>
      <c r="AW80" s="4"/>
      <c r="AX80" s="74"/>
      <c r="AY80" s="7"/>
      <c r="AZ80" s="4"/>
      <c r="BA80" s="74"/>
      <c r="BB80" s="7"/>
      <c r="BC80" s="4"/>
      <c r="BD80" s="74"/>
      <c r="BE80" s="7"/>
      <c r="BF80" s="4"/>
      <c r="BG80" s="74"/>
      <c r="BH80" s="7"/>
      <c r="BI80" s="4"/>
      <c r="BJ80" s="74"/>
      <c r="BK80" s="7"/>
      <c r="BL80" s="4"/>
      <c r="BM80" s="74"/>
      <c r="BN80" s="7"/>
      <c r="BO80" s="4"/>
      <c r="BP80" s="74"/>
      <c r="BQ80" s="7"/>
      <c r="BR80" s="4"/>
      <c r="BS80" s="74"/>
      <c r="BT80" s="7"/>
      <c r="BU80" s="4"/>
      <c r="BV80" s="74"/>
      <c r="BW80" s="7"/>
      <c r="BX80" s="4"/>
      <c r="BY80" s="74"/>
    </row>
    <row r="81" spans="1:77" ht="13.5" customHeight="1">
      <c r="A81" s="71"/>
      <c r="C81" s="7"/>
      <c r="D81" s="4"/>
      <c r="E81" s="4"/>
      <c r="F81" s="7"/>
      <c r="G81" s="4"/>
      <c r="H81" s="74"/>
      <c r="I81" s="4"/>
      <c r="J81" s="4"/>
      <c r="K81" s="4"/>
      <c r="L81" s="7"/>
      <c r="M81" s="4"/>
      <c r="N81" s="74"/>
      <c r="O81" s="7"/>
      <c r="P81" s="4"/>
      <c r="Q81" s="74"/>
      <c r="R81" s="7"/>
      <c r="S81" s="4"/>
      <c r="T81" s="74"/>
      <c r="U81" s="7"/>
      <c r="V81" s="4"/>
      <c r="W81" s="74"/>
      <c r="X81" s="7"/>
      <c r="Y81" s="4"/>
      <c r="Z81" s="74"/>
      <c r="AA81" s="7"/>
      <c r="AB81" s="4"/>
      <c r="AC81" s="74"/>
      <c r="AD81" s="7"/>
      <c r="AE81" s="4"/>
      <c r="AF81" s="74"/>
      <c r="AG81" s="7"/>
      <c r="AH81" s="4"/>
      <c r="AI81" s="74"/>
      <c r="AJ81" s="7"/>
      <c r="AK81" s="4"/>
      <c r="AL81" s="74"/>
      <c r="AM81" s="7"/>
      <c r="AN81" s="4"/>
      <c r="AO81" s="74"/>
      <c r="AP81" s="7"/>
      <c r="AQ81" s="4"/>
      <c r="AR81" s="74"/>
      <c r="AS81" s="7"/>
      <c r="AT81" s="4"/>
      <c r="AU81" s="74"/>
      <c r="AV81" s="7"/>
      <c r="AW81" s="4"/>
      <c r="AX81" s="74"/>
      <c r="AY81" s="7"/>
      <c r="AZ81" s="4"/>
      <c r="BA81" s="74"/>
      <c r="BB81" s="7"/>
      <c r="BC81" s="4"/>
      <c r="BD81" s="74"/>
      <c r="BE81" s="7"/>
      <c r="BF81" s="4"/>
      <c r="BG81" s="74"/>
      <c r="BH81" s="7"/>
      <c r="BI81" s="4"/>
      <c r="BJ81" s="74"/>
      <c r="BK81" s="7"/>
      <c r="BL81" s="4"/>
      <c r="BM81" s="74"/>
      <c r="BN81" s="7"/>
      <c r="BO81" s="4"/>
      <c r="BP81" s="74"/>
      <c r="BQ81" s="7"/>
      <c r="BR81" s="4"/>
      <c r="BS81" s="74"/>
      <c r="BT81" s="7"/>
      <c r="BU81" s="4"/>
      <c r="BV81" s="74"/>
      <c r="BW81" s="7"/>
      <c r="BX81" s="4"/>
      <c r="BY81" s="74"/>
    </row>
    <row r="82" spans="1:77" ht="13.5" customHeight="1">
      <c r="A82" s="71"/>
      <c r="C82" s="7"/>
      <c r="D82" s="4"/>
      <c r="E82" s="4"/>
      <c r="F82" s="7"/>
      <c r="G82" s="4"/>
      <c r="H82" s="74"/>
      <c r="I82" s="4"/>
      <c r="J82" s="4"/>
      <c r="K82" s="4"/>
      <c r="L82" s="7"/>
      <c r="M82" s="4"/>
      <c r="N82" s="74"/>
      <c r="O82" s="7"/>
      <c r="P82" s="4"/>
      <c r="Q82" s="74"/>
      <c r="R82" s="7"/>
      <c r="S82" s="4"/>
      <c r="T82" s="74"/>
      <c r="U82" s="7"/>
      <c r="V82" s="4"/>
      <c r="W82" s="74"/>
      <c r="X82" s="7"/>
      <c r="Y82" s="4"/>
      <c r="Z82" s="74"/>
      <c r="AA82" s="7"/>
      <c r="AB82" s="4"/>
      <c r="AC82" s="74"/>
      <c r="AD82" s="7"/>
      <c r="AE82" s="4"/>
      <c r="AF82" s="74"/>
      <c r="AG82" s="7"/>
      <c r="AH82" s="4"/>
      <c r="AI82" s="74"/>
      <c r="AJ82" s="7"/>
      <c r="AK82" s="4"/>
      <c r="AL82" s="74"/>
      <c r="AM82" s="7"/>
      <c r="AN82" s="4"/>
      <c r="AO82" s="74"/>
      <c r="AP82" s="7"/>
      <c r="AQ82" s="4"/>
      <c r="AR82" s="74"/>
      <c r="AS82" s="7"/>
      <c r="AT82" s="4"/>
      <c r="AU82" s="74"/>
      <c r="AV82" s="7"/>
      <c r="AW82" s="4"/>
      <c r="AX82" s="74"/>
      <c r="AY82" s="7"/>
      <c r="AZ82" s="4"/>
      <c r="BA82" s="74"/>
      <c r="BB82" s="7"/>
      <c r="BC82" s="4"/>
      <c r="BD82" s="74"/>
      <c r="BE82" s="7"/>
      <c r="BF82" s="4"/>
      <c r="BG82" s="74"/>
      <c r="BH82" s="7"/>
      <c r="BI82" s="4"/>
      <c r="BJ82" s="74"/>
      <c r="BK82" s="7"/>
      <c r="BL82" s="4"/>
      <c r="BM82" s="74"/>
      <c r="BN82" s="7"/>
      <c r="BO82" s="4"/>
      <c r="BP82" s="74"/>
      <c r="BQ82" s="7"/>
      <c r="BR82" s="4"/>
      <c r="BS82" s="74"/>
      <c r="BT82" s="7"/>
      <c r="BU82" s="4"/>
      <c r="BV82" s="74"/>
      <c r="BW82" s="7"/>
      <c r="BX82" s="4"/>
      <c r="BY82" s="74"/>
    </row>
    <row r="83" spans="1:77" ht="13.5" customHeight="1">
      <c r="A83" s="71"/>
      <c r="C83" s="7"/>
      <c r="D83" s="4"/>
      <c r="E83" s="4"/>
      <c r="F83" s="7"/>
      <c r="G83" s="4"/>
      <c r="H83" s="74"/>
      <c r="I83" s="4"/>
      <c r="J83" s="4"/>
      <c r="K83" s="4"/>
      <c r="L83" s="7"/>
      <c r="M83" s="4"/>
      <c r="N83" s="74"/>
      <c r="O83" s="7"/>
      <c r="P83" s="4"/>
      <c r="Q83" s="74"/>
      <c r="R83" s="7"/>
      <c r="S83" s="4"/>
      <c r="T83" s="74"/>
      <c r="U83" s="7"/>
      <c r="V83" s="4"/>
      <c r="W83" s="74"/>
      <c r="X83" s="7"/>
      <c r="Y83" s="4"/>
      <c r="Z83" s="74"/>
      <c r="AA83" s="7"/>
      <c r="AB83" s="4"/>
      <c r="AC83" s="74"/>
      <c r="AD83" s="7"/>
      <c r="AE83" s="4"/>
      <c r="AF83" s="74"/>
      <c r="AG83" s="7"/>
      <c r="AH83" s="4"/>
      <c r="AI83" s="74"/>
      <c r="AJ83" s="7"/>
      <c r="AK83" s="4"/>
      <c r="AL83" s="74"/>
      <c r="AM83" s="7"/>
      <c r="AN83" s="4"/>
      <c r="AO83" s="74"/>
      <c r="AP83" s="7"/>
      <c r="AQ83" s="4"/>
      <c r="AR83" s="74"/>
      <c r="AS83" s="7"/>
      <c r="AT83" s="4"/>
      <c r="AU83" s="74"/>
      <c r="AV83" s="7"/>
      <c r="AW83" s="4"/>
      <c r="AX83" s="74"/>
      <c r="AY83" s="7"/>
      <c r="AZ83" s="4"/>
      <c r="BA83" s="74"/>
      <c r="BB83" s="7"/>
      <c r="BC83" s="4"/>
      <c r="BD83" s="74"/>
      <c r="BE83" s="7"/>
      <c r="BF83" s="4"/>
      <c r="BG83" s="74"/>
      <c r="BH83" s="7"/>
      <c r="BI83" s="4"/>
      <c r="BJ83" s="74"/>
      <c r="BK83" s="7"/>
      <c r="BL83" s="4"/>
      <c r="BM83" s="74"/>
      <c r="BN83" s="7"/>
      <c r="BO83" s="4"/>
      <c r="BP83" s="74"/>
      <c r="BQ83" s="7"/>
      <c r="BR83" s="4"/>
      <c r="BS83" s="74"/>
      <c r="BT83" s="7"/>
      <c r="BU83" s="4"/>
      <c r="BV83" s="74"/>
      <c r="BW83" s="7"/>
      <c r="BX83" s="4"/>
      <c r="BY83" s="74"/>
    </row>
    <row r="84" spans="1:77" ht="13.5" customHeight="1">
      <c r="A84" s="71"/>
      <c r="C84" s="7"/>
      <c r="D84" s="4"/>
      <c r="E84" s="4"/>
      <c r="F84" s="7"/>
      <c r="G84" s="4"/>
      <c r="H84" s="74"/>
      <c r="I84" s="4"/>
      <c r="J84" s="4"/>
      <c r="K84" s="4"/>
      <c r="L84" s="7"/>
      <c r="M84" s="4"/>
      <c r="N84" s="74"/>
      <c r="O84" s="7"/>
      <c r="P84" s="4"/>
      <c r="Q84" s="74"/>
      <c r="R84" s="7"/>
      <c r="S84" s="4"/>
      <c r="T84" s="74"/>
      <c r="U84" s="7"/>
      <c r="V84" s="4"/>
      <c r="W84" s="74"/>
      <c r="X84" s="7"/>
      <c r="Y84" s="4"/>
      <c r="Z84" s="74"/>
      <c r="AA84" s="7"/>
      <c r="AB84" s="4"/>
      <c r="AC84" s="74"/>
      <c r="AD84" s="7"/>
      <c r="AE84" s="4"/>
      <c r="AF84" s="74"/>
      <c r="AG84" s="7"/>
      <c r="AH84" s="4"/>
      <c r="AI84" s="74"/>
      <c r="AJ84" s="7"/>
      <c r="AK84" s="4"/>
      <c r="AL84" s="74"/>
      <c r="AM84" s="7"/>
      <c r="AN84" s="4"/>
      <c r="AO84" s="74"/>
      <c r="AP84" s="7"/>
      <c r="AQ84" s="4"/>
      <c r="AR84" s="74"/>
      <c r="AS84" s="7"/>
      <c r="AT84" s="4"/>
      <c r="AU84" s="74"/>
      <c r="AV84" s="7"/>
      <c r="AW84" s="4"/>
      <c r="AX84" s="74"/>
      <c r="AY84" s="7"/>
      <c r="AZ84" s="4"/>
      <c r="BA84" s="74"/>
      <c r="BB84" s="7"/>
      <c r="BC84" s="4"/>
      <c r="BD84" s="74"/>
      <c r="BE84" s="7"/>
      <c r="BF84" s="4"/>
      <c r="BG84" s="74"/>
      <c r="BH84" s="7"/>
      <c r="BI84" s="4"/>
      <c r="BJ84" s="74"/>
      <c r="BK84" s="7"/>
      <c r="BL84" s="4"/>
      <c r="BM84" s="74"/>
      <c r="BN84" s="7"/>
      <c r="BO84" s="4"/>
      <c r="BP84" s="74"/>
      <c r="BQ84" s="7"/>
      <c r="BR84" s="4"/>
      <c r="BS84" s="74"/>
      <c r="BT84" s="7"/>
      <c r="BU84" s="4"/>
      <c r="BV84" s="74"/>
      <c r="BW84" s="7"/>
      <c r="BX84" s="4"/>
      <c r="BY84" s="74"/>
    </row>
    <row r="85" spans="1:77" ht="13.5" customHeight="1">
      <c r="A85" s="71"/>
      <c r="C85" s="7"/>
      <c r="D85" s="4"/>
      <c r="E85" s="4"/>
      <c r="F85" s="7"/>
      <c r="G85" s="4"/>
      <c r="H85" s="74"/>
      <c r="I85" s="4"/>
      <c r="J85" s="4"/>
      <c r="K85" s="4"/>
      <c r="L85" s="7"/>
      <c r="M85" s="4"/>
      <c r="N85" s="74"/>
      <c r="O85" s="7"/>
      <c r="P85" s="4"/>
      <c r="Q85" s="74"/>
      <c r="R85" s="7"/>
      <c r="S85" s="4"/>
      <c r="T85" s="74"/>
      <c r="U85" s="7"/>
      <c r="V85" s="4"/>
      <c r="W85" s="74"/>
      <c r="X85" s="7"/>
      <c r="Y85" s="4"/>
      <c r="Z85" s="74"/>
      <c r="AA85" s="7"/>
      <c r="AB85" s="4"/>
      <c r="AC85" s="74"/>
      <c r="AD85" s="7"/>
      <c r="AE85" s="4"/>
      <c r="AF85" s="74"/>
      <c r="AG85" s="7"/>
      <c r="AH85" s="4"/>
      <c r="AI85" s="74"/>
      <c r="AJ85" s="7"/>
      <c r="AK85" s="4"/>
      <c r="AL85" s="74"/>
      <c r="AM85" s="7"/>
      <c r="AN85" s="4"/>
      <c r="AO85" s="74"/>
      <c r="AP85" s="7"/>
      <c r="AQ85" s="4"/>
      <c r="AR85" s="74"/>
      <c r="AS85" s="7"/>
      <c r="AT85" s="4"/>
      <c r="AU85" s="74"/>
      <c r="AV85" s="7"/>
      <c r="AW85" s="4"/>
      <c r="AX85" s="74"/>
      <c r="AY85" s="7"/>
      <c r="AZ85" s="4"/>
      <c r="BA85" s="74"/>
      <c r="BB85" s="7"/>
      <c r="BC85" s="4"/>
      <c r="BD85" s="74"/>
      <c r="BE85" s="7"/>
      <c r="BF85" s="4"/>
      <c r="BG85" s="74"/>
      <c r="BH85" s="7"/>
      <c r="BI85" s="4"/>
      <c r="BJ85" s="74"/>
      <c r="BK85" s="7"/>
      <c r="BL85" s="4"/>
      <c r="BM85" s="74"/>
      <c r="BN85" s="7"/>
      <c r="BO85" s="4"/>
      <c r="BP85" s="74"/>
      <c r="BQ85" s="7"/>
      <c r="BR85" s="4"/>
      <c r="BS85" s="74"/>
      <c r="BT85" s="7"/>
      <c r="BU85" s="4"/>
      <c r="BV85" s="74"/>
      <c r="BW85" s="7"/>
      <c r="BX85" s="4"/>
      <c r="BY85" s="74"/>
    </row>
    <row r="86" spans="1:77" ht="13.5" customHeight="1">
      <c r="A86" s="71"/>
      <c r="C86" s="7"/>
      <c r="D86" s="4"/>
      <c r="E86" s="4"/>
      <c r="F86" s="7"/>
      <c r="G86" s="4"/>
      <c r="H86" s="74"/>
      <c r="I86" s="4"/>
      <c r="J86" s="4"/>
      <c r="K86" s="4"/>
      <c r="L86" s="7"/>
      <c r="M86" s="4"/>
      <c r="N86" s="74"/>
      <c r="O86" s="7"/>
      <c r="P86" s="4"/>
      <c r="Q86" s="74"/>
      <c r="R86" s="7"/>
      <c r="S86" s="4"/>
      <c r="T86" s="74"/>
      <c r="U86" s="7"/>
      <c r="V86" s="4"/>
      <c r="W86" s="74"/>
      <c r="X86" s="7"/>
      <c r="Y86" s="4"/>
      <c r="Z86" s="74"/>
      <c r="AA86" s="7"/>
      <c r="AB86" s="4"/>
      <c r="AC86" s="74"/>
      <c r="AD86" s="7"/>
      <c r="AE86" s="4"/>
      <c r="AF86" s="74"/>
      <c r="AG86" s="7"/>
      <c r="AH86" s="4"/>
      <c r="AI86" s="74"/>
      <c r="AJ86" s="7"/>
      <c r="AK86" s="4"/>
      <c r="AL86" s="74"/>
      <c r="AM86" s="7"/>
      <c r="AN86" s="4"/>
      <c r="AO86" s="74"/>
      <c r="AP86" s="7"/>
      <c r="AQ86" s="4"/>
      <c r="AR86" s="74"/>
      <c r="AS86" s="7"/>
      <c r="AT86" s="4"/>
      <c r="AU86" s="74"/>
      <c r="AV86" s="7"/>
      <c r="AW86" s="4"/>
      <c r="AX86" s="74"/>
      <c r="AY86" s="7"/>
      <c r="AZ86" s="4"/>
      <c r="BA86" s="74"/>
      <c r="BB86" s="7"/>
      <c r="BC86" s="4"/>
      <c r="BD86" s="74"/>
      <c r="BE86" s="7"/>
      <c r="BF86" s="4"/>
      <c r="BG86" s="74"/>
      <c r="BH86" s="7"/>
      <c r="BI86" s="4"/>
      <c r="BJ86" s="74"/>
      <c r="BK86" s="7"/>
      <c r="BL86" s="4"/>
      <c r="BM86" s="74"/>
      <c r="BN86" s="7"/>
      <c r="BO86" s="4"/>
      <c r="BP86" s="74"/>
      <c r="BQ86" s="7"/>
      <c r="BR86" s="4"/>
      <c r="BS86" s="74"/>
      <c r="BT86" s="7"/>
      <c r="BU86" s="4"/>
      <c r="BV86" s="74"/>
      <c r="BW86" s="7"/>
      <c r="BX86" s="4"/>
      <c r="BY86" s="74"/>
    </row>
    <row r="87" spans="1:77" ht="13.5" customHeight="1">
      <c r="A87" s="71"/>
      <c r="C87" s="7"/>
      <c r="D87" s="4"/>
      <c r="E87" s="4"/>
      <c r="F87" s="7"/>
      <c r="G87" s="4"/>
      <c r="H87" s="74"/>
      <c r="I87" s="4"/>
      <c r="J87" s="4"/>
      <c r="K87" s="4"/>
      <c r="L87" s="7"/>
      <c r="M87" s="4"/>
      <c r="N87" s="74"/>
      <c r="O87" s="7"/>
      <c r="P87" s="4"/>
      <c r="Q87" s="74"/>
      <c r="R87" s="7"/>
      <c r="S87" s="4"/>
      <c r="T87" s="74"/>
      <c r="U87" s="7"/>
      <c r="V87" s="4"/>
      <c r="W87" s="74"/>
      <c r="X87" s="7"/>
      <c r="Y87" s="4"/>
      <c r="Z87" s="74"/>
      <c r="AA87" s="7"/>
      <c r="AB87" s="4"/>
      <c r="AC87" s="74"/>
      <c r="AD87" s="7"/>
      <c r="AE87" s="4"/>
      <c r="AF87" s="74"/>
      <c r="AG87" s="7"/>
      <c r="AH87" s="4"/>
      <c r="AI87" s="74"/>
      <c r="AJ87" s="7"/>
      <c r="AK87" s="4"/>
      <c r="AL87" s="74"/>
      <c r="AM87" s="7"/>
      <c r="AN87" s="4"/>
      <c r="AO87" s="74"/>
      <c r="AP87" s="7"/>
      <c r="AQ87" s="4"/>
      <c r="AR87" s="74"/>
      <c r="AS87" s="7"/>
      <c r="AT87" s="4"/>
      <c r="AU87" s="74"/>
      <c r="AV87" s="7"/>
      <c r="AW87" s="4"/>
      <c r="AX87" s="74"/>
      <c r="AY87" s="7"/>
      <c r="AZ87" s="4"/>
      <c r="BA87" s="74"/>
      <c r="BB87" s="7"/>
      <c r="BC87" s="4"/>
      <c r="BD87" s="74"/>
      <c r="BE87" s="7"/>
      <c r="BF87" s="4"/>
      <c r="BG87" s="74"/>
      <c r="BH87" s="7"/>
      <c r="BI87" s="4"/>
      <c r="BJ87" s="74"/>
      <c r="BK87" s="7"/>
      <c r="BL87" s="4"/>
      <c r="BM87" s="74"/>
      <c r="BN87" s="7"/>
      <c r="BO87" s="4"/>
      <c r="BP87" s="74"/>
      <c r="BQ87" s="7"/>
      <c r="BR87" s="4"/>
      <c r="BS87" s="74"/>
      <c r="BT87" s="7"/>
      <c r="BU87" s="4"/>
      <c r="BV87" s="74"/>
      <c r="BW87" s="7"/>
      <c r="BX87" s="4"/>
      <c r="BY87" s="74"/>
    </row>
    <row r="88" spans="1:77" ht="13.5" customHeight="1">
      <c r="A88" s="71"/>
      <c r="C88" s="7"/>
      <c r="D88" s="4"/>
      <c r="E88" s="4"/>
      <c r="F88" s="7"/>
      <c r="G88" s="4"/>
      <c r="H88" s="74"/>
      <c r="I88" s="4"/>
      <c r="J88" s="4"/>
      <c r="K88" s="4"/>
      <c r="L88" s="7"/>
      <c r="M88" s="4"/>
      <c r="N88" s="74"/>
      <c r="O88" s="7"/>
      <c r="P88" s="4"/>
      <c r="Q88" s="74"/>
      <c r="R88" s="7"/>
      <c r="S88" s="4"/>
      <c r="T88" s="74"/>
      <c r="U88" s="7"/>
      <c r="V88" s="4"/>
      <c r="W88" s="74"/>
      <c r="X88" s="7"/>
      <c r="Y88" s="4"/>
      <c r="Z88" s="74"/>
      <c r="AA88" s="7"/>
      <c r="AB88" s="4"/>
      <c r="AC88" s="74"/>
      <c r="AD88" s="7"/>
      <c r="AE88" s="4"/>
      <c r="AF88" s="74"/>
      <c r="AG88" s="7"/>
      <c r="AH88" s="4"/>
      <c r="AI88" s="74"/>
      <c r="AJ88" s="7"/>
      <c r="AK88" s="4"/>
      <c r="AL88" s="74"/>
      <c r="AM88" s="7"/>
      <c r="AN88" s="4"/>
      <c r="AO88" s="74"/>
      <c r="AP88" s="7"/>
      <c r="AQ88" s="4"/>
      <c r="AR88" s="74"/>
      <c r="AS88" s="7"/>
      <c r="AT88" s="4"/>
      <c r="AU88" s="74"/>
      <c r="AV88" s="7"/>
      <c r="AW88" s="4"/>
      <c r="AX88" s="74"/>
      <c r="AY88" s="7"/>
      <c r="AZ88" s="4"/>
      <c r="BA88" s="74"/>
      <c r="BB88" s="7"/>
      <c r="BC88" s="4"/>
      <c r="BD88" s="74"/>
      <c r="BE88" s="7"/>
      <c r="BF88" s="4"/>
      <c r="BG88" s="74"/>
      <c r="BH88" s="7"/>
      <c r="BI88" s="4"/>
      <c r="BJ88" s="74"/>
      <c r="BK88" s="7"/>
      <c r="BL88" s="4"/>
      <c r="BM88" s="74"/>
      <c r="BN88" s="7"/>
      <c r="BO88" s="4"/>
      <c r="BP88" s="74"/>
      <c r="BQ88" s="7"/>
      <c r="BR88" s="4"/>
      <c r="BS88" s="74"/>
      <c r="BT88" s="7"/>
      <c r="BU88" s="4"/>
      <c r="BV88" s="74"/>
      <c r="BW88" s="7"/>
      <c r="BX88" s="4"/>
      <c r="BY88" s="74"/>
    </row>
    <row r="89" spans="1:77" ht="13.5" customHeight="1">
      <c r="A89" s="71"/>
      <c r="C89" s="7"/>
      <c r="D89" s="4"/>
      <c r="E89" s="4"/>
      <c r="F89" s="7"/>
      <c r="G89" s="4"/>
      <c r="H89" s="74"/>
      <c r="I89" s="4"/>
      <c r="J89" s="4"/>
      <c r="K89" s="4"/>
      <c r="L89" s="7"/>
      <c r="M89" s="4"/>
      <c r="N89" s="74"/>
      <c r="O89" s="7"/>
      <c r="P89" s="4"/>
      <c r="Q89" s="74"/>
      <c r="R89" s="7"/>
      <c r="S89" s="4"/>
      <c r="T89" s="74"/>
      <c r="U89" s="7"/>
      <c r="V89" s="4"/>
      <c r="W89" s="74"/>
      <c r="X89" s="7"/>
      <c r="Y89" s="4"/>
      <c r="Z89" s="74"/>
      <c r="AA89" s="7"/>
      <c r="AB89" s="4"/>
      <c r="AC89" s="74"/>
      <c r="AD89" s="7"/>
      <c r="AE89" s="4"/>
      <c r="AF89" s="74"/>
      <c r="AG89" s="7"/>
      <c r="AH89" s="4"/>
      <c r="AI89" s="74"/>
      <c r="AJ89" s="7"/>
      <c r="AK89" s="4"/>
      <c r="AL89" s="74"/>
      <c r="AM89" s="7"/>
      <c r="AN89" s="4"/>
      <c r="AO89" s="74"/>
      <c r="AP89" s="7"/>
      <c r="AQ89" s="4"/>
      <c r="AR89" s="74"/>
      <c r="AS89" s="7"/>
      <c r="AT89" s="4"/>
      <c r="AU89" s="74"/>
      <c r="AV89" s="7"/>
      <c r="AW89" s="4"/>
      <c r="AX89" s="74"/>
      <c r="AY89" s="7"/>
      <c r="AZ89" s="4"/>
      <c r="BA89" s="74"/>
      <c r="BB89" s="7"/>
      <c r="BC89" s="4"/>
      <c r="BD89" s="74"/>
      <c r="BE89" s="7"/>
      <c r="BF89" s="4"/>
      <c r="BG89" s="74"/>
      <c r="BH89" s="7"/>
      <c r="BI89" s="4"/>
      <c r="BJ89" s="74"/>
      <c r="BK89" s="7"/>
      <c r="BL89" s="4"/>
      <c r="BM89" s="74"/>
      <c r="BN89" s="7"/>
      <c r="BO89" s="4"/>
      <c r="BP89" s="74"/>
      <c r="BQ89" s="7"/>
      <c r="BR89" s="4"/>
      <c r="BS89" s="74"/>
      <c r="BT89" s="7"/>
      <c r="BU89" s="4"/>
      <c r="BV89" s="74"/>
      <c r="BW89" s="7"/>
      <c r="BX89" s="4"/>
      <c r="BY89" s="74"/>
    </row>
    <row r="90" spans="1:77" ht="13.5" customHeight="1">
      <c r="A90" s="71"/>
      <c r="C90" s="7"/>
      <c r="D90" s="4"/>
      <c r="E90" s="4"/>
      <c r="F90" s="7"/>
      <c r="G90" s="4"/>
      <c r="H90" s="74"/>
      <c r="I90" s="4"/>
      <c r="J90" s="4"/>
      <c r="K90" s="4"/>
      <c r="L90" s="7"/>
      <c r="M90" s="4"/>
      <c r="N90" s="74"/>
      <c r="O90" s="7"/>
      <c r="P90" s="4"/>
      <c r="Q90" s="74"/>
      <c r="R90" s="7"/>
      <c r="S90" s="4"/>
      <c r="T90" s="74"/>
      <c r="U90" s="7"/>
      <c r="V90" s="4"/>
      <c r="W90" s="74"/>
      <c r="X90" s="7"/>
      <c r="Y90" s="4"/>
      <c r="Z90" s="74"/>
      <c r="AA90" s="7"/>
      <c r="AB90" s="4"/>
      <c r="AC90" s="74"/>
      <c r="AD90" s="7"/>
      <c r="AE90" s="4"/>
      <c r="AF90" s="74"/>
      <c r="AG90" s="7"/>
      <c r="AH90" s="4"/>
      <c r="AI90" s="74"/>
      <c r="AJ90" s="7"/>
      <c r="AK90" s="4"/>
      <c r="AL90" s="74"/>
      <c r="AM90" s="7"/>
      <c r="AN90" s="4"/>
      <c r="AO90" s="74"/>
      <c r="AP90" s="7"/>
      <c r="AQ90" s="4"/>
      <c r="AR90" s="74"/>
      <c r="AS90" s="7"/>
      <c r="AT90" s="4"/>
      <c r="AU90" s="74"/>
      <c r="AV90" s="7"/>
      <c r="AW90" s="4"/>
      <c r="AX90" s="74"/>
      <c r="AY90" s="7"/>
      <c r="AZ90" s="4"/>
      <c r="BA90" s="74"/>
      <c r="BB90" s="7"/>
      <c r="BC90" s="4"/>
      <c r="BD90" s="74"/>
      <c r="BE90" s="7"/>
      <c r="BF90" s="4"/>
      <c r="BG90" s="74"/>
      <c r="BH90" s="7"/>
      <c r="BI90" s="4"/>
      <c r="BJ90" s="74"/>
      <c r="BK90" s="7"/>
      <c r="BL90" s="4"/>
      <c r="BM90" s="74"/>
      <c r="BN90" s="7"/>
      <c r="BO90" s="4"/>
      <c r="BP90" s="74"/>
      <c r="BQ90" s="7"/>
      <c r="BR90" s="4"/>
      <c r="BS90" s="74"/>
      <c r="BT90" s="7"/>
      <c r="BU90" s="4"/>
      <c r="BV90" s="74"/>
      <c r="BW90" s="7"/>
      <c r="BX90" s="4"/>
      <c r="BY90" s="74"/>
    </row>
    <row r="91" spans="1:77" ht="13.5" customHeight="1">
      <c r="A91" s="71"/>
      <c r="C91" s="7"/>
      <c r="D91" s="4"/>
      <c r="E91" s="4"/>
      <c r="F91" s="7"/>
      <c r="G91" s="4"/>
      <c r="H91" s="74"/>
      <c r="I91" s="4"/>
      <c r="J91" s="4"/>
      <c r="K91" s="4"/>
      <c r="L91" s="7"/>
      <c r="M91" s="4"/>
      <c r="N91" s="74"/>
      <c r="O91" s="7"/>
      <c r="P91" s="4"/>
      <c r="Q91" s="74"/>
      <c r="R91" s="7"/>
      <c r="S91" s="4"/>
      <c r="T91" s="74"/>
      <c r="U91" s="7"/>
      <c r="V91" s="4"/>
      <c r="W91" s="74"/>
      <c r="X91" s="7"/>
      <c r="Y91" s="4"/>
      <c r="Z91" s="74"/>
      <c r="AA91" s="7"/>
      <c r="AB91" s="4"/>
      <c r="AC91" s="74"/>
      <c r="AD91" s="7"/>
      <c r="AE91" s="4"/>
      <c r="AF91" s="74"/>
      <c r="AG91" s="7"/>
      <c r="AH91" s="4"/>
      <c r="AI91" s="74"/>
      <c r="AJ91" s="7"/>
      <c r="AK91" s="4"/>
      <c r="AL91" s="74"/>
      <c r="AM91" s="7"/>
      <c r="AN91" s="4"/>
      <c r="AO91" s="74"/>
      <c r="AP91" s="7"/>
      <c r="AQ91" s="4"/>
      <c r="AR91" s="74"/>
      <c r="AS91" s="7"/>
      <c r="AT91" s="4"/>
      <c r="AU91" s="74"/>
      <c r="AV91" s="7"/>
      <c r="AW91" s="4"/>
      <c r="AX91" s="74"/>
      <c r="AY91" s="7"/>
      <c r="AZ91" s="4"/>
      <c r="BA91" s="74"/>
      <c r="BB91" s="7"/>
      <c r="BC91" s="4"/>
      <c r="BD91" s="74"/>
      <c r="BE91" s="7"/>
      <c r="BF91" s="4"/>
      <c r="BG91" s="74"/>
      <c r="BH91" s="7"/>
      <c r="BI91" s="4"/>
      <c r="BJ91" s="74"/>
      <c r="BK91" s="7"/>
      <c r="BL91" s="4"/>
      <c r="BM91" s="74"/>
      <c r="BN91" s="7"/>
      <c r="BO91" s="4"/>
      <c r="BP91" s="74"/>
      <c r="BQ91" s="7"/>
      <c r="BR91" s="4"/>
      <c r="BS91" s="74"/>
      <c r="BT91" s="7"/>
      <c r="BU91" s="4"/>
      <c r="BV91" s="74"/>
      <c r="BW91" s="7"/>
      <c r="BX91" s="4"/>
      <c r="BY91" s="74"/>
    </row>
    <row r="92" spans="1:77" ht="13.5" customHeight="1">
      <c r="A92" s="71"/>
      <c r="C92" s="7"/>
      <c r="D92" s="4"/>
      <c r="E92" s="4"/>
      <c r="F92" s="7"/>
      <c r="G92" s="4"/>
      <c r="H92" s="74"/>
      <c r="I92" s="4"/>
      <c r="J92" s="4"/>
      <c r="K92" s="4"/>
      <c r="L92" s="7"/>
      <c r="M92" s="4"/>
      <c r="N92" s="74"/>
      <c r="O92" s="7"/>
      <c r="P92" s="4"/>
      <c r="Q92" s="74"/>
      <c r="R92" s="7"/>
      <c r="S92" s="4"/>
      <c r="T92" s="74"/>
      <c r="U92" s="7"/>
      <c r="V92" s="4"/>
      <c r="W92" s="74"/>
      <c r="X92" s="7"/>
      <c r="Y92" s="4"/>
      <c r="Z92" s="74"/>
      <c r="AA92" s="7"/>
      <c r="AB92" s="4"/>
      <c r="AC92" s="74"/>
      <c r="AD92" s="7"/>
      <c r="AE92" s="4"/>
      <c r="AF92" s="74"/>
      <c r="AG92" s="7"/>
      <c r="AH92" s="4"/>
      <c r="AI92" s="74"/>
      <c r="AJ92" s="7"/>
      <c r="AK92" s="4"/>
      <c r="AL92" s="74"/>
      <c r="AM92" s="7"/>
      <c r="AN92" s="4"/>
      <c r="AO92" s="74"/>
      <c r="AP92" s="7"/>
      <c r="AQ92" s="4"/>
      <c r="AR92" s="74"/>
      <c r="AS92" s="7"/>
      <c r="AT92" s="4"/>
      <c r="AU92" s="74"/>
      <c r="AV92" s="7"/>
      <c r="AW92" s="4"/>
      <c r="AX92" s="74"/>
      <c r="AY92" s="7"/>
      <c r="AZ92" s="4"/>
      <c r="BA92" s="74"/>
      <c r="BB92" s="7"/>
      <c r="BC92" s="4"/>
      <c r="BD92" s="74"/>
      <c r="BE92" s="7"/>
      <c r="BF92" s="4"/>
      <c r="BG92" s="74"/>
      <c r="BH92" s="7"/>
      <c r="BI92" s="4"/>
      <c r="BJ92" s="74"/>
      <c r="BK92" s="7"/>
      <c r="BL92" s="4"/>
      <c r="BM92" s="74"/>
      <c r="BN92" s="7"/>
      <c r="BO92" s="4"/>
      <c r="BP92" s="74"/>
      <c r="BQ92" s="7"/>
      <c r="BR92" s="4"/>
      <c r="BS92" s="74"/>
      <c r="BT92" s="7"/>
      <c r="BU92" s="4"/>
      <c r="BV92" s="74"/>
      <c r="BW92" s="7"/>
      <c r="BX92" s="4"/>
      <c r="BY92" s="74"/>
    </row>
    <row r="93" spans="1:77" ht="13.5" customHeight="1">
      <c r="A93" s="71"/>
      <c r="C93" s="7"/>
      <c r="D93" s="4"/>
      <c r="E93" s="4"/>
      <c r="F93" s="7"/>
      <c r="G93" s="4"/>
      <c r="H93" s="74"/>
      <c r="I93" s="4"/>
      <c r="J93" s="4"/>
      <c r="K93" s="4"/>
      <c r="L93" s="7"/>
      <c r="M93" s="4"/>
      <c r="N93" s="74"/>
      <c r="O93" s="7"/>
      <c r="P93" s="4"/>
      <c r="Q93" s="74"/>
      <c r="R93" s="7"/>
      <c r="S93" s="4"/>
      <c r="T93" s="74"/>
      <c r="U93" s="7"/>
      <c r="V93" s="4"/>
      <c r="W93" s="74"/>
      <c r="X93" s="7"/>
      <c r="Y93" s="4"/>
      <c r="Z93" s="74"/>
      <c r="AA93" s="7"/>
      <c r="AB93" s="4"/>
      <c r="AC93" s="74"/>
      <c r="AD93" s="7"/>
      <c r="AE93" s="4"/>
      <c r="AF93" s="74"/>
      <c r="AG93" s="7"/>
      <c r="AH93" s="4"/>
      <c r="AI93" s="74"/>
      <c r="AJ93" s="7"/>
      <c r="AK93" s="4"/>
      <c r="AL93" s="74"/>
      <c r="AM93" s="7"/>
      <c r="AN93" s="4"/>
      <c r="AO93" s="74"/>
      <c r="AP93" s="7"/>
      <c r="AQ93" s="4"/>
      <c r="AR93" s="74"/>
      <c r="AS93" s="7"/>
      <c r="AT93" s="4"/>
      <c r="AU93" s="74"/>
      <c r="AV93" s="7"/>
      <c r="AW93" s="4"/>
      <c r="AX93" s="74"/>
      <c r="AY93" s="7"/>
      <c r="AZ93" s="4"/>
      <c r="BA93" s="74"/>
      <c r="BB93" s="7"/>
      <c r="BC93" s="4"/>
      <c r="BD93" s="74"/>
      <c r="BE93" s="7"/>
      <c r="BF93" s="4"/>
      <c r="BG93" s="74"/>
      <c r="BH93" s="7"/>
      <c r="BI93" s="4"/>
      <c r="BJ93" s="74"/>
      <c r="BK93" s="7"/>
      <c r="BL93" s="4"/>
      <c r="BM93" s="74"/>
      <c r="BN93" s="7"/>
      <c r="BO93" s="4"/>
      <c r="BP93" s="74"/>
      <c r="BQ93" s="7"/>
      <c r="BR93" s="4"/>
      <c r="BS93" s="74"/>
      <c r="BT93" s="7"/>
      <c r="BU93" s="4"/>
      <c r="BV93" s="74"/>
      <c r="BW93" s="7"/>
      <c r="BX93" s="4"/>
      <c r="BY93" s="74"/>
    </row>
    <row r="94" spans="1:77" ht="13.5" customHeight="1">
      <c r="A94" s="71"/>
      <c r="C94" s="7"/>
      <c r="D94" s="4"/>
      <c r="E94" s="4"/>
      <c r="F94" s="7"/>
      <c r="G94" s="4"/>
      <c r="H94" s="74"/>
      <c r="I94" s="4"/>
      <c r="J94" s="4"/>
      <c r="K94" s="4"/>
      <c r="L94" s="7"/>
      <c r="M94" s="4"/>
      <c r="N94" s="74"/>
      <c r="O94" s="7"/>
      <c r="P94" s="4"/>
      <c r="Q94" s="74"/>
      <c r="R94" s="7"/>
      <c r="S94" s="4"/>
      <c r="T94" s="74"/>
      <c r="U94" s="7"/>
      <c r="V94" s="4"/>
      <c r="W94" s="74"/>
      <c r="X94" s="7"/>
      <c r="Y94" s="4"/>
      <c r="Z94" s="74"/>
      <c r="AA94" s="7"/>
      <c r="AB94" s="4"/>
      <c r="AC94" s="74"/>
      <c r="AD94" s="7"/>
      <c r="AE94" s="4"/>
      <c r="AF94" s="74"/>
      <c r="AG94" s="7"/>
      <c r="AH94" s="4"/>
      <c r="AI94" s="74"/>
      <c r="AJ94" s="7"/>
      <c r="AK94" s="4"/>
      <c r="AL94" s="74"/>
      <c r="AM94" s="7"/>
      <c r="AN94" s="4"/>
      <c r="AO94" s="74"/>
      <c r="AP94" s="7"/>
      <c r="AQ94" s="4"/>
      <c r="AR94" s="74"/>
      <c r="AS94" s="7"/>
      <c r="AT94" s="4"/>
      <c r="AU94" s="74"/>
      <c r="AV94" s="7"/>
      <c r="AW94" s="4"/>
      <c r="AX94" s="74"/>
      <c r="AY94" s="7"/>
      <c r="AZ94" s="4"/>
      <c r="BA94" s="74"/>
      <c r="BB94" s="7"/>
      <c r="BC94" s="4"/>
      <c r="BD94" s="74"/>
      <c r="BE94" s="7"/>
      <c r="BF94" s="4"/>
      <c r="BG94" s="74"/>
      <c r="BH94" s="7"/>
      <c r="BI94" s="4"/>
      <c r="BJ94" s="74"/>
      <c r="BK94" s="7"/>
      <c r="BL94" s="4"/>
      <c r="BM94" s="74"/>
      <c r="BN94" s="7"/>
      <c r="BO94" s="4"/>
      <c r="BP94" s="74"/>
      <c r="BQ94" s="7"/>
      <c r="BR94" s="4"/>
      <c r="BS94" s="74"/>
      <c r="BT94" s="7"/>
      <c r="BU94" s="4"/>
      <c r="BV94" s="74"/>
      <c r="BW94" s="7"/>
      <c r="BX94" s="4"/>
      <c r="BY94" s="74"/>
    </row>
    <row r="95" spans="1:77" ht="13.5" customHeight="1">
      <c r="A95" s="71"/>
      <c r="C95" s="7"/>
      <c r="D95" s="4"/>
      <c r="E95" s="4"/>
      <c r="F95" s="7"/>
      <c r="G95" s="4"/>
      <c r="H95" s="74"/>
      <c r="I95" s="4"/>
      <c r="J95" s="4"/>
      <c r="K95" s="4"/>
      <c r="L95" s="7"/>
      <c r="M95" s="4"/>
      <c r="N95" s="74"/>
      <c r="O95" s="7"/>
      <c r="P95" s="4"/>
      <c r="Q95" s="74"/>
      <c r="R95" s="7"/>
      <c r="S95" s="4"/>
      <c r="T95" s="74"/>
      <c r="U95" s="7"/>
      <c r="V95" s="4"/>
      <c r="W95" s="74"/>
      <c r="X95" s="7"/>
      <c r="Y95" s="4"/>
      <c r="Z95" s="74"/>
      <c r="AA95" s="7"/>
      <c r="AB95" s="4"/>
      <c r="AC95" s="74"/>
      <c r="AD95" s="7"/>
      <c r="AE95" s="4"/>
      <c r="AF95" s="74"/>
      <c r="AG95" s="7"/>
      <c r="AH95" s="4"/>
      <c r="AI95" s="74"/>
      <c r="AJ95" s="7"/>
      <c r="AK95" s="4"/>
      <c r="AL95" s="74"/>
      <c r="AM95" s="7"/>
      <c r="AN95" s="4"/>
      <c r="AO95" s="74"/>
      <c r="AP95" s="7"/>
      <c r="AQ95" s="4"/>
      <c r="AR95" s="74"/>
      <c r="AS95" s="7"/>
      <c r="AT95" s="4"/>
      <c r="AU95" s="74"/>
      <c r="AV95" s="7"/>
      <c r="AW95" s="4"/>
      <c r="AX95" s="74"/>
      <c r="AY95" s="7"/>
      <c r="AZ95" s="4"/>
      <c r="BA95" s="74"/>
      <c r="BB95" s="7"/>
      <c r="BC95" s="4"/>
      <c r="BD95" s="74"/>
      <c r="BE95" s="7"/>
      <c r="BF95" s="4"/>
      <c r="BG95" s="74"/>
      <c r="BH95" s="7"/>
      <c r="BI95" s="4"/>
      <c r="BJ95" s="74"/>
      <c r="BK95" s="7"/>
      <c r="BL95" s="4"/>
      <c r="BM95" s="74"/>
      <c r="BN95" s="7"/>
      <c r="BO95" s="4"/>
      <c r="BP95" s="74"/>
      <c r="BQ95" s="7"/>
      <c r="BR95" s="4"/>
      <c r="BS95" s="74"/>
      <c r="BT95" s="7"/>
      <c r="BU95" s="4"/>
      <c r="BV95" s="74"/>
      <c r="BW95" s="7"/>
      <c r="BX95" s="4"/>
      <c r="BY95" s="74"/>
    </row>
    <row r="96" spans="1:77" ht="13.5" customHeight="1">
      <c r="A96" s="71"/>
      <c r="C96" s="7"/>
      <c r="D96" s="4"/>
      <c r="E96" s="4"/>
      <c r="F96" s="7"/>
      <c r="G96" s="4"/>
      <c r="H96" s="74"/>
      <c r="I96" s="4"/>
      <c r="J96" s="4"/>
      <c r="K96" s="4"/>
      <c r="L96" s="7"/>
      <c r="M96" s="4"/>
      <c r="N96" s="74"/>
      <c r="O96" s="7"/>
      <c r="P96" s="4"/>
      <c r="Q96" s="74"/>
      <c r="R96" s="7"/>
      <c r="S96" s="4"/>
      <c r="T96" s="74"/>
      <c r="U96" s="7"/>
      <c r="V96" s="4"/>
      <c r="W96" s="74"/>
      <c r="X96" s="7"/>
      <c r="Y96" s="4"/>
      <c r="Z96" s="74"/>
      <c r="AA96" s="7"/>
      <c r="AB96" s="4"/>
      <c r="AC96" s="74"/>
      <c r="AD96" s="7"/>
      <c r="AE96" s="4"/>
      <c r="AF96" s="74"/>
      <c r="AG96" s="7"/>
      <c r="AH96" s="4"/>
      <c r="AI96" s="74"/>
      <c r="AJ96" s="7"/>
      <c r="AK96" s="4"/>
      <c r="AL96" s="74"/>
      <c r="AM96" s="7"/>
      <c r="AN96" s="4"/>
      <c r="AO96" s="74"/>
      <c r="AP96" s="7"/>
      <c r="AQ96" s="4"/>
      <c r="AR96" s="74"/>
      <c r="AS96" s="7"/>
      <c r="AT96" s="4"/>
      <c r="AU96" s="74"/>
      <c r="AV96" s="7"/>
      <c r="AW96" s="4"/>
      <c r="AX96" s="74"/>
      <c r="AY96" s="7"/>
      <c r="AZ96" s="4"/>
      <c r="BA96" s="74"/>
      <c r="BB96" s="7"/>
      <c r="BC96" s="4"/>
      <c r="BD96" s="74"/>
      <c r="BE96" s="7"/>
      <c r="BF96" s="4"/>
      <c r="BG96" s="74"/>
      <c r="BH96" s="7"/>
      <c r="BI96" s="4"/>
      <c r="BJ96" s="74"/>
      <c r="BK96" s="7"/>
      <c r="BL96" s="4"/>
      <c r="BM96" s="74"/>
      <c r="BN96" s="7"/>
      <c r="BO96" s="4"/>
      <c r="BP96" s="74"/>
      <c r="BQ96" s="7"/>
      <c r="BR96" s="4"/>
      <c r="BS96" s="74"/>
      <c r="BT96" s="7"/>
      <c r="BU96" s="4"/>
      <c r="BV96" s="74"/>
      <c r="BW96" s="7"/>
      <c r="BX96" s="4"/>
      <c r="BY96" s="74"/>
    </row>
    <row r="97" spans="1:77" ht="13.5" customHeight="1">
      <c r="A97" s="71"/>
      <c r="C97" s="7"/>
      <c r="D97" s="4"/>
      <c r="E97" s="4"/>
      <c r="F97" s="7"/>
      <c r="G97" s="4"/>
      <c r="H97" s="74"/>
      <c r="I97" s="4"/>
      <c r="J97" s="4"/>
      <c r="K97" s="4"/>
      <c r="L97" s="7"/>
      <c r="M97" s="4"/>
      <c r="N97" s="74"/>
      <c r="O97" s="7"/>
      <c r="P97" s="4"/>
      <c r="Q97" s="74"/>
      <c r="R97" s="7"/>
      <c r="S97" s="4"/>
      <c r="T97" s="74"/>
      <c r="U97" s="7"/>
      <c r="V97" s="4"/>
      <c r="W97" s="74"/>
      <c r="X97" s="7"/>
      <c r="Y97" s="4"/>
      <c r="Z97" s="74"/>
      <c r="AA97" s="7"/>
      <c r="AB97" s="4"/>
      <c r="AC97" s="74"/>
      <c r="AD97" s="7"/>
      <c r="AE97" s="4"/>
      <c r="AF97" s="74"/>
      <c r="AG97" s="7"/>
      <c r="AH97" s="4"/>
      <c r="AI97" s="74"/>
      <c r="AJ97" s="7"/>
      <c r="AK97" s="4"/>
      <c r="AL97" s="74"/>
      <c r="AM97" s="7"/>
      <c r="AN97" s="4"/>
      <c r="AO97" s="74"/>
      <c r="AP97" s="7"/>
      <c r="AQ97" s="4"/>
      <c r="AR97" s="74"/>
      <c r="AS97" s="7"/>
      <c r="AT97" s="4"/>
      <c r="AU97" s="74"/>
      <c r="AV97" s="7"/>
      <c r="AW97" s="4"/>
      <c r="AX97" s="74"/>
      <c r="AY97" s="7"/>
      <c r="AZ97" s="4"/>
      <c r="BA97" s="74"/>
      <c r="BB97" s="7"/>
      <c r="BC97" s="4"/>
      <c r="BD97" s="74"/>
      <c r="BE97" s="7"/>
      <c r="BF97" s="4"/>
      <c r="BG97" s="74"/>
      <c r="BH97" s="7"/>
      <c r="BI97" s="4"/>
      <c r="BJ97" s="74"/>
      <c r="BK97" s="7"/>
      <c r="BL97" s="4"/>
      <c r="BM97" s="74"/>
      <c r="BN97" s="7"/>
      <c r="BO97" s="4"/>
      <c r="BP97" s="74"/>
      <c r="BQ97" s="7"/>
      <c r="BR97" s="4"/>
      <c r="BS97" s="74"/>
      <c r="BT97" s="7"/>
      <c r="BU97" s="4"/>
      <c r="BV97" s="74"/>
      <c r="BW97" s="7"/>
      <c r="BX97" s="4"/>
      <c r="BY97" s="74"/>
    </row>
    <row r="98" spans="1:77" ht="13.5" customHeight="1">
      <c r="A98" s="71"/>
      <c r="C98" s="7"/>
      <c r="D98" s="4"/>
      <c r="E98" s="4"/>
      <c r="F98" s="7"/>
      <c r="G98" s="4"/>
      <c r="H98" s="74"/>
      <c r="I98" s="4"/>
      <c r="J98" s="4"/>
      <c r="K98" s="4"/>
      <c r="L98" s="7"/>
      <c r="M98" s="4"/>
      <c r="N98" s="74"/>
      <c r="O98" s="7"/>
      <c r="P98" s="4"/>
      <c r="Q98" s="74"/>
      <c r="R98" s="7"/>
      <c r="S98" s="4"/>
      <c r="T98" s="74"/>
      <c r="U98" s="7"/>
      <c r="V98" s="4"/>
      <c r="W98" s="74"/>
      <c r="X98" s="7"/>
      <c r="Y98" s="4"/>
      <c r="Z98" s="74"/>
      <c r="AA98" s="7"/>
      <c r="AB98" s="4"/>
      <c r="AC98" s="74"/>
      <c r="AD98" s="7"/>
      <c r="AE98" s="4"/>
      <c r="AF98" s="74"/>
      <c r="AG98" s="7"/>
      <c r="AH98" s="4"/>
      <c r="AI98" s="74"/>
      <c r="AJ98" s="7"/>
      <c r="AK98" s="4"/>
      <c r="AL98" s="74"/>
      <c r="AM98" s="7"/>
      <c r="AN98" s="4"/>
      <c r="AO98" s="74"/>
      <c r="AP98" s="7"/>
      <c r="AQ98" s="4"/>
      <c r="AR98" s="74"/>
      <c r="AS98" s="7"/>
      <c r="AT98" s="4"/>
      <c r="AU98" s="74"/>
      <c r="AV98" s="7"/>
      <c r="AW98" s="4"/>
      <c r="AX98" s="74"/>
      <c r="AY98" s="7"/>
      <c r="AZ98" s="4"/>
      <c r="BA98" s="74"/>
      <c r="BB98" s="7"/>
      <c r="BC98" s="4"/>
      <c r="BD98" s="74"/>
      <c r="BE98" s="7"/>
      <c r="BF98" s="4"/>
      <c r="BG98" s="74"/>
      <c r="BH98" s="7"/>
      <c r="BI98" s="4"/>
      <c r="BJ98" s="74"/>
      <c r="BK98" s="7"/>
      <c r="BL98" s="4"/>
      <c r="BM98" s="74"/>
      <c r="BN98" s="7"/>
      <c r="BO98" s="4"/>
      <c r="BP98" s="74"/>
      <c r="BQ98" s="7"/>
      <c r="BR98" s="4"/>
      <c r="BS98" s="74"/>
      <c r="BT98" s="7"/>
      <c r="BU98" s="4"/>
      <c r="BV98" s="74"/>
      <c r="BW98" s="7"/>
      <c r="BX98" s="4"/>
      <c r="BY98" s="74"/>
    </row>
    <row r="99" spans="1:77" ht="13.5" customHeight="1">
      <c r="A99" s="71"/>
      <c r="C99" s="7"/>
      <c r="D99" s="4"/>
      <c r="E99" s="4"/>
      <c r="F99" s="7"/>
      <c r="G99" s="4"/>
      <c r="H99" s="74"/>
      <c r="I99" s="4"/>
      <c r="J99" s="4"/>
      <c r="K99" s="4"/>
      <c r="L99" s="7"/>
      <c r="M99" s="4"/>
      <c r="N99" s="74"/>
      <c r="O99" s="7"/>
      <c r="P99" s="4"/>
      <c r="Q99" s="74"/>
      <c r="R99" s="7"/>
      <c r="S99" s="4"/>
      <c r="T99" s="74"/>
      <c r="U99" s="7"/>
      <c r="V99" s="4"/>
      <c r="W99" s="74"/>
      <c r="X99" s="7"/>
      <c r="Y99" s="4"/>
      <c r="Z99" s="74"/>
      <c r="AA99" s="7"/>
      <c r="AB99" s="4"/>
      <c r="AC99" s="74"/>
      <c r="AD99" s="7"/>
      <c r="AE99" s="4"/>
      <c r="AF99" s="74"/>
      <c r="AG99" s="7"/>
      <c r="AH99" s="4"/>
      <c r="AI99" s="74"/>
      <c r="AJ99" s="7"/>
      <c r="AK99" s="4"/>
      <c r="AL99" s="74"/>
      <c r="AM99" s="7"/>
      <c r="AN99" s="4"/>
      <c r="AO99" s="74"/>
      <c r="AP99" s="7"/>
      <c r="AQ99" s="4"/>
      <c r="AR99" s="74"/>
      <c r="AS99" s="7"/>
      <c r="AT99" s="4"/>
      <c r="AU99" s="74"/>
      <c r="AV99" s="7"/>
      <c r="AW99" s="4"/>
      <c r="AX99" s="74"/>
      <c r="AY99" s="7"/>
      <c r="AZ99" s="4"/>
      <c r="BA99" s="74"/>
      <c r="BB99" s="7"/>
      <c r="BC99" s="4"/>
      <c r="BD99" s="74"/>
      <c r="BE99" s="7"/>
      <c r="BF99" s="4"/>
      <c r="BG99" s="74"/>
      <c r="BH99" s="7"/>
      <c r="BI99" s="4"/>
      <c r="BJ99" s="74"/>
      <c r="BK99" s="7"/>
      <c r="BL99" s="4"/>
      <c r="BM99" s="74"/>
      <c r="BN99" s="7"/>
      <c r="BO99" s="4"/>
      <c r="BP99" s="74"/>
      <c r="BQ99" s="7"/>
      <c r="BR99" s="4"/>
      <c r="BS99" s="74"/>
      <c r="BT99" s="7"/>
      <c r="BU99" s="4"/>
      <c r="BV99" s="74"/>
      <c r="BW99" s="7"/>
      <c r="BX99" s="4"/>
      <c r="BY99" s="74"/>
    </row>
    <row r="100" spans="1:77" ht="13.5" customHeight="1">
      <c r="A100" s="71"/>
      <c r="C100" s="7"/>
      <c r="D100" s="4"/>
      <c r="E100" s="4"/>
      <c r="F100" s="7"/>
      <c r="G100" s="4"/>
      <c r="H100" s="74"/>
      <c r="I100" s="4"/>
      <c r="J100" s="4"/>
      <c r="K100" s="4"/>
      <c r="L100" s="7"/>
      <c r="M100" s="4"/>
      <c r="N100" s="74"/>
      <c r="O100" s="7"/>
      <c r="P100" s="4"/>
      <c r="Q100" s="74"/>
      <c r="R100" s="7"/>
      <c r="S100" s="4"/>
      <c r="T100" s="74"/>
      <c r="U100" s="7"/>
      <c r="V100" s="4"/>
      <c r="W100" s="74"/>
      <c r="X100" s="7"/>
      <c r="Y100" s="4"/>
      <c r="Z100" s="74"/>
      <c r="AA100" s="7"/>
      <c r="AB100" s="4"/>
      <c r="AC100" s="74"/>
      <c r="AD100" s="7"/>
      <c r="AE100" s="4"/>
      <c r="AF100" s="74"/>
      <c r="AG100" s="7"/>
      <c r="AH100" s="4"/>
      <c r="AI100" s="74"/>
      <c r="AJ100" s="7"/>
      <c r="AK100" s="4"/>
      <c r="AL100" s="74"/>
      <c r="AM100" s="7"/>
      <c r="AN100" s="4"/>
      <c r="AO100" s="74"/>
      <c r="AP100" s="7"/>
      <c r="AQ100" s="4"/>
      <c r="AR100" s="74"/>
      <c r="AS100" s="7"/>
      <c r="AT100" s="4"/>
      <c r="AU100" s="74"/>
      <c r="AV100" s="7"/>
      <c r="AW100" s="4"/>
      <c r="AX100" s="74"/>
      <c r="AY100" s="7"/>
      <c r="AZ100" s="4"/>
      <c r="BA100" s="74"/>
      <c r="BB100" s="7"/>
      <c r="BC100" s="4"/>
      <c r="BD100" s="74"/>
      <c r="BE100" s="7"/>
      <c r="BF100" s="4"/>
      <c r="BG100" s="74"/>
      <c r="BH100" s="7"/>
      <c r="BI100" s="4"/>
      <c r="BJ100" s="74"/>
      <c r="BK100" s="7"/>
      <c r="BL100" s="4"/>
      <c r="BM100" s="74"/>
      <c r="BN100" s="7"/>
      <c r="BO100" s="4"/>
      <c r="BP100" s="74"/>
      <c r="BQ100" s="7"/>
      <c r="BR100" s="4"/>
      <c r="BS100" s="74"/>
      <c r="BT100" s="7"/>
      <c r="BU100" s="4"/>
      <c r="BV100" s="74"/>
      <c r="BW100" s="7"/>
      <c r="BX100" s="4"/>
      <c r="BY100" s="74"/>
    </row>
    <row r="101" spans="1:77" ht="13.5" customHeight="1">
      <c r="A101" s="71"/>
      <c r="C101" s="7"/>
      <c r="D101" s="4"/>
      <c r="E101" s="4"/>
      <c r="F101" s="7"/>
      <c r="G101" s="4"/>
      <c r="H101" s="74"/>
      <c r="I101" s="4"/>
      <c r="J101" s="4"/>
      <c r="K101" s="4"/>
      <c r="L101" s="7"/>
      <c r="M101" s="4"/>
      <c r="N101" s="74"/>
      <c r="O101" s="7"/>
      <c r="P101" s="4"/>
      <c r="Q101" s="74"/>
      <c r="R101" s="7"/>
      <c r="S101" s="4"/>
      <c r="T101" s="74"/>
      <c r="U101" s="7"/>
      <c r="V101" s="4"/>
      <c r="W101" s="74"/>
      <c r="X101" s="7"/>
      <c r="Y101" s="4"/>
      <c r="Z101" s="74"/>
      <c r="AA101" s="7"/>
      <c r="AB101" s="4"/>
      <c r="AC101" s="74"/>
      <c r="AD101" s="7"/>
      <c r="AE101" s="4"/>
      <c r="AF101" s="74"/>
      <c r="AG101" s="7"/>
      <c r="AH101" s="4"/>
      <c r="AI101" s="74"/>
      <c r="AJ101" s="7"/>
      <c r="AK101" s="4"/>
      <c r="AL101" s="74"/>
      <c r="AM101" s="7"/>
      <c r="AN101" s="4"/>
      <c r="AO101" s="74"/>
      <c r="AP101" s="7"/>
      <c r="AQ101" s="4"/>
      <c r="AR101" s="74"/>
      <c r="AS101" s="7"/>
      <c r="AT101" s="4"/>
      <c r="AU101" s="74"/>
      <c r="AV101" s="7"/>
      <c r="AW101" s="4"/>
      <c r="AX101" s="74"/>
      <c r="AY101" s="7"/>
      <c r="AZ101" s="4"/>
      <c r="BA101" s="74"/>
      <c r="BB101" s="7"/>
      <c r="BC101" s="4"/>
      <c r="BD101" s="74"/>
      <c r="BE101" s="7"/>
      <c r="BF101" s="4"/>
      <c r="BG101" s="74"/>
      <c r="BH101" s="7"/>
      <c r="BI101" s="4"/>
      <c r="BJ101" s="74"/>
      <c r="BK101" s="7"/>
      <c r="BL101" s="4"/>
      <c r="BM101" s="74"/>
      <c r="BN101" s="7"/>
      <c r="BO101" s="4"/>
      <c r="BP101" s="74"/>
      <c r="BQ101" s="7"/>
      <c r="BR101" s="4"/>
      <c r="BS101" s="74"/>
      <c r="BT101" s="7"/>
      <c r="BU101" s="4"/>
      <c r="BV101" s="74"/>
      <c r="BW101" s="7"/>
      <c r="BX101" s="4"/>
      <c r="BY101" s="74"/>
    </row>
    <row r="102" spans="1:77" ht="13.5" customHeight="1">
      <c r="A102" s="71"/>
      <c r="C102" s="7"/>
      <c r="D102" s="4"/>
      <c r="E102" s="4"/>
      <c r="F102" s="7"/>
      <c r="G102" s="4"/>
      <c r="H102" s="74"/>
      <c r="I102" s="4"/>
      <c r="J102" s="4"/>
      <c r="K102" s="4"/>
      <c r="L102" s="7"/>
      <c r="M102" s="4"/>
      <c r="N102" s="74"/>
      <c r="O102" s="7"/>
      <c r="P102" s="4"/>
      <c r="Q102" s="74"/>
      <c r="R102" s="7"/>
      <c r="S102" s="4"/>
      <c r="T102" s="74"/>
      <c r="U102" s="7"/>
      <c r="V102" s="4"/>
      <c r="W102" s="74"/>
      <c r="X102" s="7"/>
      <c r="Y102" s="4"/>
      <c r="Z102" s="74"/>
      <c r="AA102" s="7"/>
      <c r="AB102" s="4"/>
      <c r="AC102" s="74"/>
      <c r="AD102" s="7"/>
      <c r="AE102" s="4"/>
      <c r="AF102" s="74"/>
      <c r="AG102" s="7"/>
      <c r="AH102" s="4"/>
      <c r="AI102" s="74"/>
      <c r="AJ102" s="7"/>
      <c r="AK102" s="4"/>
      <c r="AL102" s="74"/>
      <c r="AM102" s="7"/>
      <c r="AN102" s="4"/>
      <c r="AO102" s="74"/>
      <c r="AP102" s="7"/>
      <c r="AQ102" s="4"/>
      <c r="AR102" s="74"/>
      <c r="AS102" s="7"/>
      <c r="AT102" s="4"/>
      <c r="AU102" s="74"/>
      <c r="AV102" s="7"/>
      <c r="AW102" s="4"/>
      <c r="AX102" s="74"/>
      <c r="AY102" s="7"/>
      <c r="AZ102" s="4"/>
      <c r="BA102" s="74"/>
      <c r="BB102" s="7"/>
      <c r="BC102" s="4"/>
      <c r="BD102" s="74"/>
      <c r="BE102" s="7"/>
      <c r="BF102" s="4"/>
      <c r="BG102" s="74"/>
      <c r="BH102" s="7"/>
      <c r="BI102" s="4"/>
      <c r="BJ102" s="74"/>
      <c r="BK102" s="7"/>
      <c r="BL102" s="4"/>
      <c r="BM102" s="74"/>
      <c r="BN102" s="7"/>
      <c r="BO102" s="4"/>
      <c r="BP102" s="74"/>
      <c r="BQ102" s="7"/>
      <c r="BR102" s="4"/>
      <c r="BS102" s="74"/>
      <c r="BT102" s="7"/>
      <c r="BU102" s="4"/>
      <c r="BV102" s="74"/>
      <c r="BW102" s="7"/>
      <c r="BX102" s="4"/>
      <c r="BY102" s="74"/>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info_parties!$A$1:$A$95</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10"/>
  <sheetViews>
    <sheetView zoomScaleNormal="100" workbookViewId="0">
      <pane xSplit="2" ySplit="10" topLeftCell="CE11" activePane="bottomRight" state="frozen"/>
      <selection activeCell="I6" sqref="I6"/>
      <selection pane="topRight" activeCell="I6" sqref="I6"/>
      <selection pane="bottomLeft" activeCell="I6" sqref="I6"/>
      <selection pane="bottomRight" activeCell="DE33" sqref="A1:XFD1048576"/>
    </sheetView>
  </sheetViews>
  <sheetFormatPr defaultColWidth="5.6328125" defaultRowHeight="13.5" customHeight="1"/>
  <cols>
    <col min="1" max="1" width="11.453125" style="2" customWidth="1"/>
    <col min="2" max="2" width="22.90625" style="2" customWidth="1"/>
    <col min="3" max="3" width="11.453125" style="2" customWidth="1"/>
    <col min="4" max="4" width="5.6328125" style="2"/>
    <col min="5" max="5" width="11.453125" style="2" customWidth="1"/>
    <col min="6" max="6" width="6" style="2" bestFit="1" customWidth="1"/>
    <col min="7" max="8" width="5.6328125" style="2"/>
    <col min="9" max="9" width="6" style="2" bestFit="1" customWidth="1"/>
    <col min="10"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90625" style="2" bestFit="1" customWidth="1"/>
    <col min="30" max="30" width="6.6328125" style="2" customWidth="1"/>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6" width="7.36328125" style="2" bestFit="1" customWidth="1"/>
    <col min="67" max="68" width="5.6328125" style="2"/>
    <col min="69" max="69" width="6" style="2" bestFit="1" customWidth="1"/>
    <col min="70"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102" width="1.1796875" style="2" customWidth="1"/>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7" customFormat="1" ht="13.5" customHeight="1">
      <c r="A1" s="12" t="s">
        <v>19</v>
      </c>
      <c r="B1" s="12"/>
      <c r="C1" s="13">
        <v>34494</v>
      </c>
      <c r="D1" s="14"/>
      <c r="E1" s="14"/>
      <c r="F1" s="14"/>
      <c r="G1" s="14"/>
      <c r="H1" s="14"/>
      <c r="I1" s="14"/>
      <c r="J1" s="14"/>
      <c r="K1" s="15"/>
      <c r="L1" s="14"/>
      <c r="M1" s="14"/>
      <c r="N1" s="14"/>
      <c r="O1" s="14"/>
      <c r="P1" s="16"/>
      <c r="Q1" s="14"/>
      <c r="R1" s="14"/>
      <c r="S1" s="14"/>
      <c r="T1" s="14"/>
      <c r="U1" s="14" t="s">
        <v>118</v>
      </c>
      <c r="V1" s="14"/>
      <c r="W1" s="13">
        <v>36321</v>
      </c>
      <c r="X1" s="14"/>
      <c r="Y1" s="14"/>
      <c r="Z1" s="14"/>
      <c r="AA1" s="14"/>
      <c r="AB1" s="14"/>
      <c r="AC1" s="14"/>
      <c r="AD1" s="14"/>
      <c r="AE1" s="15"/>
      <c r="AF1" s="14"/>
      <c r="AG1" s="14"/>
      <c r="AH1" s="14"/>
      <c r="AI1" s="14"/>
      <c r="AJ1" s="16"/>
      <c r="AK1" s="14"/>
      <c r="AL1" s="14"/>
      <c r="AM1" s="14"/>
      <c r="AN1" s="14"/>
      <c r="AO1" s="14" t="s">
        <v>118</v>
      </c>
      <c r="AP1" s="14"/>
      <c r="AQ1" s="13">
        <v>38148</v>
      </c>
      <c r="AR1" s="14"/>
      <c r="AS1" s="14"/>
      <c r="AT1" s="14"/>
      <c r="AU1" s="14"/>
      <c r="AV1" s="14"/>
      <c r="AW1" s="14"/>
      <c r="AX1" s="14"/>
      <c r="AY1" s="15"/>
      <c r="AZ1" s="14"/>
      <c r="BA1" s="14"/>
      <c r="BB1" s="14"/>
      <c r="BC1" s="14"/>
      <c r="BD1" s="16"/>
      <c r="BE1" s="14"/>
      <c r="BF1" s="14"/>
      <c r="BG1" s="14"/>
      <c r="BH1" s="14"/>
      <c r="BI1" s="14" t="s">
        <v>118</v>
      </c>
      <c r="BJ1" s="14"/>
      <c r="BK1" s="13">
        <v>39968</v>
      </c>
      <c r="BL1" s="14"/>
      <c r="BM1" s="14"/>
      <c r="BN1" s="14"/>
      <c r="BO1" s="14"/>
      <c r="BP1" s="14"/>
      <c r="BQ1" s="14"/>
      <c r="BR1" s="14"/>
      <c r="BS1" s="15"/>
      <c r="BT1" s="14"/>
      <c r="BU1" s="14"/>
      <c r="BV1" s="14"/>
      <c r="BW1" s="14"/>
      <c r="BX1" s="16"/>
      <c r="BY1" s="14"/>
      <c r="BZ1" s="14"/>
      <c r="CA1" s="14"/>
      <c r="CB1" s="14"/>
      <c r="CC1" s="14"/>
      <c r="CD1" s="14"/>
      <c r="CE1" s="13">
        <v>41781</v>
      </c>
      <c r="CF1" s="14"/>
      <c r="CG1" s="14"/>
      <c r="CH1" s="14"/>
      <c r="CI1" s="14"/>
      <c r="CJ1" s="14"/>
      <c r="CK1" s="14"/>
      <c r="CL1" s="14"/>
      <c r="CM1" s="15"/>
      <c r="CN1" s="14"/>
      <c r="CO1" s="14"/>
      <c r="CP1" s="14"/>
      <c r="CQ1" s="14"/>
      <c r="CR1" s="16"/>
      <c r="CS1" s="14"/>
      <c r="CT1" s="14"/>
      <c r="CU1" s="14"/>
      <c r="CV1" s="14"/>
      <c r="CW1" s="14"/>
      <c r="CX1" s="14"/>
      <c r="CY1" s="13">
        <v>43608</v>
      </c>
      <c r="CZ1" s="14"/>
      <c r="DA1" s="14"/>
      <c r="DB1" s="14"/>
      <c r="DC1" s="14"/>
      <c r="DD1" s="14"/>
      <c r="DE1" s="14"/>
      <c r="DF1" s="14"/>
      <c r="DG1" s="15"/>
      <c r="DH1" s="14"/>
      <c r="DI1" s="14"/>
      <c r="DJ1" s="14"/>
      <c r="DK1" s="14"/>
      <c r="DL1" s="16"/>
      <c r="DM1" s="14"/>
      <c r="DN1" s="14"/>
      <c r="DO1" s="14"/>
      <c r="DP1" s="14"/>
      <c r="DQ1" s="14"/>
      <c r="DR1" s="14"/>
      <c r="DS1" s="13"/>
      <c r="DT1" s="14"/>
      <c r="DU1" s="14"/>
      <c r="DV1" s="14"/>
      <c r="DW1" s="14"/>
      <c r="DX1" s="14"/>
      <c r="DY1" s="14"/>
      <c r="DZ1" s="14"/>
      <c r="EA1" s="15"/>
      <c r="EB1" s="14"/>
      <c r="EC1" s="14"/>
      <c r="ED1" s="14"/>
      <c r="EE1" s="14"/>
      <c r="EF1" s="16"/>
      <c r="EG1" s="14"/>
      <c r="EH1" s="14"/>
      <c r="EI1" s="14"/>
      <c r="EJ1" s="14"/>
      <c r="EK1" s="14"/>
      <c r="EL1" s="14"/>
      <c r="EM1" s="13"/>
      <c r="EN1" s="14"/>
      <c r="EO1" s="14"/>
      <c r="EP1" s="14"/>
      <c r="EQ1" s="14"/>
      <c r="ER1" s="14"/>
      <c r="ES1" s="14"/>
      <c r="ET1" s="14"/>
      <c r="EU1" s="15"/>
      <c r="EV1" s="14"/>
      <c r="EW1" s="14"/>
      <c r="EX1" s="14"/>
      <c r="EY1" s="14"/>
      <c r="EZ1" s="16"/>
      <c r="FA1" s="14"/>
      <c r="FB1" s="14"/>
      <c r="FC1" s="14"/>
      <c r="FD1" s="14"/>
      <c r="FE1" s="14"/>
      <c r="FF1" s="14"/>
      <c r="FG1" s="13"/>
      <c r="FH1" s="14"/>
      <c r="FI1" s="14"/>
      <c r="FJ1" s="14"/>
      <c r="FK1" s="14"/>
      <c r="FL1" s="14"/>
      <c r="FM1" s="14"/>
      <c r="FN1" s="14"/>
      <c r="FO1" s="15"/>
      <c r="FP1" s="14"/>
      <c r="FQ1" s="14"/>
      <c r="FR1" s="14"/>
      <c r="FS1" s="14"/>
      <c r="FT1" s="16"/>
      <c r="FU1" s="14"/>
      <c r="FV1" s="14"/>
      <c r="FW1" s="14"/>
      <c r="FX1" s="14"/>
      <c r="FY1" s="14"/>
      <c r="FZ1" s="14"/>
      <c r="GA1" s="13"/>
      <c r="GB1" s="14"/>
      <c r="GC1" s="14"/>
      <c r="GD1" s="14"/>
      <c r="GE1" s="14"/>
      <c r="GF1" s="14"/>
      <c r="GG1" s="14"/>
      <c r="GH1" s="14"/>
      <c r="GI1" s="15"/>
      <c r="GJ1" s="14"/>
      <c r="GK1" s="14"/>
      <c r="GL1" s="14"/>
      <c r="GM1" s="14"/>
      <c r="GN1" s="16"/>
      <c r="GO1" s="14"/>
      <c r="GP1" s="14"/>
      <c r="GQ1" s="14"/>
      <c r="GR1" s="14"/>
      <c r="GS1" s="14"/>
      <c r="GT1" s="14"/>
      <c r="GU1" s="13"/>
      <c r="GV1" s="14"/>
      <c r="GW1" s="14"/>
      <c r="GX1" s="14"/>
      <c r="GY1" s="14"/>
      <c r="GZ1" s="14"/>
      <c r="HA1" s="14"/>
      <c r="HB1" s="14"/>
      <c r="HC1" s="15"/>
      <c r="HD1" s="14"/>
      <c r="HE1" s="14"/>
      <c r="HF1" s="14"/>
      <c r="HG1" s="14"/>
      <c r="HH1" s="16"/>
      <c r="HI1" s="14"/>
      <c r="HJ1" s="14"/>
      <c r="HK1" s="14"/>
      <c r="HL1" s="14"/>
      <c r="HM1" s="14"/>
      <c r="HN1" s="14"/>
      <c r="HO1" s="13"/>
      <c r="HP1" s="14"/>
      <c r="HQ1" s="14"/>
      <c r="HR1" s="14"/>
      <c r="HS1" s="14"/>
      <c r="HT1" s="14"/>
      <c r="HU1" s="14"/>
      <c r="HV1" s="14"/>
      <c r="HW1" s="15"/>
      <c r="HX1" s="14"/>
      <c r="HY1" s="14"/>
      <c r="HZ1" s="14"/>
      <c r="IA1" s="14"/>
      <c r="IB1" s="16"/>
      <c r="IC1" s="14"/>
      <c r="ID1" s="14"/>
      <c r="IE1" s="14"/>
      <c r="IF1" s="14"/>
      <c r="IG1" s="14"/>
      <c r="IH1" s="14"/>
      <c r="II1" s="13"/>
      <c r="IJ1" s="14"/>
      <c r="IK1" s="14"/>
      <c r="IL1" s="14"/>
      <c r="IM1" s="14"/>
      <c r="IN1" s="14"/>
      <c r="IO1" s="14"/>
      <c r="IP1" s="14"/>
      <c r="IQ1" s="15"/>
      <c r="IR1" s="14"/>
      <c r="IS1" s="14"/>
      <c r="IT1" s="14"/>
      <c r="IU1" s="14"/>
      <c r="IV1" s="16"/>
      <c r="IW1" s="14"/>
      <c r="IX1" s="14"/>
      <c r="IY1" s="14"/>
      <c r="IZ1" s="14"/>
      <c r="JA1" s="14"/>
      <c r="JB1" s="14"/>
    </row>
    <row r="2" spans="1:262" s="17" customFormat="1" ht="13.5" customHeight="1">
      <c r="A2" s="12" t="s">
        <v>129</v>
      </c>
      <c r="B2" s="12"/>
      <c r="C2" s="13">
        <v>34494</v>
      </c>
      <c r="D2" s="14"/>
      <c r="E2" s="14"/>
      <c r="F2" s="14"/>
      <c r="G2" s="14"/>
      <c r="H2" s="14"/>
      <c r="I2" s="14"/>
      <c r="J2" s="14"/>
      <c r="K2" s="15"/>
      <c r="L2" s="14"/>
      <c r="M2" s="14"/>
      <c r="N2" s="14"/>
      <c r="O2" s="14"/>
      <c r="P2" s="16"/>
      <c r="Q2" s="14"/>
      <c r="R2" s="14"/>
      <c r="S2" s="14"/>
      <c r="T2" s="14"/>
      <c r="U2" s="14"/>
      <c r="V2" s="14"/>
      <c r="W2" s="13">
        <v>36321</v>
      </c>
      <c r="X2" s="14"/>
      <c r="Y2" s="14"/>
      <c r="Z2" s="14"/>
      <c r="AA2" s="14"/>
      <c r="AB2" s="14"/>
      <c r="AC2" s="14"/>
      <c r="AD2" s="14"/>
      <c r="AE2" s="15"/>
      <c r="AF2" s="14"/>
      <c r="AG2" s="14"/>
      <c r="AH2" s="14"/>
      <c r="AI2" s="14"/>
      <c r="AJ2" s="16"/>
      <c r="AK2" s="14"/>
      <c r="AL2" s="14"/>
      <c r="AM2" s="14"/>
      <c r="AN2" s="14"/>
      <c r="AO2" s="14"/>
      <c r="AP2" s="14"/>
      <c r="AQ2" s="13">
        <v>38148</v>
      </c>
      <c r="AR2" s="14"/>
      <c r="AS2" s="14"/>
      <c r="AT2" s="14"/>
      <c r="AU2" s="14"/>
      <c r="AV2" s="14"/>
      <c r="AW2" s="14"/>
      <c r="AX2" s="14"/>
      <c r="AY2" s="15"/>
      <c r="AZ2" s="14"/>
      <c r="BA2" s="14"/>
      <c r="BB2" s="14"/>
      <c r="BC2" s="14"/>
      <c r="BD2" s="16"/>
      <c r="BE2" s="14"/>
      <c r="BF2" s="14"/>
      <c r="BG2" s="14"/>
      <c r="BH2" s="14"/>
      <c r="BI2" s="14"/>
      <c r="BJ2" s="14"/>
      <c r="BK2" s="13">
        <v>39968</v>
      </c>
      <c r="BL2" s="14"/>
      <c r="BM2" s="14"/>
      <c r="BN2" s="14"/>
      <c r="BO2" s="14"/>
      <c r="BP2" s="14"/>
      <c r="BQ2" s="14"/>
      <c r="BR2" s="14"/>
      <c r="BS2" s="15"/>
      <c r="BT2" s="14"/>
      <c r="BU2" s="14"/>
      <c r="BV2" s="14"/>
      <c r="BW2" s="14"/>
      <c r="BX2" s="16"/>
      <c r="BY2" s="14"/>
      <c r="BZ2" s="14"/>
      <c r="CA2" s="14"/>
      <c r="CB2" s="14"/>
      <c r="CC2" s="14"/>
      <c r="CD2" s="14"/>
      <c r="CE2" s="13">
        <v>41781</v>
      </c>
      <c r="CF2" s="14"/>
      <c r="CG2" s="14"/>
      <c r="CH2" s="14"/>
      <c r="CI2" s="14"/>
      <c r="CJ2" s="14"/>
      <c r="CK2" s="14"/>
      <c r="CL2" s="14"/>
      <c r="CM2" s="15"/>
      <c r="CN2" s="14"/>
      <c r="CO2" s="14"/>
      <c r="CP2" s="14"/>
      <c r="CQ2" s="14"/>
      <c r="CR2" s="16"/>
      <c r="CS2" s="14"/>
      <c r="CT2" s="14"/>
      <c r="CU2" s="14"/>
      <c r="CV2" s="14"/>
      <c r="CW2" s="14"/>
      <c r="CX2" s="14"/>
      <c r="CY2" s="13">
        <v>43608</v>
      </c>
      <c r="CZ2" s="14"/>
      <c r="DA2" s="14"/>
      <c r="DB2" s="14"/>
      <c r="DC2" s="14"/>
      <c r="DD2" s="14"/>
      <c r="DE2" s="14"/>
      <c r="DF2" s="14"/>
      <c r="DG2" s="15"/>
      <c r="DH2" s="14"/>
      <c r="DI2" s="14"/>
      <c r="DJ2" s="14"/>
      <c r="DK2" s="14"/>
      <c r="DL2" s="16"/>
      <c r="DM2" s="14"/>
      <c r="DN2" s="14"/>
      <c r="DO2" s="14"/>
      <c r="DP2" s="14"/>
      <c r="DQ2" s="14"/>
      <c r="DR2" s="14"/>
      <c r="DS2" s="13"/>
      <c r="DT2" s="14"/>
      <c r="DU2" s="14"/>
      <c r="DV2" s="14"/>
      <c r="DW2" s="14"/>
      <c r="DX2" s="14"/>
      <c r="DY2" s="14"/>
      <c r="DZ2" s="14"/>
      <c r="EA2" s="15"/>
      <c r="EB2" s="14"/>
      <c r="EC2" s="14"/>
      <c r="ED2" s="14"/>
      <c r="EE2" s="14"/>
      <c r="EF2" s="16"/>
      <c r="EG2" s="14"/>
      <c r="EH2" s="14"/>
      <c r="EI2" s="14"/>
      <c r="EJ2" s="14"/>
      <c r="EK2" s="14"/>
      <c r="EL2" s="14"/>
      <c r="EM2" s="13"/>
      <c r="EN2" s="14"/>
      <c r="EO2" s="14"/>
      <c r="EP2" s="14"/>
      <c r="EQ2" s="14"/>
      <c r="ER2" s="14"/>
      <c r="ES2" s="14"/>
      <c r="ET2" s="14"/>
      <c r="EU2" s="15"/>
      <c r="EV2" s="14"/>
      <c r="EW2" s="14"/>
      <c r="EX2" s="14"/>
      <c r="EY2" s="14"/>
      <c r="EZ2" s="16"/>
      <c r="FA2" s="14"/>
      <c r="FB2" s="14"/>
      <c r="FC2" s="14"/>
      <c r="FD2" s="14"/>
      <c r="FE2" s="14"/>
      <c r="FF2" s="14"/>
      <c r="FG2" s="13"/>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c r="A3" s="18" t="s">
        <v>21</v>
      </c>
      <c r="B3" s="18"/>
      <c r="C3" s="19">
        <v>31</v>
      </c>
      <c r="D3" s="20"/>
      <c r="E3" s="20"/>
      <c r="F3" s="20"/>
      <c r="G3" s="20"/>
      <c r="H3" s="20"/>
      <c r="I3" s="20"/>
      <c r="J3" s="20"/>
      <c r="K3" s="21"/>
      <c r="L3" s="20"/>
      <c r="M3" s="20"/>
      <c r="N3" s="20"/>
      <c r="O3" s="20"/>
      <c r="P3" s="22"/>
      <c r="Q3" s="20"/>
      <c r="R3" s="20"/>
      <c r="S3" s="20"/>
      <c r="T3" s="20"/>
      <c r="U3" s="20"/>
      <c r="V3" s="20"/>
      <c r="W3" s="19">
        <v>31</v>
      </c>
      <c r="X3" s="20"/>
      <c r="Y3" s="20"/>
      <c r="Z3" s="20"/>
      <c r="AA3" s="20"/>
      <c r="AB3" s="20"/>
      <c r="AC3" s="20"/>
      <c r="AD3" s="20"/>
      <c r="AE3" s="21"/>
      <c r="AF3" s="20"/>
      <c r="AG3" s="20"/>
      <c r="AH3" s="20"/>
      <c r="AI3" s="20"/>
      <c r="AJ3" s="22"/>
      <c r="AK3" s="20"/>
      <c r="AL3" s="20"/>
      <c r="AM3" s="20"/>
      <c r="AN3" s="20"/>
      <c r="AO3" s="20"/>
      <c r="AP3" s="20"/>
      <c r="AQ3" s="19">
        <v>27</v>
      </c>
      <c r="AR3" s="20"/>
      <c r="AS3" s="20"/>
      <c r="AT3" s="20"/>
      <c r="AU3" s="20"/>
      <c r="AV3" s="20"/>
      <c r="AW3" s="20"/>
      <c r="AX3" s="20"/>
      <c r="AY3" s="21"/>
      <c r="AZ3" s="20"/>
      <c r="BA3" s="20"/>
      <c r="BB3" s="20"/>
      <c r="BC3" s="20"/>
      <c r="BD3" s="22"/>
      <c r="BE3" s="20"/>
      <c r="BF3" s="20"/>
      <c r="BG3" s="20"/>
      <c r="BH3" s="20"/>
      <c r="BI3" s="20"/>
      <c r="BJ3" s="20"/>
      <c r="BK3" s="19">
        <v>25</v>
      </c>
      <c r="BL3" s="20"/>
      <c r="BM3" s="20"/>
      <c r="BN3" s="20"/>
      <c r="BO3" s="20"/>
      <c r="BP3" s="20"/>
      <c r="BQ3" s="20"/>
      <c r="BR3" s="20"/>
      <c r="BS3" s="21"/>
      <c r="BT3" s="20"/>
      <c r="BU3" s="20"/>
      <c r="BV3" s="20"/>
      <c r="BW3" s="20"/>
      <c r="BX3" s="22"/>
      <c r="BY3" s="20"/>
      <c r="BZ3" s="20"/>
      <c r="CA3" s="20"/>
      <c r="CB3" s="20"/>
      <c r="CC3" s="20"/>
      <c r="CD3" s="20"/>
      <c r="CE3" s="19">
        <v>26</v>
      </c>
      <c r="CF3" s="20"/>
      <c r="CG3" s="20"/>
      <c r="CH3" s="20"/>
      <c r="CI3" s="20"/>
      <c r="CJ3" s="20"/>
      <c r="CK3" s="20"/>
      <c r="CL3" s="20"/>
      <c r="CM3" s="21"/>
      <c r="CN3" s="20"/>
      <c r="CO3" s="20"/>
      <c r="CP3" s="20"/>
      <c r="CQ3" s="20"/>
      <c r="CR3" s="22"/>
      <c r="CS3" s="20"/>
      <c r="CT3" s="20"/>
      <c r="CU3" s="20"/>
      <c r="CV3" s="20"/>
      <c r="CW3" s="20"/>
      <c r="CX3" s="20"/>
      <c r="CY3" s="19">
        <v>26</v>
      </c>
      <c r="CZ3" s="20"/>
      <c r="DA3" s="20"/>
      <c r="DB3" s="20"/>
      <c r="DC3" s="20"/>
      <c r="DD3" s="20"/>
      <c r="DE3" s="20"/>
      <c r="DF3" s="20"/>
      <c r="DG3" s="21"/>
      <c r="DH3" s="20"/>
      <c r="DI3" s="20"/>
      <c r="DJ3" s="20"/>
      <c r="DK3" s="20"/>
      <c r="DL3" s="22"/>
      <c r="DM3" s="20"/>
      <c r="DN3" s="20"/>
      <c r="DO3" s="20"/>
      <c r="DP3" s="20"/>
      <c r="DQ3" s="20"/>
      <c r="DR3" s="20"/>
      <c r="DS3" s="19"/>
      <c r="DT3" s="20"/>
      <c r="DU3" s="20"/>
      <c r="DV3" s="20"/>
      <c r="DW3" s="20"/>
      <c r="DX3" s="20"/>
      <c r="DY3" s="20"/>
      <c r="DZ3" s="20"/>
      <c r="EA3" s="21"/>
      <c r="EB3" s="20"/>
      <c r="EC3" s="20"/>
      <c r="ED3" s="20"/>
      <c r="EE3" s="20"/>
      <c r="EF3" s="22"/>
      <c r="EG3" s="20"/>
      <c r="EH3" s="20"/>
      <c r="EI3" s="20"/>
      <c r="EJ3" s="20"/>
      <c r="EK3" s="20"/>
      <c r="EL3" s="20"/>
      <c r="EM3" s="19"/>
      <c r="EN3" s="20"/>
      <c r="EO3" s="20"/>
      <c r="EP3" s="20"/>
      <c r="EQ3" s="20"/>
      <c r="ER3" s="20"/>
      <c r="ES3" s="20"/>
      <c r="ET3" s="20"/>
      <c r="EU3" s="21"/>
      <c r="EV3" s="20"/>
      <c r="EW3" s="20"/>
      <c r="EX3" s="20"/>
      <c r="EY3" s="20"/>
      <c r="EZ3" s="22"/>
      <c r="FA3" s="20"/>
      <c r="FB3" s="20"/>
      <c r="FC3" s="20"/>
      <c r="FD3" s="20"/>
      <c r="FE3" s="20"/>
      <c r="FF3" s="20"/>
      <c r="FG3" s="19"/>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c r="A4" s="23" t="s">
        <v>22</v>
      </c>
      <c r="B4" s="24"/>
      <c r="C4" s="25">
        <v>11618677</v>
      </c>
      <c r="D4" s="26"/>
      <c r="E4" s="26"/>
      <c r="F4" s="26"/>
      <c r="G4" s="26"/>
      <c r="H4" s="26"/>
      <c r="I4" s="26"/>
      <c r="J4" s="26"/>
      <c r="K4" s="27"/>
      <c r="L4" s="26"/>
      <c r="M4" s="26"/>
      <c r="N4" s="26"/>
      <c r="O4" s="26"/>
      <c r="P4" s="28"/>
      <c r="Q4" s="26"/>
      <c r="R4" s="26"/>
      <c r="S4" s="26"/>
      <c r="T4" s="26"/>
      <c r="U4" s="26"/>
      <c r="V4" s="26"/>
      <c r="W4" s="25">
        <v>11862864</v>
      </c>
      <c r="X4" s="26"/>
      <c r="Y4" s="26"/>
      <c r="Z4" s="26"/>
      <c r="AA4" s="26"/>
      <c r="AB4" s="26"/>
      <c r="AC4" s="26"/>
      <c r="AD4" s="26"/>
      <c r="AE4" s="27"/>
      <c r="AF4" s="26"/>
      <c r="AG4" s="26"/>
      <c r="AH4" s="26"/>
      <c r="AI4" s="26"/>
      <c r="AJ4" s="28"/>
      <c r="AK4" s="26"/>
      <c r="AL4" s="26"/>
      <c r="AM4" s="26"/>
      <c r="AN4" s="26"/>
      <c r="AO4" s="26"/>
      <c r="AP4" s="26"/>
      <c r="AQ4" s="25">
        <v>12168878</v>
      </c>
      <c r="AR4" s="26"/>
      <c r="AS4" s="26"/>
      <c r="AT4" s="26"/>
      <c r="AU4" s="26"/>
      <c r="AV4" s="26"/>
      <c r="AW4" s="26"/>
      <c r="AX4" s="26"/>
      <c r="AY4" s="27"/>
      <c r="AZ4" s="26"/>
      <c r="BA4" s="26"/>
      <c r="BB4" s="26"/>
      <c r="BC4" s="26"/>
      <c r="BD4" s="28"/>
      <c r="BE4" s="26"/>
      <c r="BF4" s="26"/>
      <c r="BG4" s="26"/>
      <c r="BH4" s="26"/>
      <c r="BI4" s="26"/>
      <c r="BJ4" s="26"/>
      <c r="BK4" s="25">
        <v>12445497</v>
      </c>
      <c r="BL4" s="26"/>
      <c r="BM4" s="26"/>
      <c r="BN4" s="26"/>
      <c r="BO4" s="26"/>
      <c r="BP4" s="26"/>
      <c r="BQ4" s="26"/>
      <c r="BR4" s="26"/>
      <c r="BS4" s="27"/>
      <c r="BT4" s="26"/>
      <c r="BU4" s="26"/>
      <c r="BV4" s="26"/>
      <c r="BW4" s="26"/>
      <c r="BX4" s="28"/>
      <c r="BY4" s="26"/>
      <c r="BZ4" s="26"/>
      <c r="CA4" s="26"/>
      <c r="CB4" s="26"/>
      <c r="CC4" s="26"/>
      <c r="CD4" s="26"/>
      <c r="CE4" s="25">
        <v>12815496</v>
      </c>
      <c r="CF4" s="26"/>
      <c r="CG4" s="26"/>
      <c r="CH4" s="26"/>
      <c r="CI4" s="26"/>
      <c r="CJ4" s="26"/>
      <c r="CK4" s="26"/>
      <c r="CL4" s="26"/>
      <c r="CM4" s="27"/>
      <c r="CN4" s="26"/>
      <c r="CO4" s="26"/>
      <c r="CP4" s="26"/>
      <c r="CQ4" s="26"/>
      <c r="CR4" s="28"/>
      <c r="CS4" s="26"/>
      <c r="CT4" s="26"/>
      <c r="CU4" s="26"/>
      <c r="CV4" s="26"/>
      <c r="CW4" s="26"/>
      <c r="CX4" s="26"/>
      <c r="CY4" s="25">
        <v>13164668</v>
      </c>
      <c r="CZ4" s="26"/>
      <c r="DA4" s="26"/>
      <c r="DB4" s="26"/>
      <c r="DC4" s="26"/>
      <c r="DD4" s="26"/>
      <c r="DE4" s="26"/>
      <c r="DF4" s="26"/>
      <c r="DG4" s="27"/>
      <c r="DH4" s="26"/>
      <c r="DI4" s="26"/>
      <c r="DJ4" s="26"/>
      <c r="DK4" s="26"/>
      <c r="DL4" s="28"/>
      <c r="DM4" s="26"/>
      <c r="DN4" s="26"/>
      <c r="DO4" s="26"/>
      <c r="DP4" s="26"/>
      <c r="DQ4" s="26"/>
      <c r="DR4" s="26"/>
      <c r="DS4" s="25"/>
      <c r="DT4" s="26"/>
      <c r="DU4" s="26"/>
      <c r="DV4" s="26"/>
      <c r="DW4" s="26"/>
      <c r="DX4" s="26"/>
      <c r="DY4" s="26"/>
      <c r="DZ4" s="26"/>
      <c r="EA4" s="27"/>
      <c r="EB4" s="26"/>
      <c r="EC4" s="26"/>
      <c r="ED4" s="26"/>
      <c r="EE4" s="26"/>
      <c r="EF4" s="28"/>
      <c r="EG4" s="26"/>
      <c r="EH4" s="26"/>
      <c r="EI4" s="26"/>
      <c r="EJ4" s="26"/>
      <c r="EK4" s="26"/>
      <c r="EL4" s="26"/>
      <c r="EM4" s="25"/>
      <c r="EN4" s="26"/>
      <c r="EO4" s="26"/>
      <c r="EP4" s="26"/>
      <c r="EQ4" s="26"/>
      <c r="ER4" s="26"/>
      <c r="ES4" s="26"/>
      <c r="ET4" s="26"/>
      <c r="EU4" s="27"/>
      <c r="EV4" s="26"/>
      <c r="EW4" s="26"/>
      <c r="EX4" s="26"/>
      <c r="EY4" s="26"/>
      <c r="EZ4" s="28"/>
      <c r="FA4" s="26"/>
      <c r="FB4" s="26"/>
      <c r="FC4" s="26"/>
      <c r="FD4" s="26"/>
      <c r="FE4" s="26"/>
      <c r="FF4" s="26"/>
      <c r="FG4" s="25"/>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c r="A5" s="23" t="s">
        <v>23</v>
      </c>
      <c r="B5" s="24"/>
      <c r="C5" s="25">
        <v>4146730</v>
      </c>
      <c r="D5" s="26"/>
      <c r="E5" s="26"/>
      <c r="F5" s="26"/>
      <c r="G5" s="26"/>
      <c r="H5" s="26"/>
      <c r="I5" s="26"/>
      <c r="J5" s="26"/>
      <c r="K5" s="27"/>
      <c r="L5" s="26"/>
      <c r="M5" s="26"/>
      <c r="N5" s="26"/>
      <c r="O5" s="26"/>
      <c r="P5" s="28"/>
      <c r="Q5" s="26"/>
      <c r="R5" s="26"/>
      <c r="S5" s="26"/>
      <c r="T5" s="26"/>
      <c r="U5" s="26"/>
      <c r="V5" s="26"/>
      <c r="W5" s="25">
        <v>3560764</v>
      </c>
      <c r="X5" s="26"/>
      <c r="Y5" s="26"/>
      <c r="Z5" s="26"/>
      <c r="AA5" s="26"/>
      <c r="AB5" s="26"/>
      <c r="AC5" s="26"/>
      <c r="AD5" s="26"/>
      <c r="AE5" s="27"/>
      <c r="AF5" s="26"/>
      <c r="AG5" s="26"/>
      <c r="AH5" s="26"/>
      <c r="AI5" s="26"/>
      <c r="AJ5" s="28"/>
      <c r="AK5" s="26"/>
      <c r="AL5" s="26"/>
      <c r="AM5" s="26"/>
      <c r="AN5" s="26"/>
      <c r="AO5" s="26"/>
      <c r="AP5" s="26"/>
      <c r="AQ5" s="25">
        <v>4777121</v>
      </c>
      <c r="AR5" s="26"/>
      <c r="AS5" s="26"/>
      <c r="AT5" s="26"/>
      <c r="AU5" s="26"/>
      <c r="AV5" s="26"/>
      <c r="AW5" s="26"/>
      <c r="AX5" s="26"/>
      <c r="AY5" s="27"/>
      <c r="AZ5" s="26"/>
      <c r="BA5" s="26"/>
      <c r="BB5" s="26"/>
      <c r="BC5" s="26"/>
      <c r="BD5" s="28"/>
      <c r="BE5" s="26"/>
      <c r="BF5" s="26"/>
      <c r="BG5" s="26"/>
      <c r="BH5" s="26"/>
      <c r="BI5" s="26"/>
      <c r="BJ5" s="26"/>
      <c r="BK5" s="25">
        <v>4573743</v>
      </c>
      <c r="BL5" s="26"/>
      <c r="BM5" s="26"/>
      <c r="BN5" s="26"/>
      <c r="BO5" s="26"/>
      <c r="BP5" s="26"/>
      <c r="BQ5" s="26"/>
      <c r="BR5" s="26"/>
      <c r="BS5" s="27"/>
      <c r="BT5" s="26"/>
      <c r="BU5" s="26"/>
      <c r="BV5" s="26"/>
      <c r="BW5" s="26"/>
      <c r="BX5" s="28"/>
      <c r="BY5" s="26"/>
      <c r="BZ5" s="26"/>
      <c r="CA5" s="26"/>
      <c r="CB5" s="26"/>
      <c r="CC5" s="26"/>
      <c r="CD5" s="26"/>
      <c r="CE5" s="25">
        <v>4782251</v>
      </c>
      <c r="CF5" s="26"/>
      <c r="CG5" s="26"/>
      <c r="CH5" s="26"/>
      <c r="CI5" s="26"/>
      <c r="CJ5" s="26"/>
      <c r="CK5" s="26"/>
      <c r="CL5" s="26"/>
      <c r="CM5" s="27"/>
      <c r="CN5" s="26"/>
      <c r="CO5" s="26"/>
      <c r="CP5" s="26"/>
      <c r="CQ5" s="26"/>
      <c r="CR5" s="28"/>
      <c r="CS5" s="26"/>
      <c r="CT5" s="26"/>
      <c r="CU5" s="26"/>
      <c r="CV5" s="26"/>
      <c r="CW5" s="26"/>
      <c r="CX5" s="26"/>
      <c r="CY5" s="25">
        <v>5519776</v>
      </c>
      <c r="CZ5" s="26"/>
      <c r="DA5" s="26"/>
      <c r="DB5" s="26"/>
      <c r="DC5" s="26"/>
      <c r="DD5" s="26"/>
      <c r="DE5" s="26"/>
      <c r="DF5" s="26"/>
      <c r="DG5" s="27"/>
      <c r="DH5" s="26"/>
      <c r="DI5" s="26"/>
      <c r="DJ5" s="26"/>
      <c r="DK5" s="26"/>
      <c r="DL5" s="28"/>
      <c r="DM5" s="26"/>
      <c r="DN5" s="26"/>
      <c r="DO5" s="26"/>
      <c r="DP5" s="26"/>
      <c r="DQ5" s="26"/>
      <c r="DR5" s="26"/>
      <c r="DS5" s="25"/>
      <c r="DT5" s="26"/>
      <c r="DU5" s="26"/>
      <c r="DV5" s="26"/>
      <c r="DW5" s="26"/>
      <c r="DX5" s="26"/>
      <c r="DY5" s="26"/>
      <c r="DZ5" s="26"/>
      <c r="EA5" s="27"/>
      <c r="EB5" s="26"/>
      <c r="EC5" s="26"/>
      <c r="ED5" s="26"/>
      <c r="EE5" s="26"/>
      <c r="EF5" s="28"/>
      <c r="EG5" s="26"/>
      <c r="EH5" s="26"/>
      <c r="EI5" s="26"/>
      <c r="EJ5" s="26"/>
      <c r="EK5" s="26"/>
      <c r="EL5" s="26"/>
      <c r="EM5" s="25"/>
      <c r="EN5" s="26"/>
      <c r="EO5" s="26"/>
      <c r="EP5" s="26"/>
      <c r="EQ5" s="26"/>
      <c r="ER5" s="26"/>
      <c r="ES5" s="26"/>
      <c r="ET5" s="26"/>
      <c r="EU5" s="27"/>
      <c r="EV5" s="26"/>
      <c r="EW5" s="26"/>
      <c r="EX5" s="26"/>
      <c r="EY5" s="26"/>
      <c r="EZ5" s="28"/>
      <c r="FA5" s="26"/>
      <c r="FB5" s="26"/>
      <c r="FC5" s="26"/>
      <c r="FD5" s="26"/>
      <c r="FE5" s="26"/>
      <c r="FF5" s="26"/>
      <c r="FG5" s="25"/>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c r="A6" s="30" t="s">
        <v>60</v>
      </c>
      <c r="B6" s="31"/>
      <c r="C6" s="32">
        <v>0.35699999999999998</v>
      </c>
      <c r="D6" s="33"/>
      <c r="E6" s="33"/>
      <c r="F6" s="33"/>
      <c r="G6" s="33"/>
      <c r="H6" s="33"/>
      <c r="I6" s="33"/>
      <c r="J6" s="33"/>
      <c r="K6" s="34"/>
      <c r="L6" s="33"/>
      <c r="M6" s="33"/>
      <c r="N6" s="33"/>
      <c r="O6" s="33"/>
      <c r="P6" s="35"/>
      <c r="Q6" s="33"/>
      <c r="R6" s="33"/>
      <c r="S6" s="33"/>
      <c r="T6" s="33"/>
      <c r="U6" s="33"/>
      <c r="V6" s="33"/>
      <c r="W6" s="36">
        <v>0.3</v>
      </c>
      <c r="X6" s="33"/>
      <c r="Y6" s="33"/>
      <c r="Z6" s="33"/>
      <c r="AA6" s="33"/>
      <c r="AB6" s="33"/>
      <c r="AC6" s="33"/>
      <c r="AD6" s="33"/>
      <c r="AE6" s="34"/>
      <c r="AF6" s="33"/>
      <c r="AG6" s="33"/>
      <c r="AH6" s="33"/>
      <c r="AI6" s="33"/>
      <c r="AJ6" s="35"/>
      <c r="AK6" s="33"/>
      <c r="AL6" s="33"/>
      <c r="AM6" s="33"/>
      <c r="AN6" s="33"/>
      <c r="AO6" s="33"/>
      <c r="AP6" s="33"/>
      <c r="AQ6" s="37">
        <v>0.39300000000000002</v>
      </c>
      <c r="AR6" s="33"/>
      <c r="AS6" s="33"/>
      <c r="AT6" s="33"/>
      <c r="AU6" s="33"/>
      <c r="AV6" s="33"/>
      <c r="AW6" s="33"/>
      <c r="AX6" s="33"/>
      <c r="AY6" s="34"/>
      <c r="AZ6" s="33"/>
      <c r="BA6" s="33"/>
      <c r="BB6" s="33"/>
      <c r="BC6" s="33"/>
      <c r="BD6" s="35"/>
      <c r="BE6" s="33"/>
      <c r="BF6" s="33"/>
      <c r="BG6" s="33"/>
      <c r="BH6" s="33"/>
      <c r="BI6" s="33"/>
      <c r="BJ6" s="33"/>
      <c r="BK6" s="37">
        <v>0.36799999999999999</v>
      </c>
      <c r="BL6" s="33"/>
      <c r="BM6" s="33"/>
      <c r="BN6" s="33"/>
      <c r="BO6" s="33"/>
      <c r="BP6" s="33"/>
      <c r="BQ6" s="33"/>
      <c r="BR6" s="33"/>
      <c r="BS6" s="34"/>
      <c r="BT6" s="33"/>
      <c r="BU6" s="33"/>
      <c r="BV6" s="33"/>
      <c r="BW6" s="33"/>
      <c r="BX6" s="35"/>
      <c r="BY6" s="33"/>
      <c r="BZ6" s="33"/>
      <c r="CA6" s="33"/>
      <c r="CB6" s="33"/>
      <c r="CC6" s="33"/>
      <c r="CD6" s="33"/>
      <c r="CE6" s="32">
        <v>0.373</v>
      </c>
      <c r="CF6" s="33"/>
      <c r="CG6" s="33"/>
      <c r="CH6" s="33"/>
      <c r="CI6" s="33"/>
      <c r="CJ6" s="33"/>
      <c r="CK6" s="33"/>
      <c r="CL6" s="33"/>
      <c r="CM6" s="34"/>
      <c r="CN6" s="33"/>
      <c r="CO6" s="33"/>
      <c r="CP6" s="33"/>
      <c r="CQ6" s="33"/>
      <c r="CR6" s="35"/>
      <c r="CS6" s="33"/>
      <c r="CT6" s="33"/>
      <c r="CU6" s="33"/>
      <c r="CV6" s="33"/>
      <c r="CW6" s="33"/>
      <c r="CX6" s="33"/>
      <c r="CY6" s="32">
        <f>CY5/CY4</f>
        <v>0.41928714039731196</v>
      </c>
      <c r="CZ6" s="33"/>
      <c r="DA6" s="33"/>
      <c r="DB6" s="33"/>
      <c r="DC6" s="33"/>
      <c r="DD6" s="33"/>
      <c r="DE6" s="33"/>
      <c r="DF6" s="33"/>
      <c r="DG6" s="34"/>
      <c r="DH6" s="33"/>
      <c r="DI6" s="33"/>
      <c r="DJ6" s="33"/>
      <c r="DK6" s="33"/>
      <c r="DL6" s="35"/>
      <c r="DM6" s="33"/>
      <c r="DN6" s="33"/>
      <c r="DO6" s="33"/>
      <c r="DP6" s="33"/>
      <c r="DQ6" s="33"/>
      <c r="DR6" s="33"/>
      <c r="DS6" s="32"/>
      <c r="DT6" s="33"/>
      <c r="DU6" s="33"/>
      <c r="DV6" s="33"/>
      <c r="DW6" s="33"/>
      <c r="DX6" s="33"/>
      <c r="DY6" s="33"/>
      <c r="DZ6" s="33"/>
      <c r="EA6" s="34"/>
      <c r="EB6" s="33"/>
      <c r="EC6" s="33"/>
      <c r="ED6" s="33"/>
      <c r="EE6" s="33"/>
      <c r="EF6" s="35"/>
      <c r="EG6" s="33"/>
      <c r="EH6" s="33"/>
      <c r="EI6" s="33"/>
      <c r="EJ6" s="33"/>
      <c r="EK6" s="33"/>
      <c r="EL6" s="33"/>
      <c r="EM6" s="32"/>
      <c r="EN6" s="33"/>
      <c r="EO6" s="33"/>
      <c r="EP6" s="33"/>
      <c r="EQ6" s="33"/>
      <c r="ER6" s="33"/>
      <c r="ES6" s="33"/>
      <c r="ET6" s="33"/>
      <c r="EU6" s="34"/>
      <c r="EV6" s="33"/>
      <c r="EW6" s="33"/>
      <c r="EX6" s="33"/>
      <c r="EY6" s="33"/>
      <c r="EZ6" s="35"/>
      <c r="FA6" s="33"/>
      <c r="FB6" s="33"/>
      <c r="FC6" s="33"/>
      <c r="FD6" s="33"/>
      <c r="FE6" s="33"/>
      <c r="FF6" s="33"/>
      <c r="FG6" s="32"/>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c r="A7" s="23" t="s">
        <v>24</v>
      </c>
      <c r="B7" s="24"/>
      <c r="C7" s="25">
        <v>4133557</v>
      </c>
      <c r="D7" s="26"/>
      <c r="E7" s="26"/>
      <c r="F7" s="26"/>
      <c r="G7" s="26"/>
      <c r="H7" s="26"/>
      <c r="I7" s="26"/>
      <c r="J7" s="26"/>
      <c r="K7" s="27"/>
      <c r="L7" s="26"/>
      <c r="M7" s="26"/>
      <c r="N7" s="26"/>
      <c r="O7" s="26"/>
      <c r="P7" s="28"/>
      <c r="Q7" s="26"/>
      <c r="R7" s="26"/>
      <c r="S7" s="26"/>
      <c r="T7" s="26"/>
      <c r="U7" s="26"/>
      <c r="V7" s="26"/>
      <c r="W7" s="25">
        <v>3544408</v>
      </c>
      <c r="X7" s="26"/>
      <c r="Y7" s="26"/>
      <c r="Z7" s="26"/>
      <c r="AA7" s="26"/>
      <c r="AB7" s="26"/>
      <c r="AC7" s="26"/>
      <c r="AD7" s="26"/>
      <c r="AE7" s="27"/>
      <c r="AF7" s="26"/>
      <c r="AG7" s="26"/>
      <c r="AH7" s="26"/>
      <c r="AI7" s="26"/>
      <c r="AJ7" s="28"/>
      <c r="AK7" s="26"/>
      <c r="AL7" s="26"/>
      <c r="AM7" s="26"/>
      <c r="AN7" s="26"/>
      <c r="AO7" s="26"/>
      <c r="AP7" s="26"/>
      <c r="AQ7" s="25">
        <v>4765677</v>
      </c>
      <c r="AR7" s="26"/>
      <c r="AS7" s="26"/>
      <c r="AT7" s="26"/>
      <c r="AU7" s="26"/>
      <c r="AV7" s="26"/>
      <c r="AW7" s="26"/>
      <c r="AX7" s="26"/>
      <c r="AY7" s="27"/>
      <c r="AZ7" s="26"/>
      <c r="BA7" s="26"/>
      <c r="BB7" s="26"/>
      <c r="BC7" s="26"/>
      <c r="BD7" s="28"/>
      <c r="BE7" s="26"/>
      <c r="BF7" s="26"/>
      <c r="BG7" s="26"/>
      <c r="BH7" s="26"/>
      <c r="BI7" s="26"/>
      <c r="BJ7" s="26"/>
      <c r="BK7" s="25">
        <v>4553864</v>
      </c>
      <c r="BL7" s="26"/>
      <c r="BM7" s="26"/>
      <c r="BN7" s="26"/>
      <c r="BO7" s="26"/>
      <c r="BP7" s="26"/>
      <c r="BQ7" s="26"/>
      <c r="BR7" s="26"/>
      <c r="BS7" s="27"/>
      <c r="BT7" s="26"/>
      <c r="BU7" s="26"/>
      <c r="BV7" s="26"/>
      <c r="BW7" s="26"/>
      <c r="BX7" s="28"/>
      <c r="BY7" s="26"/>
      <c r="BZ7" s="26"/>
      <c r="CA7" s="26"/>
      <c r="CB7" s="26"/>
      <c r="CC7" s="26"/>
      <c r="CD7" s="26"/>
      <c r="CE7" s="25">
        <v>4753746</v>
      </c>
      <c r="CF7" s="26"/>
      <c r="CG7" s="26"/>
      <c r="CH7" s="26"/>
      <c r="CI7" s="26"/>
      <c r="CJ7" s="26"/>
      <c r="CK7" s="26"/>
      <c r="CL7" s="26"/>
      <c r="CM7" s="27"/>
      <c r="CN7" s="26"/>
      <c r="CO7" s="26"/>
      <c r="CP7" s="26"/>
      <c r="CQ7" s="26"/>
      <c r="CR7" s="28"/>
      <c r="CS7" s="26"/>
      <c r="CT7" s="26"/>
      <c r="CU7" s="26"/>
      <c r="CV7" s="26"/>
      <c r="CW7" s="26"/>
      <c r="CX7" s="26"/>
      <c r="CY7" s="25">
        <v>5497813</v>
      </c>
      <c r="CZ7" s="26"/>
      <c r="DA7" s="26"/>
      <c r="DB7" s="26"/>
      <c r="DC7" s="26"/>
      <c r="DD7" s="26"/>
      <c r="DE7" s="26"/>
      <c r="DF7" s="26"/>
      <c r="DG7" s="27"/>
      <c r="DH7" s="26"/>
      <c r="DI7" s="26"/>
      <c r="DJ7" s="26"/>
      <c r="DK7" s="26"/>
      <c r="DL7" s="28"/>
      <c r="DM7" s="26"/>
      <c r="DN7" s="26"/>
      <c r="DO7" s="26"/>
      <c r="DP7" s="26"/>
      <c r="DQ7" s="26"/>
      <c r="DR7" s="26"/>
      <c r="DS7" s="25"/>
      <c r="DT7" s="26"/>
      <c r="DU7" s="26"/>
      <c r="DV7" s="26"/>
      <c r="DW7" s="26"/>
      <c r="DX7" s="26"/>
      <c r="DY7" s="26"/>
      <c r="DZ7" s="26"/>
      <c r="EA7" s="27"/>
      <c r="EB7" s="26"/>
      <c r="EC7" s="26"/>
      <c r="ED7" s="26"/>
      <c r="EE7" s="26"/>
      <c r="EF7" s="28"/>
      <c r="EG7" s="26"/>
      <c r="EH7" s="26"/>
      <c r="EI7" s="26"/>
      <c r="EJ7" s="26"/>
      <c r="EK7" s="26"/>
      <c r="EL7" s="26"/>
      <c r="EM7" s="25"/>
      <c r="EN7" s="26"/>
      <c r="EO7" s="26"/>
      <c r="EP7" s="26"/>
      <c r="EQ7" s="26"/>
      <c r="ER7" s="26"/>
      <c r="ES7" s="26"/>
      <c r="ET7" s="26"/>
      <c r="EU7" s="27"/>
      <c r="EV7" s="26"/>
      <c r="EW7" s="26"/>
      <c r="EX7" s="26"/>
      <c r="EY7" s="26"/>
      <c r="EZ7" s="28"/>
      <c r="FA7" s="26"/>
      <c r="FB7" s="26"/>
      <c r="FC7" s="26"/>
      <c r="FD7" s="26"/>
      <c r="FE7" s="26"/>
      <c r="FF7" s="26"/>
      <c r="FG7" s="25"/>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c r="A8" s="30" t="s">
        <v>61</v>
      </c>
      <c r="B8" s="31"/>
      <c r="C8" s="32">
        <v>0.997</v>
      </c>
      <c r="D8" s="33"/>
      <c r="E8" s="33"/>
      <c r="F8" s="33"/>
      <c r="G8" s="33"/>
      <c r="H8" s="33"/>
      <c r="I8" s="33"/>
      <c r="J8" s="33"/>
      <c r="K8" s="34"/>
      <c r="L8" s="33"/>
      <c r="M8" s="33"/>
      <c r="N8" s="33"/>
      <c r="O8" s="33"/>
      <c r="P8" s="35"/>
      <c r="Q8" s="33"/>
      <c r="R8" s="33"/>
      <c r="S8" s="33"/>
      <c r="T8" s="33"/>
      <c r="U8" s="33"/>
      <c r="V8" s="33"/>
      <c r="W8" s="36">
        <v>0.99540660375132972</v>
      </c>
      <c r="X8" s="33"/>
      <c r="Y8" s="33"/>
      <c r="Z8" s="33"/>
      <c r="AA8" s="33"/>
      <c r="AB8" s="33"/>
      <c r="AC8" s="33"/>
      <c r="AD8" s="33"/>
      <c r="AE8" s="34"/>
      <c r="AF8" s="33"/>
      <c r="AG8" s="33"/>
      <c r="AH8" s="33"/>
      <c r="AI8" s="33"/>
      <c r="AJ8" s="35"/>
      <c r="AK8" s="33"/>
      <c r="AL8" s="33"/>
      <c r="AM8" s="33"/>
      <c r="AN8" s="33"/>
      <c r="AO8" s="33"/>
      <c r="AP8" s="33"/>
      <c r="AQ8" s="37">
        <v>0.998</v>
      </c>
      <c r="AR8" s="33"/>
      <c r="AS8" s="33"/>
      <c r="AT8" s="33"/>
      <c r="AU8" s="33"/>
      <c r="AV8" s="33"/>
      <c r="AW8" s="33"/>
      <c r="AX8" s="33"/>
      <c r="AY8" s="34"/>
      <c r="AZ8" s="33"/>
      <c r="BA8" s="33"/>
      <c r="BB8" s="33"/>
      <c r="BC8" s="33"/>
      <c r="BD8" s="35"/>
      <c r="BE8" s="33"/>
      <c r="BF8" s="33"/>
      <c r="BG8" s="33"/>
      <c r="BH8" s="33"/>
      <c r="BI8" s="33"/>
      <c r="BJ8" s="33"/>
      <c r="BK8" s="37">
        <v>0.996</v>
      </c>
      <c r="BL8" s="33"/>
      <c r="BM8" s="33"/>
      <c r="BN8" s="33"/>
      <c r="BO8" s="33"/>
      <c r="BP8" s="33"/>
      <c r="BQ8" s="33"/>
      <c r="BR8" s="33"/>
      <c r="BS8" s="34"/>
      <c r="BT8" s="33"/>
      <c r="BU8" s="33"/>
      <c r="BV8" s="33"/>
      <c r="BW8" s="33"/>
      <c r="BX8" s="35"/>
      <c r="BY8" s="33"/>
      <c r="BZ8" s="33"/>
      <c r="CA8" s="33"/>
      <c r="CB8" s="33"/>
      <c r="CC8" s="33"/>
      <c r="CD8" s="33"/>
      <c r="CE8" s="32">
        <v>0.99399999999999999</v>
      </c>
      <c r="CF8" s="33"/>
      <c r="CG8" s="33"/>
      <c r="CH8" s="33"/>
      <c r="CI8" s="33"/>
      <c r="CJ8" s="33"/>
      <c r="CK8" s="33"/>
      <c r="CL8" s="33"/>
      <c r="CM8" s="34"/>
      <c r="CN8" s="33"/>
      <c r="CO8" s="33"/>
      <c r="CP8" s="33"/>
      <c r="CQ8" s="33"/>
      <c r="CR8" s="35"/>
      <c r="CS8" s="33"/>
      <c r="CT8" s="33"/>
      <c r="CU8" s="33"/>
      <c r="CV8" s="33"/>
      <c r="CW8" s="33"/>
      <c r="CX8" s="33"/>
      <c r="CY8" s="32">
        <f>CY7/CY5</f>
        <v>0.99602103418689458</v>
      </c>
      <c r="CZ8" s="33"/>
      <c r="DA8" s="33"/>
      <c r="DB8" s="33"/>
      <c r="DC8" s="33"/>
      <c r="DD8" s="33"/>
      <c r="DE8" s="33"/>
      <c r="DF8" s="33"/>
      <c r="DG8" s="34"/>
      <c r="DH8" s="33"/>
      <c r="DI8" s="33"/>
      <c r="DJ8" s="33"/>
      <c r="DK8" s="33"/>
      <c r="DL8" s="35"/>
      <c r="DM8" s="33"/>
      <c r="DN8" s="33"/>
      <c r="DO8" s="33"/>
      <c r="DP8" s="33"/>
      <c r="DQ8" s="33"/>
      <c r="DR8" s="33"/>
      <c r="DS8" s="32"/>
      <c r="DT8" s="33"/>
      <c r="DU8" s="33"/>
      <c r="DV8" s="33"/>
      <c r="DW8" s="33"/>
      <c r="DX8" s="33"/>
      <c r="DY8" s="33"/>
      <c r="DZ8" s="33"/>
      <c r="EA8" s="34"/>
      <c r="EB8" s="33"/>
      <c r="EC8" s="33"/>
      <c r="ED8" s="33"/>
      <c r="EE8" s="33"/>
      <c r="EF8" s="35"/>
      <c r="EG8" s="33"/>
      <c r="EH8" s="33"/>
      <c r="EI8" s="33"/>
      <c r="EJ8" s="33"/>
      <c r="EK8" s="33"/>
      <c r="EL8" s="33"/>
      <c r="EM8" s="32"/>
      <c r="EN8" s="33"/>
      <c r="EO8" s="33"/>
      <c r="EP8" s="33"/>
      <c r="EQ8" s="33"/>
      <c r="ER8" s="33"/>
      <c r="ES8" s="33"/>
      <c r="ET8" s="33"/>
      <c r="EU8" s="34"/>
      <c r="EV8" s="33"/>
      <c r="EW8" s="33"/>
      <c r="EX8" s="33"/>
      <c r="EY8" s="33"/>
      <c r="EZ8" s="35"/>
      <c r="FA8" s="33"/>
      <c r="FB8" s="33"/>
      <c r="FC8" s="33"/>
      <c r="FD8" s="33"/>
      <c r="FE8" s="33"/>
      <c r="FF8" s="33"/>
      <c r="FG8" s="32"/>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c r="A9" s="18" t="s">
        <v>6</v>
      </c>
      <c r="B9" s="18"/>
      <c r="C9" s="7"/>
      <c r="D9" s="20"/>
      <c r="E9" s="20"/>
      <c r="F9" s="33"/>
      <c r="G9" s="20"/>
      <c r="H9" s="20"/>
      <c r="I9" s="20"/>
      <c r="J9" s="20"/>
      <c r="K9" s="21"/>
      <c r="L9" s="20"/>
      <c r="M9" s="20"/>
      <c r="N9" s="20"/>
      <c r="O9" s="20"/>
      <c r="P9" s="22"/>
      <c r="Q9" s="20"/>
      <c r="R9" s="20"/>
      <c r="S9" s="20"/>
      <c r="T9" s="20"/>
      <c r="U9" s="20"/>
      <c r="V9" s="20"/>
      <c r="W9" s="7"/>
      <c r="X9" s="20"/>
      <c r="Y9" s="20"/>
      <c r="Z9" s="33"/>
      <c r="AA9" s="20"/>
      <c r="AB9" s="20"/>
      <c r="AC9" s="33"/>
      <c r="AD9" s="20"/>
      <c r="AE9" s="21"/>
      <c r="AF9" s="20"/>
      <c r="AG9" s="20"/>
      <c r="AH9" s="20"/>
      <c r="AI9" s="20"/>
      <c r="AJ9" s="22"/>
      <c r="AK9" s="20"/>
      <c r="AL9" s="20"/>
      <c r="AM9" s="20"/>
      <c r="AN9" s="20"/>
      <c r="AO9" s="20"/>
      <c r="AP9" s="20"/>
      <c r="AQ9" s="39"/>
      <c r="AR9" s="20"/>
      <c r="AS9" s="20"/>
      <c r="AT9" s="33"/>
      <c r="AU9" s="20"/>
      <c r="AV9" s="20"/>
      <c r="AW9" s="33"/>
      <c r="AX9" s="20"/>
      <c r="AY9" s="21"/>
      <c r="AZ9" s="20"/>
      <c r="BA9" s="20"/>
      <c r="BB9" s="20"/>
      <c r="BC9" s="20"/>
      <c r="BD9" s="22"/>
      <c r="BE9" s="20"/>
      <c r="BF9" s="20"/>
      <c r="BG9" s="20"/>
      <c r="BH9" s="20"/>
      <c r="BI9" s="20"/>
      <c r="BJ9" s="20"/>
      <c r="BK9" s="39"/>
      <c r="BL9" s="20"/>
      <c r="BM9" s="20"/>
      <c r="BN9" s="20"/>
      <c r="BO9" s="20"/>
      <c r="BP9" s="20"/>
      <c r="BQ9" s="20"/>
      <c r="BR9" s="20"/>
      <c r="BS9" s="21"/>
      <c r="BT9" s="20"/>
      <c r="BU9" s="20"/>
      <c r="BV9" s="20"/>
      <c r="BW9" s="20"/>
      <c r="BX9" s="22"/>
      <c r="BY9" s="20"/>
      <c r="BZ9" s="20"/>
      <c r="CA9" s="20"/>
      <c r="CB9" s="20"/>
      <c r="CC9" s="20"/>
      <c r="CD9" s="20"/>
      <c r="CE9" s="7" t="s">
        <v>965</v>
      </c>
      <c r="CF9" s="20"/>
      <c r="CG9" s="20"/>
      <c r="CH9" s="20"/>
      <c r="CI9" s="20"/>
      <c r="CJ9" s="20"/>
      <c r="CK9" s="20"/>
      <c r="CL9" s="20"/>
      <c r="CM9" s="21"/>
      <c r="CN9" s="20"/>
      <c r="CO9" s="20"/>
      <c r="CP9" s="20"/>
      <c r="CQ9" s="20"/>
      <c r="CR9" s="22"/>
      <c r="CS9" s="20"/>
      <c r="CT9" s="20"/>
      <c r="CU9" s="20"/>
      <c r="CV9" s="20"/>
      <c r="CW9" s="20"/>
      <c r="CX9" s="20"/>
      <c r="CY9" s="7" t="s">
        <v>1046</v>
      </c>
      <c r="CZ9" s="20"/>
      <c r="DA9" s="20"/>
      <c r="DB9" s="20"/>
      <c r="DC9" s="20"/>
      <c r="DD9" s="20"/>
      <c r="DE9" s="20"/>
      <c r="DF9" s="20"/>
      <c r="DG9" s="21"/>
      <c r="DH9" s="20"/>
      <c r="DI9" s="20"/>
      <c r="DJ9" s="20"/>
      <c r="DK9" s="20"/>
      <c r="DL9" s="22"/>
      <c r="DM9" s="20"/>
      <c r="DN9" s="20"/>
      <c r="DO9" s="20"/>
      <c r="DP9" s="20"/>
      <c r="DQ9" s="20"/>
      <c r="DR9" s="20"/>
      <c r="DS9" s="7"/>
      <c r="DT9" s="20"/>
      <c r="DU9" s="20"/>
      <c r="DV9" s="20"/>
      <c r="DW9" s="20"/>
      <c r="DX9" s="20"/>
      <c r="DY9" s="20"/>
      <c r="DZ9" s="20"/>
      <c r="EA9" s="21"/>
      <c r="EB9" s="20"/>
      <c r="EC9" s="20"/>
      <c r="ED9" s="20"/>
      <c r="EE9" s="20"/>
      <c r="EF9" s="22"/>
      <c r="EG9" s="20"/>
      <c r="EH9" s="20"/>
      <c r="EI9" s="20"/>
      <c r="EJ9" s="20"/>
      <c r="EK9" s="20"/>
      <c r="EL9" s="20"/>
      <c r="EM9" s="7"/>
      <c r="EN9" s="20"/>
      <c r="EO9" s="20"/>
      <c r="EP9" s="20"/>
      <c r="EQ9" s="20"/>
      <c r="ER9" s="20"/>
      <c r="ES9" s="20"/>
      <c r="ET9" s="20"/>
      <c r="EU9" s="21"/>
      <c r="EV9" s="20"/>
      <c r="EW9" s="20"/>
      <c r="EX9" s="20"/>
      <c r="EY9" s="20"/>
      <c r="EZ9" s="22"/>
      <c r="FA9" s="20"/>
      <c r="FB9" s="20"/>
      <c r="FC9" s="20"/>
      <c r="FD9" s="20"/>
      <c r="FE9" s="20"/>
      <c r="FF9" s="20"/>
      <c r="FG9" s="7"/>
      <c r="FH9" s="20"/>
      <c r="FI9" s="20"/>
      <c r="FJ9" s="20"/>
      <c r="FK9" s="20"/>
      <c r="FL9" s="20"/>
      <c r="FM9" s="20"/>
      <c r="FN9" s="20"/>
      <c r="FO9" s="21"/>
      <c r="FP9" s="20"/>
      <c r="FQ9" s="20"/>
      <c r="FR9" s="20"/>
      <c r="FS9" s="20"/>
      <c r="FT9" s="22"/>
      <c r="FU9" s="20"/>
      <c r="FV9" s="20"/>
      <c r="FW9" s="20"/>
      <c r="FX9" s="20"/>
      <c r="FY9" s="20"/>
      <c r="FZ9" s="20"/>
      <c r="GA9" s="7"/>
      <c r="GB9" s="20"/>
      <c r="GC9" s="20"/>
      <c r="GD9" s="20"/>
      <c r="GE9" s="20"/>
      <c r="GF9" s="20"/>
      <c r="GG9" s="20"/>
      <c r="GH9" s="20"/>
      <c r="GI9" s="21"/>
      <c r="GJ9" s="20"/>
      <c r="GK9" s="20"/>
      <c r="GL9" s="20"/>
      <c r="GM9" s="20"/>
      <c r="GN9" s="22"/>
      <c r="GO9" s="20"/>
      <c r="GP9" s="20"/>
      <c r="GQ9" s="20"/>
      <c r="GR9" s="20"/>
      <c r="GS9" s="20"/>
      <c r="GT9" s="20"/>
      <c r="GU9" s="7"/>
      <c r="GV9" s="20"/>
      <c r="GW9" s="20"/>
      <c r="GX9" s="20"/>
      <c r="GY9" s="20"/>
      <c r="GZ9" s="20"/>
      <c r="HA9" s="20"/>
      <c r="HB9" s="20"/>
      <c r="HC9" s="21"/>
      <c r="HD9" s="20"/>
      <c r="HE9" s="20"/>
      <c r="HF9" s="20"/>
      <c r="HG9" s="20"/>
      <c r="HH9" s="22"/>
      <c r="HI9" s="20"/>
      <c r="HJ9" s="20"/>
      <c r="HK9" s="20"/>
      <c r="HL9" s="20"/>
      <c r="HM9" s="20"/>
      <c r="HN9" s="20"/>
      <c r="HO9" s="7"/>
      <c r="HP9" s="20"/>
      <c r="HQ9" s="20"/>
      <c r="HR9" s="20"/>
      <c r="HS9" s="20"/>
      <c r="HT9" s="20"/>
      <c r="HU9" s="20"/>
      <c r="HV9" s="20"/>
      <c r="HW9" s="21"/>
      <c r="HX9" s="20"/>
      <c r="HY9" s="20"/>
      <c r="HZ9" s="20"/>
      <c r="IA9" s="20"/>
      <c r="IB9" s="22"/>
      <c r="IC9" s="20"/>
      <c r="ID9" s="20"/>
      <c r="IE9" s="20"/>
      <c r="IF9" s="20"/>
      <c r="IG9" s="20"/>
      <c r="IH9" s="20"/>
      <c r="II9" s="7"/>
      <c r="IJ9" s="20"/>
      <c r="IK9" s="20"/>
      <c r="IL9" s="20"/>
      <c r="IM9" s="20"/>
      <c r="IN9" s="20"/>
      <c r="IO9" s="20"/>
      <c r="IP9" s="20"/>
      <c r="IQ9" s="21"/>
      <c r="IR9" s="20"/>
      <c r="IS9" s="20"/>
      <c r="IT9" s="20"/>
      <c r="IU9" s="20"/>
      <c r="IV9" s="22"/>
      <c r="IW9" s="20"/>
      <c r="IX9" s="20"/>
      <c r="IY9" s="20"/>
      <c r="IZ9" s="20"/>
      <c r="JA9" s="20"/>
      <c r="JB9" s="20"/>
    </row>
    <row r="10" spans="1:262" ht="31.5" customHeight="1">
      <c r="A10" s="40" t="s">
        <v>128</v>
      </c>
      <c r="B10" s="40" t="s">
        <v>33</v>
      </c>
      <c r="C10" s="41" t="s">
        <v>31</v>
      </c>
      <c r="D10" s="40" t="s">
        <v>30</v>
      </c>
      <c r="E10" s="40" t="s">
        <v>25</v>
      </c>
      <c r="F10" s="40" t="s">
        <v>26</v>
      </c>
      <c r="G10" s="40" t="s">
        <v>27</v>
      </c>
      <c r="H10" s="40" t="s">
        <v>28</v>
      </c>
      <c r="I10" s="40" t="s">
        <v>29</v>
      </c>
      <c r="J10" s="40" t="s">
        <v>27</v>
      </c>
      <c r="K10" s="42" t="s">
        <v>101</v>
      </c>
      <c r="L10" s="43" t="s">
        <v>57</v>
      </c>
      <c r="M10" s="43" t="s">
        <v>102</v>
      </c>
      <c r="N10" s="43" t="s">
        <v>103</v>
      </c>
      <c r="O10" s="43" t="s">
        <v>104</v>
      </c>
      <c r="P10" s="44" t="s">
        <v>105</v>
      </c>
      <c r="Q10" s="45" t="s">
        <v>106</v>
      </c>
      <c r="R10" s="45" t="s">
        <v>58</v>
      </c>
      <c r="S10" s="45" t="s">
        <v>107</v>
      </c>
      <c r="T10" s="45" t="s">
        <v>108</v>
      </c>
      <c r="U10" s="45" t="s">
        <v>109</v>
      </c>
      <c r="V10" s="45" t="s">
        <v>132</v>
      </c>
      <c r="W10" s="41" t="s">
        <v>31</v>
      </c>
      <c r="X10" s="40" t="s">
        <v>30</v>
      </c>
      <c r="Y10" s="40" t="s">
        <v>25</v>
      </c>
      <c r="Z10" s="40" t="s">
        <v>26</v>
      </c>
      <c r="AA10" s="40" t="s">
        <v>27</v>
      </c>
      <c r="AB10" s="40" t="s">
        <v>28</v>
      </c>
      <c r="AC10" s="40" t="s">
        <v>29</v>
      </c>
      <c r="AD10" s="40" t="s">
        <v>27</v>
      </c>
      <c r="AE10" s="42" t="s">
        <v>101</v>
      </c>
      <c r="AF10" s="43" t="s">
        <v>57</v>
      </c>
      <c r="AG10" s="43" t="s">
        <v>102</v>
      </c>
      <c r="AH10" s="43" t="s">
        <v>103</v>
      </c>
      <c r="AI10" s="43" t="s">
        <v>104</v>
      </c>
      <c r="AJ10" s="44" t="s">
        <v>105</v>
      </c>
      <c r="AK10" s="45" t="s">
        <v>106</v>
      </c>
      <c r="AL10" s="45" t="s">
        <v>58</v>
      </c>
      <c r="AM10" s="45" t="s">
        <v>107</v>
      </c>
      <c r="AN10" s="45" t="s">
        <v>108</v>
      </c>
      <c r="AO10" s="45" t="s">
        <v>109</v>
      </c>
      <c r="AP10" s="45" t="s">
        <v>132</v>
      </c>
      <c r="AQ10" s="41" t="s">
        <v>31</v>
      </c>
      <c r="AR10" s="40" t="s">
        <v>30</v>
      </c>
      <c r="AS10" s="40" t="s">
        <v>25</v>
      </c>
      <c r="AT10" s="40" t="s">
        <v>26</v>
      </c>
      <c r="AU10" s="40" t="s">
        <v>27</v>
      </c>
      <c r="AV10" s="40" t="s">
        <v>28</v>
      </c>
      <c r="AW10" s="40" t="s">
        <v>29</v>
      </c>
      <c r="AX10" s="40" t="s">
        <v>27</v>
      </c>
      <c r="AY10" s="42" t="s">
        <v>101</v>
      </c>
      <c r="AZ10" s="43" t="s">
        <v>57</v>
      </c>
      <c r="BA10" s="43" t="s">
        <v>102</v>
      </c>
      <c r="BB10" s="43" t="s">
        <v>103</v>
      </c>
      <c r="BC10" s="43" t="s">
        <v>104</v>
      </c>
      <c r="BD10" s="44" t="s">
        <v>105</v>
      </c>
      <c r="BE10" s="45" t="s">
        <v>106</v>
      </c>
      <c r="BF10" s="45" t="s">
        <v>58</v>
      </c>
      <c r="BG10" s="45" t="s">
        <v>107</v>
      </c>
      <c r="BH10" s="45" t="s">
        <v>108</v>
      </c>
      <c r="BI10" s="45" t="s">
        <v>109</v>
      </c>
      <c r="BJ10" s="45" t="s">
        <v>132</v>
      </c>
      <c r="BK10" s="41" t="s">
        <v>31</v>
      </c>
      <c r="BL10" s="40" t="s">
        <v>30</v>
      </c>
      <c r="BM10" s="40" t="s">
        <v>25</v>
      </c>
      <c r="BN10" s="40" t="s">
        <v>26</v>
      </c>
      <c r="BO10" s="40" t="s">
        <v>27</v>
      </c>
      <c r="BP10" s="40" t="s">
        <v>28</v>
      </c>
      <c r="BQ10" s="40" t="s">
        <v>29</v>
      </c>
      <c r="BR10" s="40" t="s">
        <v>27</v>
      </c>
      <c r="BS10" s="42" t="s">
        <v>101</v>
      </c>
      <c r="BT10" s="43" t="s">
        <v>57</v>
      </c>
      <c r="BU10" s="43" t="s">
        <v>102</v>
      </c>
      <c r="BV10" s="43" t="s">
        <v>103</v>
      </c>
      <c r="BW10" s="43" t="s">
        <v>104</v>
      </c>
      <c r="BX10" s="44" t="s">
        <v>105</v>
      </c>
      <c r="BY10" s="45" t="s">
        <v>106</v>
      </c>
      <c r="BZ10" s="45" t="s">
        <v>58</v>
      </c>
      <c r="CA10" s="45" t="s">
        <v>107</v>
      </c>
      <c r="CB10" s="45" t="s">
        <v>108</v>
      </c>
      <c r="CC10" s="45" t="s">
        <v>109</v>
      </c>
      <c r="CD10" s="45" t="s">
        <v>132</v>
      </c>
      <c r="CE10" s="41" t="s">
        <v>31</v>
      </c>
      <c r="CF10" s="40" t="s">
        <v>30</v>
      </c>
      <c r="CG10" s="40" t="s">
        <v>25</v>
      </c>
      <c r="CH10" s="40" t="s">
        <v>26</v>
      </c>
      <c r="CI10" s="40" t="s">
        <v>27</v>
      </c>
      <c r="CJ10" s="40" t="s">
        <v>28</v>
      </c>
      <c r="CK10" s="40" t="s">
        <v>29</v>
      </c>
      <c r="CL10" s="40" t="s">
        <v>27</v>
      </c>
      <c r="CM10" s="42" t="s">
        <v>101</v>
      </c>
      <c r="CN10" s="43" t="s">
        <v>57</v>
      </c>
      <c r="CO10" s="43" t="s">
        <v>102</v>
      </c>
      <c r="CP10" s="43" t="s">
        <v>103</v>
      </c>
      <c r="CQ10" s="43" t="s">
        <v>104</v>
      </c>
      <c r="CR10" s="44" t="s">
        <v>105</v>
      </c>
      <c r="CS10" s="45" t="s">
        <v>106</v>
      </c>
      <c r="CT10" s="45" t="s">
        <v>58</v>
      </c>
      <c r="CU10" s="45" t="s">
        <v>107</v>
      </c>
      <c r="CV10" s="45" t="s">
        <v>108</v>
      </c>
      <c r="CW10" s="45" t="s">
        <v>109</v>
      </c>
      <c r="CX10" s="45" t="s">
        <v>132</v>
      </c>
      <c r="CY10" s="41" t="s">
        <v>31</v>
      </c>
      <c r="CZ10" s="40" t="s">
        <v>30</v>
      </c>
      <c r="DA10" s="40" t="s">
        <v>25</v>
      </c>
      <c r="DB10" s="40" t="s">
        <v>26</v>
      </c>
      <c r="DC10" s="40" t="s">
        <v>27</v>
      </c>
      <c r="DD10" s="40" t="s">
        <v>28</v>
      </c>
      <c r="DE10" s="40" t="s">
        <v>29</v>
      </c>
      <c r="DF10" s="40" t="s">
        <v>27</v>
      </c>
      <c r="DG10" s="42" t="s">
        <v>101</v>
      </c>
      <c r="DH10" s="43" t="s">
        <v>57</v>
      </c>
      <c r="DI10" s="43" t="s">
        <v>102</v>
      </c>
      <c r="DJ10" s="43" t="s">
        <v>103</v>
      </c>
      <c r="DK10" s="43" t="s">
        <v>104</v>
      </c>
      <c r="DL10" s="44" t="s">
        <v>105</v>
      </c>
      <c r="DM10" s="45" t="s">
        <v>106</v>
      </c>
      <c r="DN10" s="45" t="s">
        <v>58</v>
      </c>
      <c r="DO10" s="45" t="s">
        <v>107</v>
      </c>
      <c r="DP10" s="45" t="s">
        <v>108</v>
      </c>
      <c r="DQ10" s="45" t="s">
        <v>109</v>
      </c>
      <c r="DR10" s="45" t="s">
        <v>132</v>
      </c>
      <c r="DS10" s="41" t="s">
        <v>31</v>
      </c>
      <c r="DT10" s="40" t="s">
        <v>30</v>
      </c>
      <c r="DU10" s="40" t="s">
        <v>25</v>
      </c>
      <c r="DV10" s="40" t="s">
        <v>26</v>
      </c>
      <c r="DW10" s="40" t="s">
        <v>27</v>
      </c>
      <c r="DX10" s="40" t="s">
        <v>28</v>
      </c>
      <c r="DY10" s="40" t="s">
        <v>29</v>
      </c>
      <c r="DZ10" s="40" t="s">
        <v>27</v>
      </c>
      <c r="EA10" s="42" t="s">
        <v>101</v>
      </c>
      <c r="EB10" s="43" t="s">
        <v>57</v>
      </c>
      <c r="EC10" s="43" t="s">
        <v>102</v>
      </c>
      <c r="ED10" s="43" t="s">
        <v>103</v>
      </c>
      <c r="EE10" s="43" t="s">
        <v>104</v>
      </c>
      <c r="EF10" s="44" t="s">
        <v>105</v>
      </c>
      <c r="EG10" s="45" t="s">
        <v>106</v>
      </c>
      <c r="EH10" s="45" t="s">
        <v>58</v>
      </c>
      <c r="EI10" s="45" t="s">
        <v>107</v>
      </c>
      <c r="EJ10" s="45" t="s">
        <v>108</v>
      </c>
      <c r="EK10" s="45" t="s">
        <v>109</v>
      </c>
      <c r="EL10" s="45" t="s">
        <v>132</v>
      </c>
      <c r="EM10" s="41" t="s">
        <v>31</v>
      </c>
      <c r="EN10" s="40" t="s">
        <v>30</v>
      </c>
      <c r="EO10" s="40" t="s">
        <v>25</v>
      </c>
      <c r="EP10" s="40" t="s">
        <v>26</v>
      </c>
      <c r="EQ10" s="40" t="s">
        <v>27</v>
      </c>
      <c r="ER10" s="40" t="s">
        <v>28</v>
      </c>
      <c r="ES10" s="40" t="s">
        <v>29</v>
      </c>
      <c r="ET10" s="40" t="s">
        <v>27</v>
      </c>
      <c r="EU10" s="42" t="s">
        <v>101</v>
      </c>
      <c r="EV10" s="43" t="s">
        <v>57</v>
      </c>
      <c r="EW10" s="43" t="s">
        <v>102</v>
      </c>
      <c r="EX10" s="43" t="s">
        <v>103</v>
      </c>
      <c r="EY10" s="43" t="s">
        <v>104</v>
      </c>
      <c r="EZ10" s="44" t="s">
        <v>105</v>
      </c>
      <c r="FA10" s="45" t="s">
        <v>106</v>
      </c>
      <c r="FB10" s="45" t="s">
        <v>58</v>
      </c>
      <c r="FC10" s="45" t="s">
        <v>107</v>
      </c>
      <c r="FD10" s="45" t="s">
        <v>108</v>
      </c>
      <c r="FE10" s="45" t="s">
        <v>109</v>
      </c>
      <c r="FF10" s="45" t="s">
        <v>132</v>
      </c>
      <c r="FG10" s="41" t="s">
        <v>31</v>
      </c>
      <c r="FH10" s="40" t="s">
        <v>30</v>
      </c>
      <c r="FI10" s="40" t="s">
        <v>25</v>
      </c>
      <c r="FJ10" s="40" t="s">
        <v>26</v>
      </c>
      <c r="FK10" s="40" t="s">
        <v>27</v>
      </c>
      <c r="FL10" s="40" t="s">
        <v>28</v>
      </c>
      <c r="FM10" s="40" t="s">
        <v>29</v>
      </c>
      <c r="FN10" s="40" t="s">
        <v>27</v>
      </c>
      <c r="FO10" s="42" t="s">
        <v>101</v>
      </c>
      <c r="FP10" s="43" t="s">
        <v>57</v>
      </c>
      <c r="FQ10" s="43" t="s">
        <v>102</v>
      </c>
      <c r="FR10" s="43" t="s">
        <v>103</v>
      </c>
      <c r="FS10" s="43" t="s">
        <v>104</v>
      </c>
      <c r="FT10" s="44" t="s">
        <v>105</v>
      </c>
      <c r="FU10" s="45" t="s">
        <v>106</v>
      </c>
      <c r="FV10" s="45" t="s">
        <v>58</v>
      </c>
      <c r="FW10" s="45" t="s">
        <v>107</v>
      </c>
      <c r="FX10" s="45" t="s">
        <v>108</v>
      </c>
      <c r="FY10" s="45" t="s">
        <v>109</v>
      </c>
      <c r="FZ10" s="45" t="s">
        <v>132</v>
      </c>
      <c r="GA10" s="41" t="s">
        <v>31</v>
      </c>
      <c r="GB10" s="40" t="s">
        <v>30</v>
      </c>
      <c r="GC10" s="40" t="s">
        <v>25</v>
      </c>
      <c r="GD10" s="40" t="s">
        <v>26</v>
      </c>
      <c r="GE10" s="40" t="s">
        <v>27</v>
      </c>
      <c r="GF10" s="40" t="s">
        <v>28</v>
      </c>
      <c r="GG10" s="40" t="s">
        <v>29</v>
      </c>
      <c r="GH10" s="40" t="s">
        <v>27</v>
      </c>
      <c r="GI10" s="42" t="s">
        <v>101</v>
      </c>
      <c r="GJ10" s="43" t="s">
        <v>57</v>
      </c>
      <c r="GK10" s="43" t="s">
        <v>102</v>
      </c>
      <c r="GL10" s="43" t="s">
        <v>103</v>
      </c>
      <c r="GM10" s="43" t="s">
        <v>104</v>
      </c>
      <c r="GN10" s="44" t="s">
        <v>105</v>
      </c>
      <c r="GO10" s="45" t="s">
        <v>106</v>
      </c>
      <c r="GP10" s="45" t="s">
        <v>58</v>
      </c>
      <c r="GQ10" s="45" t="s">
        <v>107</v>
      </c>
      <c r="GR10" s="45" t="s">
        <v>108</v>
      </c>
      <c r="GS10" s="45" t="s">
        <v>109</v>
      </c>
      <c r="GT10" s="45" t="s">
        <v>132</v>
      </c>
      <c r="GU10" s="41" t="s">
        <v>31</v>
      </c>
      <c r="GV10" s="40" t="s">
        <v>30</v>
      </c>
      <c r="GW10" s="40" t="s">
        <v>25</v>
      </c>
      <c r="GX10" s="40" t="s">
        <v>26</v>
      </c>
      <c r="GY10" s="40" t="s">
        <v>27</v>
      </c>
      <c r="GZ10" s="40" t="s">
        <v>28</v>
      </c>
      <c r="HA10" s="40" t="s">
        <v>29</v>
      </c>
      <c r="HB10" s="40" t="s">
        <v>27</v>
      </c>
      <c r="HC10" s="42" t="s">
        <v>101</v>
      </c>
      <c r="HD10" s="43" t="s">
        <v>57</v>
      </c>
      <c r="HE10" s="43" t="s">
        <v>102</v>
      </c>
      <c r="HF10" s="43" t="s">
        <v>103</v>
      </c>
      <c r="HG10" s="43" t="s">
        <v>104</v>
      </c>
      <c r="HH10" s="44" t="s">
        <v>105</v>
      </c>
      <c r="HI10" s="45" t="s">
        <v>106</v>
      </c>
      <c r="HJ10" s="45" t="s">
        <v>58</v>
      </c>
      <c r="HK10" s="45" t="s">
        <v>107</v>
      </c>
      <c r="HL10" s="45" t="s">
        <v>108</v>
      </c>
      <c r="HM10" s="45" t="s">
        <v>109</v>
      </c>
      <c r="HN10" s="45" t="s">
        <v>132</v>
      </c>
      <c r="HO10" s="41" t="s">
        <v>31</v>
      </c>
      <c r="HP10" s="40" t="s">
        <v>30</v>
      </c>
      <c r="HQ10" s="40" t="s">
        <v>25</v>
      </c>
      <c r="HR10" s="40" t="s">
        <v>26</v>
      </c>
      <c r="HS10" s="40" t="s">
        <v>27</v>
      </c>
      <c r="HT10" s="40" t="s">
        <v>28</v>
      </c>
      <c r="HU10" s="40" t="s">
        <v>29</v>
      </c>
      <c r="HV10" s="40" t="s">
        <v>27</v>
      </c>
      <c r="HW10" s="42" t="s">
        <v>101</v>
      </c>
      <c r="HX10" s="43" t="s">
        <v>57</v>
      </c>
      <c r="HY10" s="43" t="s">
        <v>102</v>
      </c>
      <c r="HZ10" s="43" t="s">
        <v>103</v>
      </c>
      <c r="IA10" s="43" t="s">
        <v>104</v>
      </c>
      <c r="IB10" s="44" t="s">
        <v>105</v>
      </c>
      <c r="IC10" s="45" t="s">
        <v>106</v>
      </c>
      <c r="ID10" s="45" t="s">
        <v>58</v>
      </c>
      <c r="IE10" s="45" t="s">
        <v>107</v>
      </c>
      <c r="IF10" s="45" t="s">
        <v>108</v>
      </c>
      <c r="IG10" s="45" t="s">
        <v>109</v>
      </c>
      <c r="IH10" s="45" t="s">
        <v>132</v>
      </c>
      <c r="II10" s="41" t="s">
        <v>31</v>
      </c>
      <c r="IJ10" s="40" t="s">
        <v>30</v>
      </c>
      <c r="IK10" s="40" t="s">
        <v>25</v>
      </c>
      <c r="IL10" s="40" t="s">
        <v>26</v>
      </c>
      <c r="IM10" s="40" t="s">
        <v>27</v>
      </c>
      <c r="IN10" s="40" t="s">
        <v>28</v>
      </c>
      <c r="IO10" s="40" t="s">
        <v>29</v>
      </c>
      <c r="IP10" s="40" t="s">
        <v>27</v>
      </c>
      <c r="IQ10" s="42" t="s">
        <v>101</v>
      </c>
      <c r="IR10" s="43" t="s">
        <v>57</v>
      </c>
      <c r="IS10" s="43" t="s">
        <v>102</v>
      </c>
      <c r="IT10" s="43" t="s">
        <v>103</v>
      </c>
      <c r="IU10" s="43" t="s">
        <v>104</v>
      </c>
      <c r="IV10" s="44" t="s">
        <v>105</v>
      </c>
      <c r="IW10" s="45" t="s">
        <v>106</v>
      </c>
      <c r="IX10" s="45" t="s">
        <v>58</v>
      </c>
      <c r="IY10" s="45" t="s">
        <v>107</v>
      </c>
      <c r="IZ10" s="45" t="s">
        <v>108</v>
      </c>
      <c r="JA10" s="45" t="s">
        <v>109</v>
      </c>
      <c r="JB10" s="45" t="s">
        <v>132</v>
      </c>
    </row>
    <row r="11" spans="1:262" s="4" customFormat="1" ht="13.5" customHeight="1">
      <c r="A11" s="46" t="s">
        <v>297</v>
      </c>
      <c r="B11" s="2" t="s">
        <v>795</v>
      </c>
      <c r="C11" s="185"/>
      <c r="E11" s="29">
        <v>1271855</v>
      </c>
      <c r="F11" s="164">
        <v>0.308</v>
      </c>
      <c r="G11" s="48">
        <f>F11-C11</f>
        <v>0.308</v>
      </c>
      <c r="H11" s="2">
        <v>10</v>
      </c>
      <c r="I11" s="164">
        <v>0.32299999999999995</v>
      </c>
      <c r="J11" s="48">
        <f>I11-D11</f>
        <v>0.32299999999999995</v>
      </c>
      <c r="K11" s="48"/>
      <c r="L11" s="48"/>
      <c r="M11" s="48"/>
      <c r="N11" s="48"/>
      <c r="O11" s="48"/>
      <c r="P11" s="48"/>
      <c r="Q11" s="29"/>
      <c r="R11" s="48"/>
      <c r="S11" s="48"/>
      <c r="U11" s="48"/>
      <c r="V11" s="48"/>
      <c r="W11" s="7" t="s">
        <v>796</v>
      </c>
      <c r="Y11" s="29">
        <v>954898</v>
      </c>
      <c r="Z11" s="164">
        <v>0.26900000000000002</v>
      </c>
      <c r="AA11" s="47">
        <f t="shared" ref="AA11:AA18" si="0">Z11-F11</f>
        <v>-3.8999999999999979E-2</v>
      </c>
      <c r="AB11" s="2">
        <v>9</v>
      </c>
      <c r="AC11" s="164">
        <v>0.28999999999999998</v>
      </c>
      <c r="AD11" s="47">
        <f t="shared" ref="AD11:AD18" si="1">AC11-I11</f>
        <v>-3.2999999999999974E-2</v>
      </c>
      <c r="AE11" s="29"/>
      <c r="AF11" s="48"/>
      <c r="AG11" s="48"/>
      <c r="AH11" s="48"/>
      <c r="AI11" s="48"/>
      <c r="AJ11" s="48"/>
      <c r="AK11" s="29"/>
      <c r="AM11" s="48"/>
      <c r="AO11" s="48"/>
      <c r="AP11" s="48"/>
      <c r="AQ11" s="7" t="s">
        <v>796</v>
      </c>
      <c r="AS11" s="10">
        <v>1164431</v>
      </c>
      <c r="AT11" s="164">
        <v>0.24399999999999999</v>
      </c>
      <c r="AU11" s="47">
        <f>AT11-Z11</f>
        <v>-2.5000000000000022E-2</v>
      </c>
      <c r="AV11" s="86">
        <v>7</v>
      </c>
      <c r="AW11" s="164">
        <v>0.25900000000000001</v>
      </c>
      <c r="AX11" s="47"/>
      <c r="AY11" s="29"/>
      <c r="AZ11" s="48"/>
      <c r="BA11" s="48"/>
      <c r="BB11" s="48"/>
      <c r="BC11" s="48"/>
      <c r="BD11" s="48"/>
      <c r="BE11" s="29"/>
      <c r="BF11" s="48"/>
      <c r="BG11" s="48"/>
      <c r="BI11" s="48"/>
      <c r="BJ11" s="48"/>
      <c r="BK11" s="7" t="s">
        <v>796</v>
      </c>
      <c r="BM11" s="29">
        <v>913233</v>
      </c>
      <c r="BN11" s="164">
        <v>0.20100000000000001</v>
      </c>
      <c r="BO11" s="47">
        <f>BN11-AT11</f>
        <v>-4.2999999999999983E-2</v>
      </c>
      <c r="BP11" s="2">
        <v>5</v>
      </c>
      <c r="BQ11" s="164">
        <v>0.2</v>
      </c>
      <c r="BR11" s="47">
        <f>BQ11-AW11</f>
        <v>-5.8999999999999997E-2</v>
      </c>
      <c r="BS11" s="29"/>
      <c r="BT11" s="48"/>
      <c r="BU11" s="48"/>
      <c r="BV11" s="151"/>
      <c r="BW11" s="48"/>
      <c r="BX11" s="48"/>
      <c r="BY11" s="29"/>
      <c r="BZ11" s="48"/>
      <c r="CA11" s="48"/>
      <c r="CC11" s="48"/>
      <c r="CD11" s="48"/>
      <c r="CE11" s="29" t="s">
        <v>966</v>
      </c>
      <c r="CG11" s="29">
        <v>721766</v>
      </c>
      <c r="CH11" s="47">
        <v>0.152</v>
      </c>
      <c r="CI11" s="47">
        <v>-4.9000000000000002E-2</v>
      </c>
      <c r="CJ11" s="2">
        <v>5</v>
      </c>
      <c r="CK11" s="47">
        <v>0.192</v>
      </c>
      <c r="CL11" s="47">
        <v>0</v>
      </c>
      <c r="CM11" s="29"/>
      <c r="CN11" s="48"/>
      <c r="CO11" s="48"/>
      <c r="CR11" s="49"/>
      <c r="CS11" s="29"/>
      <c r="CT11" s="48"/>
      <c r="CU11" s="48"/>
      <c r="CW11" s="48"/>
      <c r="CX11" s="48"/>
      <c r="CY11" s="7"/>
      <c r="DA11" s="29">
        <v>699555</v>
      </c>
      <c r="DB11" s="47">
        <f>DA11/$CY$7</f>
        <v>0.12724241439277764</v>
      </c>
      <c r="DC11" s="47"/>
      <c r="DD11" s="2">
        <v>4</v>
      </c>
      <c r="DE11" s="47">
        <f>DD11/$CY$3</f>
        <v>0.15384615384615385</v>
      </c>
      <c r="DF11" s="47">
        <f>DE11-CK11</f>
        <v>-3.8153846153846149E-2</v>
      </c>
      <c r="DG11" s="29"/>
      <c r="DH11" s="48"/>
      <c r="DI11" s="48"/>
      <c r="DL11" s="49"/>
      <c r="DM11" s="29"/>
      <c r="DN11" s="48"/>
      <c r="DO11" s="48"/>
      <c r="DQ11" s="48"/>
      <c r="DR11" s="48"/>
      <c r="DS11" s="7"/>
      <c r="DU11" s="29"/>
      <c r="DV11" s="47"/>
      <c r="DW11" s="47"/>
      <c r="DX11" s="2"/>
      <c r="DY11" s="47"/>
      <c r="DZ11" s="47"/>
      <c r="EA11" s="29"/>
      <c r="EC11" s="50"/>
      <c r="EF11" s="49"/>
      <c r="EG11" s="29"/>
      <c r="EH11" s="48"/>
      <c r="EI11" s="48"/>
      <c r="EK11" s="48"/>
      <c r="EL11" s="48"/>
      <c r="EM11" s="7"/>
      <c r="EO11" s="29"/>
      <c r="EP11" s="47"/>
      <c r="EQ11" s="47"/>
      <c r="ER11" s="2"/>
      <c r="ES11" s="47"/>
      <c r="ET11" s="47"/>
      <c r="EU11" s="29"/>
      <c r="EV11" s="48"/>
      <c r="EW11" s="48"/>
      <c r="EZ11" s="49"/>
      <c r="FA11" s="29"/>
      <c r="FB11" s="48"/>
      <c r="FC11" s="48"/>
      <c r="FE11" s="48"/>
      <c r="FF11" s="48"/>
      <c r="FG11" s="7"/>
      <c r="FI11" s="29"/>
      <c r="FJ11" s="47"/>
      <c r="FK11" s="47"/>
      <c r="FL11" s="2"/>
      <c r="FM11" s="47"/>
      <c r="FN11" s="47"/>
      <c r="FO11" s="29"/>
      <c r="FP11" s="48"/>
      <c r="FQ11" s="48"/>
      <c r="FT11" s="49"/>
      <c r="FU11" s="29"/>
      <c r="FV11" s="48"/>
      <c r="FW11" s="48"/>
      <c r="FY11" s="48"/>
      <c r="FZ11" s="48"/>
      <c r="GA11" s="7"/>
      <c r="GC11" s="2"/>
      <c r="GD11" s="47"/>
      <c r="GE11" s="2"/>
      <c r="GF11" s="2"/>
      <c r="GG11" s="47"/>
      <c r="GH11" s="2"/>
      <c r="GI11" s="51"/>
      <c r="GN11" s="49"/>
      <c r="GU11" s="7"/>
      <c r="GW11" s="2"/>
      <c r="GX11" s="47"/>
      <c r="GY11" s="2"/>
      <c r="GZ11" s="2"/>
      <c r="HA11" s="47"/>
      <c r="HB11" s="2"/>
      <c r="HC11" s="51"/>
      <c r="HH11" s="49"/>
      <c r="HO11" s="7"/>
      <c r="HQ11" s="2"/>
      <c r="HR11" s="47"/>
      <c r="HS11" s="2"/>
      <c r="HT11" s="2"/>
      <c r="HU11" s="47"/>
      <c r="HV11" s="2"/>
      <c r="HW11" s="51"/>
      <c r="IB11" s="49"/>
      <c r="II11" s="7"/>
      <c r="IK11" s="2"/>
      <c r="IL11" s="47"/>
      <c r="IM11" s="2"/>
      <c r="IN11" s="2"/>
      <c r="IO11" s="47"/>
      <c r="IP11" s="2"/>
      <c r="IQ11" s="51"/>
      <c r="IV11" s="49"/>
    </row>
    <row r="12" spans="1:262" s="4" customFormat="1" ht="13.5" customHeight="1">
      <c r="A12" s="46" t="s">
        <v>299</v>
      </c>
      <c r="B12" s="2" t="s">
        <v>797</v>
      </c>
      <c r="C12" s="185"/>
      <c r="E12" s="29">
        <v>945869</v>
      </c>
      <c r="F12" s="164">
        <v>0.22899999999999998</v>
      </c>
      <c r="G12" s="48">
        <f t="shared" ref="G12:G20" si="2">F12-C12</f>
        <v>0.22899999999999998</v>
      </c>
      <c r="H12" s="2">
        <v>8</v>
      </c>
      <c r="I12" s="164">
        <v>0.25800000000000001</v>
      </c>
      <c r="J12" s="48">
        <f t="shared" ref="J12:J20" si="3">I12-D12</f>
        <v>0.25800000000000001</v>
      </c>
      <c r="K12" s="48"/>
      <c r="L12" s="48"/>
      <c r="M12" s="48"/>
      <c r="N12" s="48"/>
      <c r="O12" s="48"/>
      <c r="P12" s="48"/>
      <c r="Q12" s="29"/>
      <c r="R12" s="48"/>
      <c r="S12" s="48"/>
      <c r="U12" s="48"/>
      <c r="V12" s="48"/>
      <c r="W12" s="7" t="s">
        <v>798</v>
      </c>
      <c r="Y12" s="29">
        <v>712929</v>
      </c>
      <c r="Z12" s="164">
        <v>0.20100000000000001</v>
      </c>
      <c r="AA12" s="47">
        <f t="shared" si="0"/>
        <v>-2.7999999999999969E-2</v>
      </c>
      <c r="AB12" s="2">
        <v>6</v>
      </c>
      <c r="AC12" s="164">
        <v>0.19399999999999998</v>
      </c>
      <c r="AD12" s="47">
        <f t="shared" si="1"/>
        <v>-6.4000000000000029E-2</v>
      </c>
      <c r="AE12" s="29"/>
      <c r="AF12" s="48"/>
      <c r="AG12" s="48"/>
      <c r="AH12" s="48"/>
      <c r="AI12" s="48"/>
      <c r="AJ12" s="48"/>
      <c r="AK12" s="29"/>
      <c r="AM12" s="48"/>
      <c r="AO12" s="48"/>
      <c r="AP12" s="48"/>
      <c r="AQ12" s="7" t="s">
        <v>798</v>
      </c>
      <c r="AS12" s="10">
        <v>1124549</v>
      </c>
      <c r="AT12" s="164">
        <v>0.23600000000000002</v>
      </c>
      <c r="AU12" s="47">
        <f>AT12-Z12</f>
        <v>3.5000000000000003E-2</v>
      </c>
      <c r="AV12" s="86">
        <v>7</v>
      </c>
      <c r="AW12" s="152">
        <v>0.25900000000000001</v>
      </c>
      <c r="AX12" s="47"/>
      <c r="AY12" s="29"/>
      <c r="AZ12" s="48"/>
      <c r="BA12" s="48"/>
      <c r="BB12" s="48"/>
      <c r="BC12" s="48"/>
      <c r="BD12" s="48"/>
      <c r="BE12" s="29"/>
      <c r="BF12" s="48"/>
      <c r="BG12" s="48"/>
      <c r="BI12" s="48"/>
      <c r="BJ12" s="48"/>
      <c r="BK12" s="7" t="s">
        <v>798</v>
      </c>
      <c r="BM12" s="29">
        <v>548691</v>
      </c>
      <c r="BN12" s="164">
        <v>0.121</v>
      </c>
      <c r="BO12" s="47">
        <f>BN12-AT12</f>
        <v>-0.11500000000000002</v>
      </c>
      <c r="BP12" s="2">
        <v>3</v>
      </c>
      <c r="BQ12" s="164">
        <v>0.12</v>
      </c>
      <c r="BR12" s="47">
        <f>BQ12-AW12</f>
        <v>-0.13900000000000001</v>
      </c>
      <c r="BS12" s="29"/>
      <c r="BT12" s="48"/>
      <c r="BU12" s="48"/>
      <c r="BV12" s="151"/>
      <c r="BW12" s="48"/>
      <c r="BX12" s="48"/>
      <c r="BY12" s="29"/>
      <c r="BZ12" s="48"/>
      <c r="CA12" s="48"/>
      <c r="CC12" s="48"/>
      <c r="CD12" s="48"/>
      <c r="CE12" s="29" t="s">
        <v>989</v>
      </c>
      <c r="CG12" s="29">
        <v>446763</v>
      </c>
      <c r="CH12" s="47">
        <v>9.4E-2</v>
      </c>
      <c r="CI12" s="47">
        <v>-2.7E-2</v>
      </c>
      <c r="CJ12" s="2">
        <v>3</v>
      </c>
      <c r="CK12" s="47">
        <v>0.115</v>
      </c>
      <c r="CL12" s="47">
        <v>0</v>
      </c>
      <c r="CM12" s="29"/>
      <c r="CN12" s="48"/>
      <c r="CO12" s="48"/>
      <c r="CR12" s="49"/>
      <c r="CS12" s="29"/>
      <c r="CT12" s="48"/>
      <c r="CU12" s="48"/>
      <c r="CW12" s="48"/>
      <c r="CX12" s="48"/>
      <c r="CY12" s="7"/>
      <c r="DA12" s="29">
        <v>1045274</v>
      </c>
      <c r="DB12" s="47">
        <f>DA12/$CY$7</f>
        <v>0.1901254189620491</v>
      </c>
      <c r="DC12" s="47"/>
      <c r="DD12" s="2">
        <v>6</v>
      </c>
      <c r="DE12" s="47">
        <f t="shared" ref="DE12:DE17" si="4">DD12/$CY$3</f>
        <v>0.23076923076923078</v>
      </c>
      <c r="DF12" s="47">
        <f t="shared" ref="DF12:DF14" si="5">DE12-CK12</f>
        <v>0.11576923076923078</v>
      </c>
      <c r="DG12" s="29"/>
      <c r="DH12" s="48"/>
      <c r="DI12" s="48"/>
      <c r="DL12" s="49"/>
      <c r="DM12" s="29"/>
      <c r="DN12" s="48"/>
      <c r="DO12" s="48"/>
      <c r="DQ12" s="48"/>
      <c r="DR12" s="48"/>
      <c r="DS12" s="7"/>
      <c r="DU12" s="29"/>
      <c r="DV12" s="47"/>
      <c r="DW12" s="47"/>
      <c r="DX12" s="2"/>
      <c r="DY12" s="47"/>
      <c r="DZ12" s="47"/>
      <c r="EA12" s="29"/>
      <c r="EC12" s="50"/>
      <c r="EF12" s="49"/>
      <c r="EG12" s="29"/>
      <c r="EH12" s="48"/>
      <c r="EI12" s="48"/>
      <c r="EK12" s="48"/>
      <c r="EL12" s="48"/>
      <c r="EM12" s="7"/>
      <c r="EO12" s="29"/>
      <c r="EP12" s="47"/>
      <c r="EQ12" s="47"/>
      <c r="ER12" s="2"/>
      <c r="ES12" s="47"/>
      <c r="ET12" s="47"/>
      <c r="EU12" s="29"/>
      <c r="EV12" s="48"/>
      <c r="EW12" s="48"/>
      <c r="EZ12" s="49"/>
      <c r="FA12" s="29"/>
      <c r="FB12" s="48"/>
      <c r="FC12" s="48"/>
      <c r="FE12" s="48"/>
      <c r="FF12" s="48"/>
      <c r="FG12" s="7"/>
      <c r="FI12" s="29"/>
      <c r="FJ12" s="47"/>
      <c r="FK12" s="47"/>
      <c r="FL12" s="2"/>
      <c r="FM12" s="47"/>
      <c r="FN12" s="47"/>
      <c r="FO12" s="29"/>
      <c r="FP12" s="48"/>
      <c r="FQ12" s="48"/>
      <c r="FT12" s="49"/>
      <c r="FU12" s="29"/>
      <c r="FV12" s="48"/>
      <c r="FW12" s="48"/>
      <c r="FY12" s="48"/>
      <c r="FZ12" s="48"/>
      <c r="GA12" s="7"/>
      <c r="GC12" s="29"/>
      <c r="GD12" s="47"/>
      <c r="GE12" s="2"/>
      <c r="GF12" s="2"/>
      <c r="GG12" s="47"/>
      <c r="GH12" s="2"/>
      <c r="GI12" s="51"/>
      <c r="GN12" s="49"/>
      <c r="GU12" s="7"/>
      <c r="GW12" s="29"/>
      <c r="GX12" s="47"/>
      <c r="GY12" s="2"/>
      <c r="GZ12" s="2"/>
      <c r="HA12" s="47"/>
      <c r="HB12" s="2"/>
      <c r="HC12" s="51"/>
      <c r="HH12" s="49"/>
      <c r="HO12" s="7"/>
      <c r="HQ12" s="29"/>
      <c r="HR12" s="47"/>
      <c r="HS12" s="2"/>
      <c r="HT12" s="2"/>
      <c r="HU12" s="47"/>
      <c r="HV12" s="2"/>
      <c r="HW12" s="51"/>
      <c r="IB12" s="49"/>
      <c r="II12" s="7"/>
      <c r="IK12" s="29"/>
      <c r="IL12" s="47"/>
      <c r="IM12" s="2"/>
      <c r="IN12" s="2"/>
      <c r="IO12" s="47"/>
      <c r="IP12" s="2"/>
      <c r="IQ12" s="51"/>
      <c r="IV12" s="49"/>
    </row>
    <row r="13" spans="1:262" s="4" customFormat="1" ht="13.5" customHeight="1">
      <c r="A13" s="52" t="s">
        <v>301</v>
      </c>
      <c r="B13" s="2" t="s">
        <v>732</v>
      </c>
      <c r="C13" s="185"/>
      <c r="E13" s="29">
        <v>740443</v>
      </c>
      <c r="F13" s="164">
        <v>0.17899999999999999</v>
      </c>
      <c r="G13" s="48">
        <f t="shared" si="2"/>
        <v>0.17899999999999999</v>
      </c>
      <c r="H13" s="2">
        <v>6</v>
      </c>
      <c r="I13" s="164">
        <v>0.19399999999999998</v>
      </c>
      <c r="J13" s="48">
        <f t="shared" si="3"/>
        <v>0.19399999999999998</v>
      </c>
      <c r="K13" s="48"/>
      <c r="L13" s="48"/>
      <c r="M13" s="48"/>
      <c r="N13" s="48"/>
      <c r="O13" s="48"/>
      <c r="P13" s="48"/>
      <c r="Q13" s="29"/>
      <c r="R13" s="48"/>
      <c r="S13" s="48"/>
      <c r="U13" s="48"/>
      <c r="V13" s="48"/>
      <c r="W13" s="7" t="s">
        <v>431</v>
      </c>
      <c r="Y13" s="29">
        <v>698050</v>
      </c>
      <c r="Z13" s="164">
        <v>0.19700000000000001</v>
      </c>
      <c r="AA13" s="47">
        <f t="shared" si="0"/>
        <v>1.8000000000000016E-2</v>
      </c>
      <c r="AB13" s="2">
        <v>6</v>
      </c>
      <c r="AC13" s="164">
        <v>0.19399999999999998</v>
      </c>
      <c r="AD13" s="47">
        <f t="shared" si="1"/>
        <v>0</v>
      </c>
      <c r="AE13" s="29"/>
      <c r="AF13" s="48"/>
      <c r="AG13" s="48"/>
      <c r="AH13" s="48"/>
      <c r="AI13" s="48"/>
      <c r="AJ13" s="48"/>
      <c r="AK13" s="29"/>
      <c r="AM13" s="48"/>
      <c r="AO13" s="48"/>
      <c r="AP13" s="48"/>
      <c r="AQ13" s="7" t="s">
        <v>431</v>
      </c>
      <c r="AS13" s="10">
        <v>629198</v>
      </c>
      <c r="AT13" s="164">
        <v>0.13200000000000001</v>
      </c>
      <c r="AU13" s="47">
        <f>AT13-Z13</f>
        <v>-6.5000000000000002E-2</v>
      </c>
      <c r="AV13" s="86">
        <v>4</v>
      </c>
      <c r="AW13" s="152">
        <v>0.14800000000000002</v>
      </c>
      <c r="AX13" s="47"/>
      <c r="AY13" s="29"/>
      <c r="AZ13" s="48"/>
      <c r="BA13" s="48"/>
      <c r="BB13" s="48"/>
      <c r="BC13" s="48"/>
      <c r="BD13" s="48"/>
      <c r="BE13" s="29"/>
      <c r="BF13" s="48"/>
      <c r="BG13" s="48"/>
      <c r="BI13" s="48"/>
      <c r="BJ13" s="48"/>
      <c r="BK13" s="7" t="s">
        <v>431</v>
      </c>
      <c r="BM13" s="29">
        <v>518643</v>
      </c>
      <c r="BN13" s="164">
        <v>0.114</v>
      </c>
      <c r="BO13" s="47">
        <f>BN13-AT13</f>
        <v>-1.8000000000000002E-2</v>
      </c>
      <c r="BP13" s="2">
        <v>3</v>
      </c>
      <c r="BQ13" s="164">
        <v>0.12</v>
      </c>
      <c r="BR13" s="47">
        <f>BQ13-AW13</f>
        <v>-2.8000000000000025E-2</v>
      </c>
      <c r="BS13" s="29"/>
      <c r="BT13" s="48"/>
      <c r="BU13" s="48"/>
      <c r="BV13" s="151"/>
      <c r="BW13" s="48"/>
      <c r="BX13" s="48"/>
      <c r="BY13" s="29"/>
      <c r="BZ13" s="48"/>
      <c r="CA13" s="48"/>
      <c r="CC13" s="48"/>
      <c r="CD13" s="48"/>
      <c r="CE13" s="29" t="s">
        <v>985</v>
      </c>
      <c r="CG13" s="29">
        <v>571176</v>
      </c>
      <c r="CH13" s="47">
        <v>0.12</v>
      </c>
      <c r="CI13" s="47">
        <v>6.0000000000000001E-3</v>
      </c>
      <c r="CJ13" s="2">
        <v>3</v>
      </c>
      <c r="CK13" s="47">
        <v>0.115</v>
      </c>
      <c r="CL13" s="47">
        <v>0</v>
      </c>
      <c r="CM13" s="29"/>
      <c r="CN13" s="48"/>
      <c r="CO13" s="48"/>
      <c r="CR13" s="49"/>
      <c r="CS13" s="29"/>
      <c r="CT13" s="48"/>
      <c r="CU13" s="48"/>
      <c r="CW13" s="48"/>
      <c r="CX13" s="48"/>
      <c r="CY13" s="7"/>
      <c r="DA13" s="29">
        <v>805100</v>
      </c>
      <c r="DB13" s="47">
        <f>DA13/$CY$7</f>
        <v>0.14644004807002348</v>
      </c>
      <c r="DC13" s="47"/>
      <c r="DD13" s="2">
        <v>4</v>
      </c>
      <c r="DE13" s="47">
        <f t="shared" si="4"/>
        <v>0.15384615384615385</v>
      </c>
      <c r="DF13" s="47">
        <f t="shared" si="5"/>
        <v>3.884615384615385E-2</v>
      </c>
      <c r="DG13" s="29"/>
      <c r="DH13" s="48"/>
      <c r="DI13" s="48"/>
      <c r="DL13" s="49"/>
      <c r="DM13" s="29"/>
      <c r="DN13" s="48"/>
      <c r="DO13" s="48"/>
      <c r="DQ13" s="48"/>
      <c r="DR13" s="48"/>
      <c r="DS13" s="7"/>
      <c r="DU13" s="29"/>
      <c r="DV13" s="47"/>
      <c r="DW13" s="47"/>
      <c r="DX13" s="2"/>
      <c r="DY13" s="47"/>
      <c r="DZ13" s="47"/>
      <c r="EA13" s="29"/>
      <c r="EC13" s="50"/>
      <c r="EF13" s="49"/>
      <c r="EG13" s="29"/>
      <c r="EH13" s="48"/>
      <c r="EI13" s="48"/>
      <c r="EK13" s="48"/>
      <c r="EL13" s="48"/>
      <c r="EM13" s="7"/>
      <c r="EO13" s="29"/>
      <c r="EP13" s="47"/>
      <c r="EQ13" s="47"/>
      <c r="ER13" s="2"/>
      <c r="ES13" s="47"/>
      <c r="ET13" s="47"/>
      <c r="EU13" s="29"/>
      <c r="EV13" s="48"/>
      <c r="EW13" s="48"/>
      <c r="EZ13" s="49"/>
      <c r="FA13" s="29"/>
      <c r="FB13" s="48"/>
      <c r="FC13" s="48"/>
      <c r="FE13" s="48"/>
      <c r="FF13" s="48"/>
      <c r="FG13" s="7"/>
      <c r="FI13" s="29"/>
      <c r="FJ13" s="47"/>
      <c r="FK13" s="47"/>
      <c r="FL13" s="2"/>
      <c r="FM13" s="47"/>
      <c r="FN13" s="47"/>
      <c r="FO13" s="29"/>
      <c r="FP13" s="48"/>
      <c r="FQ13" s="48"/>
      <c r="FT13" s="49"/>
      <c r="FU13" s="29"/>
      <c r="FV13" s="48"/>
      <c r="FW13" s="48"/>
      <c r="FY13" s="48"/>
      <c r="FZ13" s="48"/>
      <c r="GA13" s="7"/>
      <c r="GB13" s="53"/>
      <c r="GC13" s="53"/>
      <c r="GD13" s="54"/>
      <c r="GE13" s="2"/>
      <c r="GF13" s="55"/>
      <c r="GG13" s="54"/>
      <c r="GH13" s="2"/>
      <c r="GI13" s="56"/>
      <c r="GJ13" s="2"/>
      <c r="GK13" s="2"/>
      <c r="GL13" s="2"/>
      <c r="GM13" s="2"/>
      <c r="GN13" s="57"/>
      <c r="GO13" s="2"/>
      <c r="GP13" s="2"/>
      <c r="GQ13" s="2"/>
      <c r="GR13" s="2"/>
      <c r="GS13" s="2"/>
      <c r="GT13" s="2"/>
      <c r="GU13" s="7"/>
      <c r="GV13" s="53"/>
      <c r="GW13" s="53"/>
      <c r="GX13" s="54"/>
      <c r="GY13" s="2"/>
      <c r="GZ13" s="55"/>
      <c r="HA13" s="54"/>
      <c r="HB13" s="2"/>
      <c r="HC13" s="56"/>
      <c r="HD13" s="2"/>
      <c r="HE13" s="2"/>
      <c r="HF13" s="2"/>
      <c r="HG13" s="2"/>
      <c r="HH13" s="57"/>
      <c r="HI13" s="2"/>
      <c r="HJ13" s="2"/>
      <c r="HK13" s="2"/>
      <c r="HL13" s="2"/>
      <c r="HM13" s="2"/>
      <c r="HN13" s="2"/>
      <c r="HO13" s="7"/>
      <c r="HP13" s="53"/>
      <c r="HQ13" s="53"/>
      <c r="HR13" s="54"/>
      <c r="HS13" s="2"/>
      <c r="HT13" s="55"/>
      <c r="HU13" s="54"/>
      <c r="HV13" s="2"/>
      <c r="HW13" s="56"/>
      <c r="HX13" s="2"/>
      <c r="HY13" s="2"/>
      <c r="HZ13" s="2"/>
      <c r="IA13" s="2"/>
      <c r="IB13" s="57"/>
      <c r="IC13" s="2"/>
      <c r="ID13" s="2"/>
      <c r="IE13" s="2"/>
      <c r="IF13" s="2"/>
      <c r="IG13" s="2"/>
      <c r="IH13" s="2"/>
      <c r="II13" s="7"/>
      <c r="IJ13" s="53"/>
      <c r="IK13" s="53"/>
      <c r="IL13" s="54"/>
      <c r="IM13" s="2"/>
      <c r="IN13" s="55"/>
      <c r="IO13" s="54"/>
      <c r="IP13" s="2"/>
      <c r="IQ13" s="56"/>
      <c r="IR13" s="2"/>
      <c r="IS13" s="2"/>
      <c r="IT13" s="2"/>
      <c r="IU13" s="2"/>
      <c r="IV13" s="57"/>
      <c r="IW13" s="2"/>
      <c r="IX13" s="2"/>
      <c r="IY13" s="2"/>
      <c r="IZ13" s="2"/>
      <c r="JA13" s="2"/>
      <c r="JB13" s="2"/>
    </row>
    <row r="14" spans="1:262" s="4" customFormat="1" ht="13.5" customHeight="1">
      <c r="A14" s="46" t="s">
        <v>304</v>
      </c>
      <c r="B14" s="2" t="s">
        <v>432</v>
      </c>
      <c r="C14" s="39"/>
      <c r="E14" s="29">
        <v>481843</v>
      </c>
      <c r="F14" s="164">
        <v>0.11699999999999999</v>
      </c>
      <c r="G14" s="48">
        <f t="shared" si="2"/>
        <v>0.11699999999999999</v>
      </c>
      <c r="H14" s="2">
        <v>4</v>
      </c>
      <c r="I14" s="164">
        <v>0.129</v>
      </c>
      <c r="J14" s="48">
        <f t="shared" si="3"/>
        <v>0.129</v>
      </c>
      <c r="K14" s="48"/>
      <c r="L14" s="48"/>
      <c r="M14" s="48"/>
      <c r="N14" s="48"/>
      <c r="O14" s="48"/>
      <c r="P14" s="48"/>
      <c r="Q14" s="29"/>
      <c r="R14" s="48"/>
      <c r="S14" s="48"/>
      <c r="U14" s="48"/>
      <c r="V14" s="48"/>
      <c r="W14" s="7"/>
      <c r="Y14" s="29">
        <v>205623</v>
      </c>
      <c r="Z14" s="164">
        <v>5.7999999999999996E-2</v>
      </c>
      <c r="AA14" s="47">
        <f t="shared" si="0"/>
        <v>-5.8999999999999997E-2</v>
      </c>
      <c r="AB14" s="2">
        <v>2</v>
      </c>
      <c r="AC14" s="164">
        <v>6.5000000000000002E-2</v>
      </c>
      <c r="AD14" s="47">
        <f t="shared" si="1"/>
        <v>-6.4000000000000001E-2</v>
      </c>
      <c r="AE14" s="29"/>
      <c r="AF14" s="48"/>
      <c r="AG14" s="48"/>
      <c r="AH14" s="48"/>
      <c r="AI14" s="48"/>
      <c r="AJ14" s="48"/>
      <c r="AK14" s="29"/>
      <c r="AM14" s="48"/>
      <c r="AO14" s="48"/>
      <c r="AP14" s="48"/>
      <c r="AQ14" s="7"/>
      <c r="AS14" s="10">
        <v>202502</v>
      </c>
      <c r="AT14" s="164">
        <v>4.2000000000000003E-2</v>
      </c>
      <c r="AU14" s="47">
        <f>AT14-Z14</f>
        <v>-1.5999999999999993E-2</v>
      </c>
      <c r="AV14" s="86">
        <v>1</v>
      </c>
      <c r="AW14" s="164">
        <v>3.7000000000000005E-2</v>
      </c>
      <c r="AX14" s="47"/>
      <c r="AY14" s="29"/>
      <c r="AZ14" s="48"/>
      <c r="BA14" s="48"/>
      <c r="BB14" s="48"/>
      <c r="BC14" s="48"/>
      <c r="BD14" s="48"/>
      <c r="BE14" s="29"/>
      <c r="BF14" s="48"/>
      <c r="BG14" s="48"/>
      <c r="BI14" s="48"/>
      <c r="BJ14" s="48"/>
      <c r="BK14" s="7"/>
      <c r="BM14" s="29">
        <v>515422</v>
      </c>
      <c r="BN14" s="164">
        <v>0.113</v>
      </c>
      <c r="BO14" s="47">
        <f>BN14-AT14</f>
        <v>7.1000000000000008E-2</v>
      </c>
      <c r="BP14" s="2">
        <v>3</v>
      </c>
      <c r="BQ14" s="164">
        <v>0.12</v>
      </c>
      <c r="BR14" s="47">
        <f>BQ14-AW14</f>
        <v>8.299999999999999E-2</v>
      </c>
      <c r="BS14" s="29"/>
      <c r="BT14" s="48"/>
      <c r="BU14" s="48"/>
      <c r="BV14" s="151"/>
      <c r="BW14" s="48"/>
      <c r="BX14" s="48"/>
      <c r="BY14" s="29"/>
      <c r="BZ14" s="48"/>
      <c r="CA14" s="48"/>
      <c r="CC14" s="48"/>
      <c r="CD14" s="48"/>
      <c r="CE14" s="29" t="s">
        <v>986</v>
      </c>
      <c r="CG14" s="29">
        <v>735825</v>
      </c>
      <c r="CH14" s="47">
        <v>0.155</v>
      </c>
      <c r="CI14" s="47">
        <v>3.2000000000000001E-2</v>
      </c>
      <c r="CJ14" s="2">
        <v>4</v>
      </c>
      <c r="CK14" s="47">
        <v>0.154</v>
      </c>
      <c r="CL14" s="47">
        <v>3.7999999999999999E-2</v>
      </c>
      <c r="CM14" s="29"/>
      <c r="CN14" s="48"/>
      <c r="CO14" s="48"/>
      <c r="CR14" s="49"/>
      <c r="CS14" s="29"/>
      <c r="CT14" s="48"/>
      <c r="CU14" s="48"/>
      <c r="CW14" s="48"/>
      <c r="CX14" s="48"/>
      <c r="CY14" s="7"/>
      <c r="DA14" s="29">
        <v>389692</v>
      </c>
      <c r="DB14" s="47">
        <f>DA14/$CY$7</f>
        <v>7.0881275881882491E-2</v>
      </c>
      <c r="DC14" s="47"/>
      <c r="DD14" s="2">
        <v>2</v>
      </c>
      <c r="DE14" s="47">
        <f t="shared" si="4"/>
        <v>7.6923076923076927E-2</v>
      </c>
      <c r="DF14" s="47">
        <f t="shared" si="5"/>
        <v>-7.7076923076923071E-2</v>
      </c>
      <c r="DG14" s="29"/>
      <c r="DH14" s="48"/>
      <c r="DI14" s="48"/>
      <c r="DL14" s="49"/>
      <c r="DM14" s="29"/>
      <c r="DN14" s="48"/>
      <c r="DO14" s="48"/>
      <c r="DQ14" s="48"/>
      <c r="DR14" s="48"/>
      <c r="DS14" s="7"/>
      <c r="DU14" s="29"/>
      <c r="DV14" s="47"/>
      <c r="DW14" s="47"/>
      <c r="DX14" s="2"/>
      <c r="DY14" s="47"/>
      <c r="DZ14" s="47"/>
      <c r="EA14" s="29"/>
      <c r="EC14" s="50"/>
      <c r="EF14" s="49"/>
      <c r="EG14" s="29"/>
      <c r="EH14" s="48"/>
      <c r="EI14" s="48"/>
      <c r="EK14" s="48"/>
      <c r="EL14" s="48"/>
      <c r="EM14" s="7"/>
      <c r="EO14" s="29"/>
      <c r="EP14" s="47"/>
      <c r="EQ14" s="47"/>
      <c r="ER14" s="2"/>
      <c r="ES14" s="47"/>
      <c r="ET14" s="47"/>
      <c r="EU14" s="29"/>
      <c r="EV14" s="48"/>
      <c r="EW14" s="48"/>
      <c r="EZ14" s="49"/>
      <c r="FA14" s="29"/>
      <c r="FB14" s="48"/>
      <c r="FC14" s="48"/>
      <c r="FE14" s="48"/>
      <c r="FF14" s="48"/>
      <c r="FG14" s="7"/>
      <c r="FI14" s="29"/>
      <c r="FJ14" s="47"/>
      <c r="FK14" s="47"/>
      <c r="FL14" s="2"/>
      <c r="FM14" s="47"/>
      <c r="FN14" s="47"/>
      <c r="FO14" s="29"/>
      <c r="FP14" s="48"/>
      <c r="FQ14" s="48"/>
      <c r="FT14" s="49"/>
      <c r="FU14" s="29"/>
      <c r="FV14" s="48"/>
      <c r="FW14" s="48"/>
      <c r="FY14" s="48"/>
      <c r="FZ14" s="48"/>
      <c r="GA14" s="7"/>
      <c r="GC14" s="29"/>
      <c r="GD14" s="47"/>
      <c r="GE14" s="2"/>
      <c r="GF14" s="58"/>
      <c r="GG14" s="47"/>
      <c r="GH14" s="2"/>
      <c r="GI14" s="51"/>
      <c r="GN14" s="49"/>
      <c r="GU14" s="7"/>
      <c r="GW14" s="29"/>
      <c r="GX14" s="47"/>
      <c r="GY14" s="2"/>
      <c r="GZ14" s="58"/>
      <c r="HA14" s="47"/>
      <c r="HB14" s="2"/>
      <c r="HC14" s="51"/>
      <c r="HH14" s="49"/>
      <c r="HO14" s="7"/>
      <c r="HQ14" s="29"/>
      <c r="HR14" s="47"/>
      <c r="HS14" s="2"/>
      <c r="HT14" s="58"/>
      <c r="HU14" s="47"/>
      <c r="HV14" s="2"/>
      <c r="HW14" s="51"/>
      <c r="IB14" s="49"/>
      <c r="II14" s="7"/>
      <c r="IK14" s="29"/>
      <c r="IL14" s="47"/>
      <c r="IM14" s="2"/>
      <c r="IN14" s="58"/>
      <c r="IO14" s="47"/>
      <c r="IP14" s="2"/>
      <c r="IQ14" s="51"/>
      <c r="IV14" s="49"/>
    </row>
    <row r="15" spans="1:262" s="4" customFormat="1" ht="13.5" customHeight="1">
      <c r="A15" s="46" t="s">
        <v>332</v>
      </c>
      <c r="B15" s="2" t="s">
        <v>799</v>
      </c>
      <c r="C15" s="185"/>
      <c r="E15" s="29">
        <v>322793</v>
      </c>
      <c r="F15" s="164">
        <v>7.8E-2</v>
      </c>
      <c r="G15" s="48">
        <f t="shared" si="2"/>
        <v>7.8E-2</v>
      </c>
      <c r="H15" s="2">
        <v>2</v>
      </c>
      <c r="I15" s="164">
        <v>6.5000000000000002E-2</v>
      </c>
      <c r="J15" s="48">
        <f t="shared" si="3"/>
        <v>6.5000000000000002E-2</v>
      </c>
      <c r="K15" s="48"/>
      <c r="L15" s="48"/>
      <c r="M15" s="48"/>
      <c r="N15" s="48"/>
      <c r="O15" s="48"/>
      <c r="P15" s="48"/>
      <c r="Q15" s="29"/>
      <c r="R15" s="48"/>
      <c r="S15" s="48"/>
      <c r="U15" s="48"/>
      <c r="V15" s="48"/>
      <c r="W15" s="7"/>
      <c r="Y15" s="29">
        <v>309612</v>
      </c>
      <c r="Z15" s="164">
        <v>8.6999999999999994E-2</v>
      </c>
      <c r="AA15" s="47">
        <f t="shared" si="0"/>
        <v>8.9999999999999941E-3</v>
      </c>
      <c r="AB15" s="2">
        <v>3</v>
      </c>
      <c r="AC15" s="164">
        <v>9.6999999999999989E-2</v>
      </c>
      <c r="AD15" s="47">
        <f t="shared" si="1"/>
        <v>3.1999999999999987E-2</v>
      </c>
      <c r="AE15" s="29"/>
      <c r="AF15" s="48"/>
      <c r="AG15" s="48"/>
      <c r="AH15" s="48"/>
      <c r="AI15" s="48"/>
      <c r="AJ15" s="48"/>
      <c r="AK15" s="29"/>
      <c r="AM15" s="48"/>
      <c r="AO15" s="48"/>
      <c r="AP15" s="48"/>
      <c r="AQ15" s="7"/>
      <c r="AS15" s="10"/>
      <c r="AT15" s="164"/>
      <c r="AU15" s="164"/>
      <c r="AV15" s="86"/>
      <c r="AW15" s="164"/>
      <c r="AX15" s="47"/>
      <c r="AY15" s="29"/>
      <c r="AZ15" s="48"/>
      <c r="BA15" s="48"/>
      <c r="BB15" s="48"/>
      <c r="BC15" s="48"/>
      <c r="BD15" s="48"/>
      <c r="BE15" s="29"/>
      <c r="BF15" s="48"/>
      <c r="BG15" s="48"/>
      <c r="BI15" s="48"/>
      <c r="BJ15" s="48"/>
      <c r="BK15" s="7"/>
      <c r="BM15" s="29"/>
      <c r="BN15" s="164"/>
      <c r="BO15" s="47"/>
      <c r="BP15" s="2"/>
      <c r="BQ15" s="164"/>
      <c r="BR15" s="47"/>
      <c r="BS15" s="29"/>
      <c r="BT15" s="48"/>
      <c r="BU15" s="48"/>
      <c r="BV15" s="151"/>
      <c r="BW15" s="48"/>
      <c r="BX15" s="48"/>
      <c r="BY15" s="29"/>
      <c r="BZ15" s="48"/>
      <c r="CA15" s="48"/>
      <c r="CC15" s="48"/>
      <c r="CD15" s="48"/>
      <c r="CE15" s="29"/>
      <c r="CG15" s="29"/>
      <c r="CH15" s="47"/>
      <c r="CI15" s="47"/>
      <c r="CJ15" s="2"/>
      <c r="CK15" s="47"/>
      <c r="CL15" s="47"/>
      <c r="CM15" s="29"/>
      <c r="CN15" s="48"/>
      <c r="CO15" s="48"/>
      <c r="CR15" s="49"/>
      <c r="CS15" s="29"/>
      <c r="CT15" s="48"/>
      <c r="CU15" s="48"/>
      <c r="CW15" s="48"/>
      <c r="CX15" s="48"/>
      <c r="CY15" s="7"/>
      <c r="DA15" s="29"/>
      <c r="DB15" s="47"/>
      <c r="DC15" s="47"/>
      <c r="DD15" s="2"/>
      <c r="DE15" s="47"/>
      <c r="DF15" s="47"/>
      <c r="DG15" s="29"/>
      <c r="DH15" s="48"/>
      <c r="DI15" s="48"/>
      <c r="DL15" s="49"/>
      <c r="DM15" s="29"/>
      <c r="DN15" s="48"/>
      <c r="DO15" s="48"/>
      <c r="DQ15" s="48"/>
      <c r="DR15" s="48"/>
      <c r="DS15" s="7"/>
      <c r="DU15" s="29"/>
      <c r="DV15" s="47"/>
      <c r="DW15" s="47"/>
      <c r="DX15" s="2"/>
      <c r="DY15" s="47"/>
      <c r="DZ15" s="47"/>
      <c r="EA15" s="29"/>
      <c r="EC15" s="50"/>
      <c r="EF15" s="49"/>
      <c r="EG15" s="29"/>
      <c r="EH15" s="48"/>
      <c r="EI15" s="48"/>
      <c r="EK15" s="48"/>
      <c r="EL15" s="48"/>
      <c r="EM15" s="7"/>
      <c r="EO15" s="29"/>
      <c r="EP15" s="47"/>
      <c r="EQ15" s="47"/>
      <c r="ER15" s="2"/>
      <c r="ES15" s="47"/>
      <c r="ET15" s="47"/>
      <c r="EU15" s="29"/>
      <c r="EV15" s="48"/>
      <c r="EW15" s="48"/>
      <c r="EZ15" s="49"/>
      <c r="FA15" s="29"/>
      <c r="FB15" s="48"/>
      <c r="FC15" s="48"/>
      <c r="FE15" s="48"/>
      <c r="FF15" s="48"/>
      <c r="FG15" s="7"/>
      <c r="FI15" s="29"/>
      <c r="FJ15" s="47"/>
      <c r="FK15" s="47"/>
      <c r="FL15" s="2"/>
      <c r="FM15" s="47"/>
      <c r="FN15" s="47"/>
      <c r="FO15" s="29"/>
      <c r="FP15" s="48"/>
      <c r="FQ15" s="48"/>
      <c r="FT15" s="49"/>
      <c r="FU15" s="29"/>
      <c r="FV15" s="48"/>
      <c r="FW15" s="48"/>
      <c r="FY15" s="48"/>
      <c r="FZ15" s="48"/>
      <c r="GA15" s="7"/>
      <c r="GC15" s="29"/>
      <c r="GD15" s="47"/>
      <c r="GE15" s="2"/>
      <c r="GF15" s="58"/>
      <c r="GG15" s="47"/>
      <c r="GH15" s="2"/>
      <c r="GI15" s="51"/>
      <c r="GN15" s="49"/>
      <c r="GU15" s="7"/>
      <c r="GW15" s="29"/>
      <c r="GX15" s="47"/>
      <c r="GY15" s="2"/>
      <c r="GZ15" s="58"/>
      <c r="HA15" s="47"/>
      <c r="HB15" s="2"/>
      <c r="HC15" s="51"/>
      <c r="HH15" s="49"/>
      <c r="HO15" s="7"/>
      <c r="HQ15" s="29"/>
      <c r="HR15" s="47"/>
      <c r="HS15" s="2"/>
      <c r="HT15" s="58"/>
      <c r="HU15" s="47"/>
      <c r="HV15" s="2"/>
      <c r="HW15" s="51"/>
      <c r="IB15" s="49"/>
      <c r="II15" s="7"/>
      <c r="IK15" s="29"/>
      <c r="IL15" s="47"/>
      <c r="IM15" s="2"/>
      <c r="IN15" s="58"/>
      <c r="IO15" s="47"/>
      <c r="IP15" s="2"/>
      <c r="IQ15" s="51"/>
      <c r="IV15" s="49"/>
    </row>
    <row r="16" spans="1:262" s="4" customFormat="1" ht="13.5" customHeight="1">
      <c r="A16" s="46" t="s">
        <v>311</v>
      </c>
      <c r="B16" s="2" t="s">
        <v>740</v>
      </c>
      <c r="C16" s="39"/>
      <c r="E16" s="29">
        <v>154547</v>
      </c>
      <c r="F16" s="164">
        <v>3.7000000000000005E-2</v>
      </c>
      <c r="G16" s="48">
        <f t="shared" si="2"/>
        <v>3.7000000000000005E-2</v>
      </c>
      <c r="H16" s="2">
        <v>1</v>
      </c>
      <c r="I16" s="164">
        <v>3.2000000000000001E-2</v>
      </c>
      <c r="J16" s="48">
        <f t="shared" si="3"/>
        <v>3.2000000000000001E-2</v>
      </c>
      <c r="K16" s="48"/>
      <c r="L16" s="48"/>
      <c r="M16" s="48"/>
      <c r="N16" s="48"/>
      <c r="O16" s="48"/>
      <c r="P16" s="48"/>
      <c r="Q16" s="29"/>
      <c r="R16" s="48"/>
      <c r="S16" s="48"/>
      <c r="U16" s="48"/>
      <c r="V16" s="48"/>
      <c r="W16" s="7"/>
      <c r="Y16" s="29">
        <v>419869</v>
      </c>
      <c r="Z16" s="164">
        <v>0.11800000000000001</v>
      </c>
      <c r="AA16" s="47">
        <f t="shared" si="0"/>
        <v>8.1000000000000003E-2</v>
      </c>
      <c r="AB16" s="2">
        <v>4</v>
      </c>
      <c r="AC16" s="164">
        <v>0.128</v>
      </c>
      <c r="AD16" s="47">
        <f t="shared" si="1"/>
        <v>9.6000000000000002E-2</v>
      </c>
      <c r="AE16" s="29"/>
      <c r="AF16" s="48"/>
      <c r="AG16" s="48"/>
      <c r="AH16" s="48"/>
      <c r="AI16" s="48"/>
      <c r="AJ16" s="48"/>
      <c r="AK16" s="29"/>
      <c r="AM16" s="48"/>
      <c r="AO16" s="48"/>
      <c r="AP16" s="48"/>
      <c r="AQ16" s="7"/>
      <c r="AS16" s="10">
        <v>352201</v>
      </c>
      <c r="AT16" s="164">
        <v>7.400000000000001E-2</v>
      </c>
      <c r="AU16" s="47">
        <f>AT16-Z16</f>
        <v>-4.3999999999999997E-2</v>
      </c>
      <c r="AV16" s="86">
        <v>2</v>
      </c>
      <c r="AW16" s="164">
        <v>7.400000000000001E-2</v>
      </c>
      <c r="AX16" s="47"/>
      <c r="AY16" s="29"/>
      <c r="AZ16" s="48"/>
      <c r="BA16" s="48"/>
      <c r="BB16" s="48"/>
      <c r="BC16" s="48"/>
      <c r="BD16" s="48"/>
      <c r="BE16" s="29"/>
      <c r="BF16" s="48"/>
      <c r="BG16" s="48"/>
      <c r="BI16" s="48"/>
      <c r="BJ16" s="48"/>
      <c r="BK16" s="7"/>
      <c r="BM16" s="29">
        <v>404020</v>
      </c>
      <c r="BN16" s="164">
        <v>8.900000000000001E-2</v>
      </c>
      <c r="BO16" s="47">
        <f>BN16-AT16</f>
        <v>1.4999999999999999E-2</v>
      </c>
      <c r="BP16" s="2">
        <v>3</v>
      </c>
      <c r="BQ16" s="164">
        <v>0.12</v>
      </c>
      <c r="BR16" s="47">
        <f>BQ16-AW16</f>
        <v>4.5999999999999985E-2</v>
      </c>
      <c r="BS16" s="29"/>
      <c r="BT16" s="48"/>
      <c r="BU16" s="48"/>
      <c r="BV16" s="151"/>
      <c r="BW16" s="48"/>
      <c r="BX16" s="48"/>
      <c r="BY16" s="29"/>
      <c r="BZ16" s="48"/>
      <c r="CA16" s="48"/>
      <c r="CC16" s="48"/>
      <c r="CD16" s="48"/>
      <c r="CE16" s="29" t="s">
        <v>987</v>
      </c>
      <c r="CG16" s="29">
        <v>331594</v>
      </c>
      <c r="CH16" s="47">
        <v>7.0000000000000007E-2</v>
      </c>
      <c r="CI16" s="47">
        <v>-1.9E-2</v>
      </c>
      <c r="CJ16" s="2">
        <v>2</v>
      </c>
      <c r="CK16" s="47">
        <v>0.115</v>
      </c>
      <c r="CL16" s="47">
        <v>-3.7999999999999999E-2</v>
      </c>
      <c r="CM16" s="29"/>
      <c r="CN16" s="48"/>
      <c r="CO16" s="48"/>
      <c r="CR16" s="49"/>
      <c r="CS16" s="29"/>
      <c r="CT16" s="48"/>
      <c r="CU16" s="48"/>
      <c r="CW16" s="48"/>
      <c r="CX16" s="48"/>
      <c r="CY16" s="7"/>
      <c r="DA16" s="29">
        <v>599283</v>
      </c>
      <c r="DB16" s="47">
        <f>DA16/$CY$7</f>
        <v>0.10900388936473467</v>
      </c>
      <c r="DC16" s="47"/>
      <c r="DD16" s="2">
        <v>3</v>
      </c>
      <c r="DE16" s="47">
        <f t="shared" si="4"/>
        <v>0.11538461538461539</v>
      </c>
      <c r="DF16" s="47">
        <f t="shared" ref="DF16:DF17" si="6">DE16-CK16</f>
        <v>3.8461538461538602E-4</v>
      </c>
      <c r="DG16" s="29"/>
      <c r="DH16" s="48"/>
      <c r="DI16" s="48"/>
      <c r="DL16" s="49"/>
      <c r="DM16" s="29"/>
      <c r="DN16" s="48"/>
      <c r="DO16" s="48"/>
      <c r="DQ16" s="48"/>
      <c r="DR16" s="48"/>
      <c r="DS16" s="7"/>
      <c r="DU16" s="29"/>
      <c r="DV16" s="47"/>
      <c r="DW16" s="47"/>
      <c r="DX16" s="2"/>
      <c r="DY16" s="47"/>
      <c r="DZ16" s="47"/>
      <c r="EA16" s="29"/>
      <c r="EC16" s="50"/>
      <c r="EF16" s="49"/>
      <c r="EG16" s="29"/>
      <c r="EH16" s="48"/>
      <c r="EI16" s="48"/>
      <c r="EK16" s="48"/>
      <c r="EL16" s="48"/>
      <c r="EM16" s="7"/>
      <c r="EO16" s="29"/>
      <c r="EP16" s="47"/>
      <c r="EQ16" s="47"/>
      <c r="ER16" s="2"/>
      <c r="ES16" s="47"/>
      <c r="ET16" s="47"/>
      <c r="EU16" s="29"/>
      <c r="EV16" s="48"/>
      <c r="EW16" s="48"/>
      <c r="EZ16" s="49"/>
      <c r="FA16" s="29"/>
      <c r="FB16" s="48"/>
      <c r="FC16" s="48"/>
      <c r="FE16" s="48"/>
      <c r="FF16" s="48"/>
      <c r="FG16" s="7"/>
      <c r="FI16" s="29"/>
      <c r="FJ16" s="47"/>
      <c r="FK16" s="47"/>
      <c r="FL16" s="2"/>
      <c r="FM16" s="47"/>
      <c r="FN16" s="47"/>
      <c r="FO16" s="29"/>
      <c r="FP16" s="48"/>
      <c r="FQ16" s="48"/>
      <c r="FT16" s="49"/>
      <c r="FU16" s="29"/>
      <c r="FV16" s="48"/>
      <c r="FW16" s="48"/>
      <c r="FY16" s="48"/>
      <c r="FZ16" s="48"/>
      <c r="GA16" s="7"/>
      <c r="GC16" s="2"/>
      <c r="GD16" s="47"/>
      <c r="GE16" s="2"/>
      <c r="GF16" s="2"/>
      <c r="GG16" s="47"/>
      <c r="GH16" s="2"/>
      <c r="GI16" s="51"/>
      <c r="GN16" s="49"/>
      <c r="GU16" s="7"/>
      <c r="GW16" s="2"/>
      <c r="GX16" s="47"/>
      <c r="GY16" s="2"/>
      <c r="GZ16" s="2"/>
      <c r="HA16" s="47"/>
      <c r="HB16" s="2"/>
      <c r="HC16" s="51"/>
      <c r="HH16" s="49"/>
      <c r="HO16" s="7"/>
      <c r="HQ16" s="2"/>
      <c r="HR16" s="47"/>
      <c r="HS16" s="2"/>
      <c r="HT16" s="2"/>
      <c r="HU16" s="47"/>
      <c r="HV16" s="2"/>
      <c r="HW16" s="51"/>
      <c r="IB16" s="49"/>
      <c r="II16" s="7"/>
      <c r="IK16" s="2"/>
      <c r="IL16" s="47"/>
      <c r="IM16" s="2"/>
      <c r="IN16" s="2"/>
      <c r="IO16" s="47"/>
      <c r="IP16" s="2"/>
      <c r="IQ16" s="51"/>
      <c r="IV16" s="49"/>
    </row>
    <row r="17" spans="1:262" s="4" customFormat="1" ht="13.5" customHeight="1">
      <c r="A17" s="46" t="s">
        <v>317</v>
      </c>
      <c r="B17" s="2" t="s">
        <v>753</v>
      </c>
      <c r="C17" s="185"/>
      <c r="E17" s="29">
        <v>97206</v>
      </c>
      <c r="F17" s="164">
        <v>2.4E-2</v>
      </c>
      <c r="G17" s="48">
        <f t="shared" si="2"/>
        <v>2.4E-2</v>
      </c>
      <c r="H17" s="2">
        <v>0</v>
      </c>
      <c r="I17" s="164">
        <v>0</v>
      </c>
      <c r="J17" s="48">
        <f t="shared" si="3"/>
        <v>0</v>
      </c>
      <c r="K17" s="48"/>
      <c r="L17" s="48"/>
      <c r="M17" s="48"/>
      <c r="N17" s="48"/>
      <c r="O17" s="48"/>
      <c r="P17" s="48"/>
      <c r="Q17" s="29"/>
      <c r="R17" s="48"/>
      <c r="S17" s="48"/>
      <c r="U17" s="48"/>
      <c r="V17" s="48"/>
      <c r="W17" s="7"/>
      <c r="Y17" s="29">
        <v>178642</v>
      </c>
      <c r="Z17" s="164">
        <v>0.05</v>
      </c>
      <c r="AA17" s="47">
        <f t="shared" si="0"/>
        <v>2.6000000000000002E-2</v>
      </c>
      <c r="AB17" s="2">
        <v>1</v>
      </c>
      <c r="AC17" s="164">
        <v>3.2000000000000001E-2</v>
      </c>
      <c r="AD17" s="47">
        <f t="shared" si="1"/>
        <v>3.2000000000000001E-2</v>
      </c>
      <c r="AE17" s="29"/>
      <c r="AF17" s="48"/>
      <c r="AG17" s="48"/>
      <c r="AH17" s="48"/>
      <c r="AI17" s="48"/>
      <c r="AJ17" s="48"/>
      <c r="AK17" s="29"/>
      <c r="AM17" s="48"/>
      <c r="AO17" s="48"/>
      <c r="AP17" s="48"/>
      <c r="AQ17" s="7"/>
      <c r="AS17" s="10">
        <v>332326</v>
      </c>
      <c r="AT17" s="164">
        <v>7.0000000000000007E-2</v>
      </c>
      <c r="AU17" s="47">
        <f>AT17-Z17</f>
        <v>2.0000000000000004E-2</v>
      </c>
      <c r="AV17" s="86">
        <v>2</v>
      </c>
      <c r="AW17" s="164">
        <v>7.400000000000001E-2</v>
      </c>
      <c r="AX17" s="47"/>
      <c r="AY17" s="29"/>
      <c r="AZ17" s="48"/>
      <c r="BA17" s="48"/>
      <c r="BB17" s="48"/>
      <c r="BC17" s="48"/>
      <c r="BD17" s="48"/>
      <c r="BE17" s="29"/>
      <c r="BF17" s="48"/>
      <c r="BG17" s="48"/>
      <c r="BI17" s="48"/>
      <c r="BJ17" s="48"/>
      <c r="BK17" s="7"/>
      <c r="BM17" s="29">
        <v>323269</v>
      </c>
      <c r="BN17" s="164">
        <v>7.0999999999999994E-2</v>
      </c>
      <c r="BO17" s="47">
        <f>BN17-AT17</f>
        <v>9.9999999999998701E-4</v>
      </c>
      <c r="BP17" s="2">
        <v>2</v>
      </c>
      <c r="BQ17" s="164">
        <v>0.08</v>
      </c>
      <c r="BR17" s="47">
        <f>BQ17-AW17</f>
        <v>5.9999999999999915E-3</v>
      </c>
      <c r="BS17" s="29"/>
      <c r="BT17" s="48"/>
      <c r="BU17" s="48"/>
      <c r="BV17" s="151"/>
      <c r="BW17" s="48"/>
      <c r="BX17" s="48"/>
      <c r="BY17" s="29"/>
      <c r="BZ17" s="48"/>
      <c r="CA17" s="48"/>
      <c r="CC17" s="48"/>
      <c r="CD17" s="48"/>
      <c r="CE17" s="29" t="s">
        <v>988</v>
      </c>
      <c r="CG17" s="29">
        <v>458079</v>
      </c>
      <c r="CH17" s="47">
        <v>9.6000000000000002E-2</v>
      </c>
      <c r="CI17" s="47">
        <v>2.5000000000000001E-2</v>
      </c>
      <c r="CJ17" s="2">
        <v>2</v>
      </c>
      <c r="CK17" s="47">
        <v>7.6999999999999999E-2</v>
      </c>
      <c r="CL17" s="47">
        <v>0</v>
      </c>
      <c r="CM17" s="29"/>
      <c r="CN17" s="48"/>
      <c r="CO17" s="48"/>
      <c r="CR17" s="49"/>
      <c r="CS17" s="29"/>
      <c r="CT17" s="48"/>
      <c r="CU17" s="48"/>
      <c r="CW17" s="48"/>
      <c r="CX17" s="48"/>
      <c r="CY17" s="7"/>
      <c r="DA17" s="29">
        <v>185224</v>
      </c>
      <c r="DB17" s="47">
        <f>DA17/$CY$7</f>
        <v>3.3690487472018416E-2</v>
      </c>
      <c r="DC17" s="47"/>
      <c r="DD17" s="2">
        <v>0</v>
      </c>
      <c r="DE17" s="47">
        <f t="shared" si="4"/>
        <v>0</v>
      </c>
      <c r="DF17" s="47">
        <f t="shared" si="6"/>
        <v>-7.6999999999999999E-2</v>
      </c>
      <c r="DG17" s="29"/>
      <c r="DH17" s="48"/>
      <c r="DI17" s="48"/>
      <c r="DL17" s="49"/>
      <c r="DM17" s="29"/>
      <c r="DN17" s="48"/>
      <c r="DO17" s="48"/>
      <c r="DQ17" s="48"/>
      <c r="DR17" s="48"/>
      <c r="DS17" s="7"/>
      <c r="DU17" s="29"/>
      <c r="DV17" s="47"/>
      <c r="DW17" s="47"/>
      <c r="DX17" s="2"/>
      <c r="DY17" s="47"/>
      <c r="DZ17" s="47"/>
      <c r="EA17" s="29"/>
      <c r="EC17" s="50"/>
      <c r="EF17" s="49"/>
      <c r="EG17" s="29"/>
      <c r="EH17" s="48"/>
      <c r="EI17" s="48"/>
      <c r="EK17" s="48"/>
      <c r="EL17" s="48"/>
      <c r="EM17" s="7"/>
      <c r="EO17" s="29"/>
      <c r="EP17" s="47"/>
      <c r="EQ17" s="47"/>
      <c r="ER17" s="2"/>
      <c r="ES17" s="47"/>
      <c r="ET17" s="47"/>
      <c r="EU17" s="29"/>
      <c r="EV17" s="48"/>
      <c r="EW17" s="48"/>
      <c r="EZ17" s="49"/>
      <c r="FA17" s="29"/>
      <c r="FB17" s="48"/>
      <c r="FC17" s="48"/>
      <c r="FE17" s="48"/>
      <c r="FF17" s="48"/>
      <c r="FG17" s="7"/>
      <c r="FI17" s="29"/>
      <c r="FJ17" s="47"/>
      <c r="FK17" s="47"/>
      <c r="FL17" s="2"/>
      <c r="FM17" s="47"/>
      <c r="FN17" s="47"/>
      <c r="FO17" s="29"/>
      <c r="FP17" s="48"/>
      <c r="FQ17" s="48"/>
      <c r="FT17" s="49"/>
      <c r="FU17" s="29"/>
      <c r="FV17" s="48"/>
      <c r="FW17" s="48"/>
      <c r="FY17" s="48"/>
      <c r="FZ17" s="48"/>
      <c r="GA17" s="7"/>
      <c r="GC17" s="29"/>
      <c r="GD17" s="47"/>
      <c r="GE17" s="47"/>
      <c r="GF17" s="2"/>
      <c r="GG17" s="47"/>
      <c r="GH17" s="47"/>
      <c r="GI17" s="51"/>
      <c r="GN17" s="49"/>
      <c r="GU17" s="7"/>
      <c r="GW17" s="29"/>
      <c r="GX17" s="47"/>
      <c r="GY17" s="47"/>
      <c r="GZ17" s="2"/>
      <c r="HA17" s="47"/>
      <c r="HB17" s="47"/>
      <c r="HC17" s="51"/>
      <c r="HH17" s="49"/>
      <c r="HO17" s="7"/>
      <c r="HQ17" s="29"/>
      <c r="HR17" s="47"/>
      <c r="HS17" s="47"/>
      <c r="HT17" s="2"/>
      <c r="HU17" s="47"/>
      <c r="HV17" s="47"/>
      <c r="HW17" s="51"/>
      <c r="IB17" s="49"/>
      <c r="II17" s="7"/>
      <c r="IK17" s="29"/>
      <c r="IL17" s="47"/>
      <c r="IM17" s="47"/>
      <c r="IN17" s="2"/>
      <c r="IO17" s="47"/>
      <c r="IP17" s="47"/>
      <c r="IQ17" s="51"/>
      <c r="IV17" s="49"/>
    </row>
    <row r="18" spans="1:262" s="4" customFormat="1" ht="13.5" customHeight="1">
      <c r="A18" s="46" t="s">
        <v>328</v>
      </c>
      <c r="B18" s="2" t="s">
        <v>800</v>
      </c>
      <c r="C18" s="185"/>
      <c r="E18" s="29">
        <v>55311</v>
      </c>
      <c r="F18" s="164">
        <v>1.3000000000000001E-2</v>
      </c>
      <c r="G18" s="48">
        <f t="shared" si="2"/>
        <v>1.3000000000000001E-2</v>
      </c>
      <c r="H18" s="2">
        <v>0</v>
      </c>
      <c r="I18" s="164">
        <v>0</v>
      </c>
      <c r="J18" s="48">
        <f t="shared" si="3"/>
        <v>0</v>
      </c>
      <c r="K18" s="48"/>
      <c r="L18" s="48"/>
      <c r="M18" s="48"/>
      <c r="N18" s="48"/>
      <c r="O18" s="48"/>
      <c r="P18" s="48"/>
      <c r="Q18" s="29"/>
      <c r="R18" s="48"/>
      <c r="S18" s="48"/>
      <c r="U18" s="48"/>
      <c r="V18" s="48"/>
      <c r="W18" s="7" t="s">
        <v>800</v>
      </c>
      <c r="Y18" s="29">
        <v>17740</v>
      </c>
      <c r="Z18" s="164">
        <v>5.0000000000000001E-3</v>
      </c>
      <c r="AA18" s="47">
        <f t="shared" si="0"/>
        <v>-8.0000000000000002E-3</v>
      </c>
      <c r="AB18" s="2">
        <v>0</v>
      </c>
      <c r="AC18" s="164">
        <v>0</v>
      </c>
      <c r="AD18" s="47">
        <f t="shared" si="1"/>
        <v>0</v>
      </c>
      <c r="AE18" s="29"/>
      <c r="AF18" s="48"/>
      <c r="AG18" s="48"/>
      <c r="AH18" s="48"/>
      <c r="AI18" s="48"/>
      <c r="AJ18" s="48"/>
      <c r="AK18" s="29"/>
      <c r="AM18" s="48"/>
      <c r="AO18" s="48"/>
      <c r="AP18" s="48"/>
      <c r="AQ18" s="7"/>
      <c r="AS18" s="10"/>
      <c r="AU18" s="164"/>
      <c r="AV18" s="86"/>
      <c r="AW18" s="164"/>
      <c r="AX18" s="47"/>
      <c r="AY18" s="29"/>
      <c r="AZ18" s="48"/>
      <c r="BA18" s="48"/>
      <c r="BB18" s="48"/>
      <c r="BC18" s="48"/>
      <c r="BD18" s="48"/>
      <c r="BE18" s="29"/>
      <c r="BF18" s="48"/>
      <c r="BG18" s="48"/>
      <c r="BI18" s="48"/>
      <c r="BJ18" s="48"/>
      <c r="BK18" s="7"/>
      <c r="BM18" s="29"/>
      <c r="BN18" s="164"/>
      <c r="BO18" s="47"/>
      <c r="BP18" s="2"/>
      <c r="BQ18" s="164"/>
      <c r="BR18" s="47"/>
      <c r="BS18" s="29"/>
      <c r="BT18" s="48"/>
      <c r="BU18" s="48"/>
      <c r="BV18" s="151"/>
      <c r="BW18" s="48"/>
      <c r="BX18" s="48"/>
      <c r="BY18" s="29"/>
      <c r="BZ18" s="48"/>
      <c r="CA18" s="48"/>
      <c r="CC18" s="48"/>
      <c r="CD18" s="48"/>
      <c r="CE18" s="29"/>
      <c r="CG18" s="29"/>
      <c r="CH18" s="47"/>
      <c r="CI18" s="47"/>
      <c r="CJ18" s="2"/>
      <c r="CK18" s="47"/>
      <c r="CL18" s="47"/>
      <c r="CM18" s="29"/>
      <c r="CN18" s="48"/>
      <c r="CO18" s="48"/>
      <c r="CR18" s="49"/>
      <c r="CS18" s="29"/>
      <c r="CT18" s="48"/>
      <c r="CU18" s="48"/>
      <c r="CW18" s="48"/>
      <c r="CX18" s="48"/>
      <c r="CY18" s="7"/>
      <c r="DA18" s="29"/>
      <c r="DB18" s="47"/>
      <c r="DC18" s="47"/>
      <c r="DD18" s="2"/>
      <c r="DE18" s="47"/>
      <c r="DF18" s="47"/>
      <c r="DG18" s="29"/>
      <c r="DH18" s="48"/>
      <c r="DI18" s="48"/>
      <c r="DL18" s="49"/>
      <c r="DM18" s="29"/>
      <c r="DN18" s="48"/>
      <c r="DO18" s="48"/>
      <c r="DQ18" s="48"/>
      <c r="DR18" s="48"/>
      <c r="DS18" s="7"/>
      <c r="DU18" s="29"/>
      <c r="DV18" s="47"/>
      <c r="DW18" s="47"/>
      <c r="DX18" s="2"/>
      <c r="DY18" s="47"/>
      <c r="DZ18" s="47"/>
      <c r="EA18" s="29"/>
      <c r="EC18" s="50"/>
      <c r="EF18" s="49"/>
      <c r="EG18" s="29"/>
      <c r="EH18" s="48"/>
      <c r="EI18" s="48"/>
      <c r="EK18" s="48"/>
      <c r="EL18" s="48"/>
      <c r="EM18" s="7"/>
      <c r="EO18" s="29"/>
      <c r="EP18" s="47"/>
      <c r="EQ18" s="47"/>
      <c r="ER18" s="2"/>
      <c r="ES18" s="47"/>
      <c r="ET18" s="47"/>
      <c r="EU18" s="29"/>
      <c r="EV18" s="48"/>
      <c r="EW18" s="48"/>
      <c r="EZ18" s="49"/>
      <c r="FA18" s="29"/>
      <c r="FB18" s="48"/>
      <c r="FC18" s="48"/>
      <c r="FE18" s="48"/>
      <c r="FF18" s="48"/>
      <c r="FG18" s="7"/>
      <c r="FI18" s="29"/>
      <c r="FJ18" s="47"/>
      <c r="FK18" s="47"/>
      <c r="FL18" s="2"/>
      <c r="FM18" s="47"/>
      <c r="FN18" s="47"/>
      <c r="FO18" s="29"/>
      <c r="FP18" s="48"/>
      <c r="FQ18" s="48"/>
      <c r="FT18" s="49"/>
      <c r="FU18" s="29"/>
      <c r="FV18" s="48"/>
      <c r="FW18" s="48"/>
      <c r="FY18" s="48"/>
      <c r="FZ18" s="48"/>
      <c r="GA18" s="7"/>
      <c r="GC18" s="29"/>
      <c r="GD18" s="47"/>
      <c r="GE18" s="2"/>
      <c r="GF18" s="2"/>
      <c r="GG18" s="47"/>
      <c r="GH18" s="2"/>
      <c r="GI18" s="51"/>
      <c r="GN18" s="49"/>
      <c r="GU18" s="7"/>
      <c r="GW18" s="29"/>
      <c r="GX18" s="47"/>
      <c r="GY18" s="2"/>
      <c r="GZ18" s="2"/>
      <c r="HA18" s="47"/>
      <c r="HB18" s="2"/>
      <c r="HC18" s="51"/>
      <c r="HH18" s="49"/>
      <c r="HO18" s="7"/>
      <c r="HQ18" s="29"/>
      <c r="HR18" s="47"/>
      <c r="HS18" s="2"/>
      <c r="HT18" s="2"/>
      <c r="HU18" s="47"/>
      <c r="HV18" s="2"/>
      <c r="HW18" s="51"/>
      <c r="IB18" s="49"/>
      <c r="II18" s="7"/>
      <c r="IK18" s="29"/>
      <c r="IL18" s="47"/>
      <c r="IM18" s="2"/>
      <c r="IN18" s="2"/>
      <c r="IO18" s="47"/>
      <c r="IP18" s="2"/>
      <c r="IQ18" s="51"/>
      <c r="IV18" s="49"/>
    </row>
    <row r="19" spans="1:262" s="4" customFormat="1" ht="13.5" customHeight="1">
      <c r="A19" s="46" t="s">
        <v>333</v>
      </c>
      <c r="B19" s="2" t="s">
        <v>801</v>
      </c>
      <c r="C19" s="7"/>
      <c r="E19" s="29">
        <v>11547</v>
      </c>
      <c r="F19" s="164">
        <v>3.0000000000000001E-3</v>
      </c>
      <c r="G19" s="48">
        <f t="shared" si="2"/>
        <v>3.0000000000000001E-3</v>
      </c>
      <c r="H19" s="2">
        <v>0</v>
      </c>
      <c r="I19" s="164">
        <v>0</v>
      </c>
      <c r="J19" s="48">
        <f t="shared" si="3"/>
        <v>0</v>
      </c>
      <c r="K19" s="48"/>
      <c r="L19" s="48"/>
      <c r="M19" s="48"/>
      <c r="N19" s="48"/>
      <c r="O19" s="48"/>
      <c r="P19" s="48"/>
      <c r="Q19" s="29"/>
      <c r="R19" s="48"/>
      <c r="S19" s="48"/>
      <c r="U19" s="48"/>
      <c r="V19" s="48"/>
      <c r="W19" s="7"/>
      <c r="Y19" s="29"/>
      <c r="Z19" s="164"/>
      <c r="AA19" s="47"/>
      <c r="AB19" s="2"/>
      <c r="AC19" s="164"/>
      <c r="AD19" s="47"/>
      <c r="AE19" s="29"/>
      <c r="AF19" s="48"/>
      <c r="AG19" s="48"/>
      <c r="AH19" s="48"/>
      <c r="AI19" s="48"/>
      <c r="AJ19" s="48"/>
      <c r="AK19" s="29"/>
      <c r="AM19" s="48"/>
      <c r="AO19" s="48"/>
      <c r="AP19" s="48"/>
      <c r="AQ19" s="7"/>
      <c r="AS19" s="10"/>
      <c r="AT19" s="164"/>
      <c r="AU19" s="47"/>
      <c r="AV19" s="86"/>
      <c r="AW19" s="164"/>
      <c r="AX19" s="47"/>
      <c r="AY19" s="29"/>
      <c r="AZ19" s="48"/>
      <c r="BA19" s="48"/>
      <c r="BB19" s="48"/>
      <c r="BC19" s="48"/>
      <c r="BD19" s="48"/>
      <c r="BE19" s="29"/>
      <c r="BF19" s="48"/>
      <c r="BG19" s="48"/>
      <c r="BI19" s="48"/>
      <c r="BJ19" s="48"/>
      <c r="BK19" s="7"/>
      <c r="BM19" s="29"/>
      <c r="BN19" s="164"/>
      <c r="BO19" s="47"/>
      <c r="BP19" s="2"/>
      <c r="BQ19" s="164"/>
      <c r="BR19" s="47"/>
      <c r="BS19" s="29"/>
      <c r="BT19" s="48"/>
      <c r="BU19" s="48"/>
      <c r="BV19" s="151"/>
      <c r="BW19" s="48"/>
      <c r="BX19" s="48"/>
      <c r="BY19" s="29"/>
      <c r="BZ19" s="48"/>
      <c r="CA19" s="48"/>
      <c r="CC19" s="48"/>
      <c r="CD19" s="48"/>
      <c r="CE19" s="29"/>
      <c r="CG19" s="29"/>
      <c r="CH19" s="47"/>
      <c r="CI19" s="47"/>
      <c r="CJ19" s="2"/>
      <c r="CK19" s="47"/>
      <c r="CL19" s="47"/>
      <c r="CM19" s="29"/>
      <c r="CN19" s="48"/>
      <c r="CO19" s="48"/>
      <c r="CR19" s="49"/>
      <c r="CS19" s="29"/>
      <c r="CT19" s="48"/>
      <c r="CU19" s="48"/>
      <c r="CW19" s="48"/>
      <c r="CX19" s="48"/>
      <c r="CY19" s="7"/>
      <c r="DA19" s="29"/>
      <c r="DB19" s="47"/>
      <c r="DC19" s="47"/>
      <c r="DD19" s="2"/>
      <c r="DE19" s="47"/>
      <c r="DF19" s="47"/>
      <c r="DG19" s="29"/>
      <c r="DH19" s="48"/>
      <c r="DI19" s="48"/>
      <c r="DL19" s="49"/>
      <c r="DM19" s="29"/>
      <c r="DN19" s="48"/>
      <c r="DO19" s="48"/>
      <c r="DQ19" s="48"/>
      <c r="DR19" s="48"/>
      <c r="DS19" s="7"/>
      <c r="DU19" s="29"/>
      <c r="DV19" s="47"/>
      <c r="DW19" s="47"/>
      <c r="DX19" s="2"/>
      <c r="DY19" s="47"/>
      <c r="DZ19" s="47"/>
      <c r="EA19" s="29"/>
      <c r="EC19" s="50"/>
      <c r="EF19" s="49"/>
      <c r="EG19" s="29"/>
      <c r="EH19" s="48"/>
      <c r="EI19" s="48"/>
      <c r="EK19" s="48"/>
      <c r="EL19" s="48"/>
      <c r="EM19" s="7"/>
      <c r="EO19" s="29"/>
      <c r="EP19" s="47"/>
      <c r="EQ19" s="47"/>
      <c r="ER19" s="2"/>
      <c r="ES19" s="47"/>
      <c r="ET19" s="47"/>
      <c r="EU19" s="29"/>
      <c r="EV19" s="48"/>
      <c r="EW19" s="48"/>
      <c r="EZ19" s="49"/>
      <c r="FA19" s="29"/>
      <c r="FB19" s="48"/>
      <c r="FC19" s="48"/>
      <c r="FE19" s="48"/>
      <c r="FF19" s="48"/>
      <c r="FG19" s="7"/>
      <c r="FI19" s="29"/>
      <c r="FJ19" s="47"/>
      <c r="FK19" s="47"/>
      <c r="FL19" s="2"/>
      <c r="FM19" s="47"/>
      <c r="FN19" s="47"/>
      <c r="FO19" s="29"/>
      <c r="FP19" s="48"/>
      <c r="FQ19" s="48"/>
      <c r="FT19" s="49"/>
      <c r="FU19" s="29"/>
      <c r="FV19" s="48"/>
      <c r="FW19" s="48"/>
      <c r="FY19" s="48"/>
      <c r="FZ19" s="48"/>
      <c r="GA19" s="7"/>
      <c r="GC19" s="29"/>
      <c r="GD19" s="47"/>
      <c r="GE19" s="2"/>
      <c r="GF19" s="2"/>
      <c r="GG19" s="47"/>
      <c r="GH19" s="2"/>
      <c r="GI19" s="51"/>
      <c r="GN19" s="49"/>
      <c r="GU19" s="7"/>
      <c r="GW19" s="29"/>
      <c r="GX19" s="47"/>
      <c r="GY19" s="2"/>
      <c r="GZ19" s="2"/>
      <c r="HA19" s="47"/>
      <c r="HB19" s="2"/>
      <c r="HC19" s="51"/>
      <c r="HH19" s="49"/>
      <c r="HO19" s="7"/>
      <c r="HQ19" s="29"/>
      <c r="HR19" s="47"/>
      <c r="HS19" s="2"/>
      <c r="HT19" s="2"/>
      <c r="HU19" s="47"/>
      <c r="HV19" s="2"/>
      <c r="HW19" s="51"/>
      <c r="IB19" s="49"/>
      <c r="II19" s="7"/>
      <c r="IK19" s="29"/>
      <c r="IL19" s="47"/>
      <c r="IM19" s="2"/>
      <c r="IN19" s="2"/>
      <c r="IO19" s="47"/>
      <c r="IP19" s="2"/>
      <c r="IQ19" s="51"/>
      <c r="IV19" s="49"/>
    </row>
    <row r="20" spans="1:262" s="4" customFormat="1" ht="13.5" customHeight="1">
      <c r="A20" s="46" t="s">
        <v>334</v>
      </c>
      <c r="B20" s="2" t="s">
        <v>802</v>
      </c>
      <c r="C20" s="7"/>
      <c r="E20" s="29">
        <v>8844</v>
      </c>
      <c r="F20" s="164">
        <v>2E-3</v>
      </c>
      <c r="G20" s="48">
        <f t="shared" si="2"/>
        <v>2E-3</v>
      </c>
      <c r="H20" s="2">
        <v>0</v>
      </c>
      <c r="I20" s="164">
        <v>0</v>
      </c>
      <c r="J20" s="48">
        <f t="shared" si="3"/>
        <v>0</v>
      </c>
      <c r="K20" s="48"/>
      <c r="L20" s="48"/>
      <c r="M20" s="48"/>
      <c r="N20" s="48"/>
      <c r="O20" s="48"/>
      <c r="P20" s="48"/>
      <c r="Q20" s="29"/>
      <c r="R20" s="48"/>
      <c r="S20" s="48"/>
      <c r="U20" s="48"/>
      <c r="V20" s="48"/>
      <c r="W20" s="7"/>
      <c r="Y20" s="29"/>
      <c r="Z20" s="164"/>
      <c r="AA20" s="47"/>
      <c r="AB20" s="2"/>
      <c r="AC20" s="164"/>
      <c r="AD20" s="47"/>
      <c r="AE20" s="29"/>
      <c r="AF20" s="48"/>
      <c r="AG20" s="48"/>
      <c r="AH20" s="48"/>
      <c r="AI20" s="48"/>
      <c r="AJ20" s="48"/>
      <c r="AK20" s="29"/>
      <c r="AM20" s="48"/>
      <c r="AO20" s="48"/>
      <c r="AP20" s="48"/>
      <c r="AQ20" s="7"/>
      <c r="AS20" s="10"/>
      <c r="AT20" s="164"/>
      <c r="AU20" s="47"/>
      <c r="AV20" s="86"/>
      <c r="AW20" s="164"/>
      <c r="AX20" s="47"/>
      <c r="AY20" s="29"/>
      <c r="AZ20" s="48"/>
      <c r="BA20" s="48"/>
      <c r="BB20" s="48"/>
      <c r="BC20" s="48"/>
      <c r="BD20" s="48"/>
      <c r="BE20" s="29"/>
      <c r="BF20" s="48"/>
      <c r="BG20" s="48"/>
      <c r="BI20" s="48"/>
      <c r="BJ20" s="48"/>
      <c r="BK20" s="7"/>
      <c r="BM20" s="29"/>
      <c r="BN20" s="164"/>
      <c r="BO20" s="47"/>
      <c r="BP20" s="2"/>
      <c r="BQ20" s="164"/>
      <c r="BR20" s="47"/>
      <c r="BS20" s="29"/>
      <c r="BT20" s="48"/>
      <c r="BU20" s="48"/>
      <c r="BV20" s="151"/>
      <c r="BW20" s="48"/>
      <c r="BX20" s="48"/>
      <c r="BY20" s="29"/>
      <c r="BZ20" s="48"/>
      <c r="CA20" s="48"/>
      <c r="CC20" s="48"/>
      <c r="CD20" s="48"/>
      <c r="CE20" s="29"/>
      <c r="CG20" s="29"/>
      <c r="CH20" s="47"/>
      <c r="CI20" s="47"/>
      <c r="CJ20" s="2"/>
      <c r="CK20" s="47"/>
      <c r="CL20" s="47"/>
      <c r="CM20" s="29"/>
      <c r="CN20" s="48"/>
      <c r="CO20" s="48"/>
      <c r="CR20" s="49"/>
      <c r="CS20" s="29"/>
      <c r="CT20" s="48"/>
      <c r="CU20" s="48"/>
      <c r="CW20" s="48"/>
      <c r="CX20" s="48"/>
      <c r="CY20" s="7"/>
      <c r="DA20" s="29"/>
      <c r="DB20" s="47"/>
      <c r="DC20" s="47"/>
      <c r="DD20" s="2"/>
      <c r="DE20" s="47"/>
      <c r="DF20" s="47"/>
      <c r="DG20" s="29"/>
      <c r="DH20" s="48"/>
      <c r="DI20" s="48"/>
      <c r="DL20" s="49"/>
      <c r="DM20" s="29"/>
      <c r="DN20" s="48"/>
      <c r="DO20" s="48"/>
      <c r="DQ20" s="48"/>
      <c r="DR20" s="48"/>
      <c r="DS20" s="7"/>
      <c r="DU20" s="29"/>
      <c r="DV20" s="47"/>
      <c r="DW20" s="47"/>
      <c r="DX20" s="2"/>
      <c r="DY20" s="47"/>
      <c r="DZ20" s="47"/>
      <c r="EA20" s="29"/>
      <c r="EC20" s="50"/>
      <c r="EF20" s="49"/>
      <c r="EG20" s="29"/>
      <c r="EH20" s="48"/>
      <c r="EI20" s="48"/>
      <c r="EK20" s="48"/>
      <c r="EL20" s="48"/>
      <c r="EM20" s="7"/>
      <c r="EO20" s="29"/>
      <c r="EP20" s="47"/>
      <c r="EQ20" s="47"/>
      <c r="ER20" s="2"/>
      <c r="ES20" s="47"/>
      <c r="ET20" s="47"/>
      <c r="EU20" s="29"/>
      <c r="EV20" s="48"/>
      <c r="EW20" s="48"/>
      <c r="EZ20" s="49"/>
      <c r="FA20" s="29"/>
      <c r="FB20" s="48"/>
      <c r="FC20" s="48"/>
      <c r="FE20" s="48"/>
      <c r="FF20" s="48"/>
      <c r="FG20" s="7"/>
      <c r="FI20" s="29"/>
      <c r="FJ20" s="47"/>
      <c r="FK20" s="47"/>
      <c r="FL20" s="2"/>
      <c r="FM20" s="47"/>
      <c r="FN20" s="47"/>
      <c r="FO20" s="29"/>
      <c r="FP20" s="48"/>
      <c r="FQ20" s="48"/>
      <c r="FT20" s="49"/>
      <c r="FU20" s="29"/>
      <c r="FV20" s="48"/>
      <c r="FW20" s="48"/>
      <c r="FY20" s="48"/>
      <c r="FZ20" s="48"/>
      <c r="GA20" s="7"/>
      <c r="GC20" s="29"/>
      <c r="GD20" s="47"/>
      <c r="GE20" s="2"/>
      <c r="GF20" s="2"/>
      <c r="GG20" s="47"/>
      <c r="GH20" s="2"/>
      <c r="GI20" s="51"/>
      <c r="GN20" s="49"/>
      <c r="GU20" s="7"/>
      <c r="GW20" s="29"/>
      <c r="GX20" s="47"/>
      <c r="GY20" s="2"/>
      <c r="GZ20" s="2"/>
      <c r="HA20" s="47"/>
      <c r="HB20" s="2"/>
      <c r="HC20" s="51"/>
      <c r="HH20" s="49"/>
      <c r="HO20" s="7"/>
      <c r="HQ20" s="29"/>
      <c r="HR20" s="47"/>
      <c r="HS20" s="2"/>
      <c r="HT20" s="2"/>
      <c r="HU20" s="47"/>
      <c r="HV20" s="2"/>
      <c r="HW20" s="51"/>
      <c r="IB20" s="49"/>
      <c r="II20" s="7"/>
      <c r="IK20" s="29"/>
      <c r="IL20" s="47"/>
      <c r="IM20" s="2"/>
      <c r="IN20" s="2"/>
      <c r="IO20" s="47"/>
      <c r="IP20" s="2"/>
      <c r="IQ20" s="51"/>
      <c r="IV20" s="49"/>
    </row>
    <row r="21" spans="1:262" s="4" customFormat="1" ht="13.5" customHeight="1">
      <c r="A21" s="46" t="s">
        <v>335</v>
      </c>
      <c r="B21" s="2" t="s">
        <v>803</v>
      </c>
      <c r="C21" s="7"/>
      <c r="E21" s="29"/>
      <c r="F21" s="47"/>
      <c r="G21" s="48"/>
      <c r="H21" s="2"/>
      <c r="I21" s="47"/>
      <c r="J21" s="48"/>
      <c r="K21" s="48"/>
      <c r="L21" s="48"/>
      <c r="M21" s="48"/>
      <c r="N21" s="48"/>
      <c r="O21" s="48"/>
      <c r="P21" s="48"/>
      <c r="Q21" s="29"/>
      <c r="R21" s="48"/>
      <c r="S21" s="48"/>
      <c r="U21" s="48"/>
      <c r="V21" s="48"/>
      <c r="W21" s="7"/>
      <c r="Y21" s="29">
        <v>23231</v>
      </c>
      <c r="Z21" s="164">
        <v>6.9999999999999993E-3</v>
      </c>
      <c r="AA21" s="47">
        <f>Z21-F21</f>
        <v>6.9999999999999993E-3</v>
      </c>
      <c r="AB21" s="2">
        <v>0</v>
      </c>
      <c r="AC21" s="164">
        <v>0</v>
      </c>
      <c r="AD21" s="47">
        <f>AC21-I21</f>
        <v>0</v>
      </c>
      <c r="AE21" s="29"/>
      <c r="AF21" s="48"/>
      <c r="AG21" s="48"/>
      <c r="AH21" s="48"/>
      <c r="AI21" s="48"/>
      <c r="AJ21" s="48"/>
      <c r="AK21" s="29"/>
      <c r="AM21" s="48"/>
      <c r="AO21" s="48"/>
      <c r="AP21" s="48"/>
      <c r="AQ21" s="7"/>
      <c r="AS21" s="10"/>
      <c r="AT21" s="164"/>
      <c r="AU21" s="164"/>
      <c r="AV21" s="86"/>
      <c r="AW21" s="164"/>
      <c r="AX21" s="47"/>
      <c r="AY21" s="29"/>
      <c r="AZ21" s="48"/>
      <c r="BA21" s="48"/>
      <c r="BB21" s="48"/>
      <c r="BC21" s="48"/>
      <c r="BD21" s="48"/>
      <c r="BE21" s="29"/>
      <c r="BF21" s="48"/>
      <c r="BG21" s="48"/>
      <c r="BI21" s="48"/>
      <c r="BJ21" s="48"/>
      <c r="BK21" s="7"/>
      <c r="BM21" s="29"/>
      <c r="BN21" s="164"/>
      <c r="BO21" s="47"/>
      <c r="BP21" s="2"/>
      <c r="BQ21" s="164"/>
      <c r="BR21" s="47"/>
      <c r="BS21" s="29"/>
      <c r="BT21" s="48"/>
      <c r="BU21" s="48"/>
      <c r="BV21" s="151"/>
      <c r="BW21" s="48"/>
      <c r="BX21" s="48"/>
      <c r="BY21" s="29"/>
      <c r="BZ21" s="48"/>
      <c r="CA21" s="48"/>
      <c r="CC21" s="48"/>
      <c r="CD21" s="48"/>
      <c r="CE21" s="29"/>
      <c r="CG21" s="29"/>
      <c r="CH21" s="47"/>
      <c r="CI21" s="47"/>
      <c r="CJ21" s="2"/>
      <c r="CK21" s="47"/>
      <c r="CL21" s="47"/>
      <c r="CM21" s="29"/>
      <c r="CN21" s="48"/>
      <c r="CO21" s="48"/>
      <c r="CR21" s="49"/>
      <c r="CS21" s="29"/>
      <c r="CT21" s="48"/>
      <c r="CU21" s="48"/>
      <c r="CW21" s="48"/>
      <c r="CX21" s="48"/>
      <c r="CY21" s="7"/>
      <c r="DA21" s="29"/>
      <c r="DB21" s="47"/>
      <c r="DC21" s="47"/>
      <c r="DD21" s="2"/>
      <c r="DE21" s="47"/>
      <c r="DF21" s="47"/>
      <c r="DG21" s="29"/>
      <c r="DH21" s="48"/>
      <c r="DI21" s="48"/>
      <c r="DL21" s="49"/>
      <c r="DM21" s="29"/>
      <c r="DN21" s="48"/>
      <c r="DO21" s="48"/>
      <c r="DQ21" s="48"/>
      <c r="DR21" s="48"/>
      <c r="DS21" s="7"/>
      <c r="DU21" s="29"/>
      <c r="DV21" s="47"/>
      <c r="DW21" s="47"/>
      <c r="DX21" s="2"/>
      <c r="DY21" s="47"/>
      <c r="DZ21" s="47"/>
      <c r="EA21" s="29"/>
      <c r="EC21" s="50"/>
      <c r="EF21" s="49"/>
      <c r="EG21" s="29"/>
      <c r="EH21" s="48"/>
      <c r="EI21" s="48"/>
      <c r="EK21" s="48"/>
      <c r="EL21" s="48"/>
      <c r="EM21" s="7"/>
      <c r="EO21" s="29"/>
      <c r="EP21" s="47"/>
      <c r="EQ21" s="47"/>
      <c r="ER21" s="2"/>
      <c r="ES21" s="47"/>
      <c r="ET21" s="47"/>
      <c r="EU21" s="29"/>
      <c r="EV21" s="48"/>
      <c r="EW21" s="48"/>
      <c r="EZ21" s="49"/>
      <c r="FA21" s="29"/>
      <c r="FB21" s="48"/>
      <c r="FC21" s="48"/>
      <c r="FE21" s="48"/>
      <c r="FF21" s="48"/>
      <c r="FG21" s="7"/>
      <c r="FI21" s="29"/>
      <c r="FJ21" s="47"/>
      <c r="FK21" s="47"/>
      <c r="FL21" s="2"/>
      <c r="FM21" s="47"/>
      <c r="FN21" s="47"/>
      <c r="FO21" s="29"/>
      <c r="FP21" s="48"/>
      <c r="FQ21" s="48"/>
      <c r="FT21" s="49"/>
      <c r="FU21" s="29"/>
      <c r="FV21" s="48"/>
      <c r="FW21" s="48"/>
      <c r="FY21" s="48"/>
      <c r="FZ21" s="48"/>
      <c r="GA21" s="7"/>
      <c r="GC21" s="2"/>
      <c r="GD21" s="47"/>
      <c r="GE21" s="29"/>
      <c r="GF21" s="29"/>
      <c r="GG21" s="47"/>
      <c r="GH21" s="29"/>
      <c r="GI21" s="51"/>
      <c r="GN21" s="49"/>
      <c r="GU21" s="7"/>
      <c r="GW21" s="2"/>
      <c r="GX21" s="47"/>
      <c r="GY21" s="29"/>
      <c r="GZ21" s="29"/>
      <c r="HA21" s="47"/>
      <c r="HB21" s="29"/>
      <c r="HC21" s="51"/>
      <c r="HH21" s="49"/>
      <c r="HO21" s="7"/>
      <c r="HQ21" s="2"/>
      <c r="HR21" s="47"/>
      <c r="HS21" s="29"/>
      <c r="HT21" s="29"/>
      <c r="HU21" s="47"/>
      <c r="HV21" s="29"/>
      <c r="HW21" s="51"/>
      <c r="IB21" s="49"/>
      <c r="II21" s="7"/>
      <c r="IK21" s="2"/>
      <c r="IL21" s="47"/>
      <c r="IM21" s="29"/>
      <c r="IN21" s="29"/>
      <c r="IO21" s="47"/>
      <c r="IP21" s="29"/>
      <c r="IQ21" s="51"/>
      <c r="IV21" s="49"/>
    </row>
    <row r="22" spans="1:262" s="4" customFormat="1" ht="13.5" customHeight="1">
      <c r="A22" s="46" t="s">
        <v>336</v>
      </c>
      <c r="B22" s="2" t="s">
        <v>804</v>
      </c>
      <c r="C22" s="7"/>
      <c r="E22" s="29"/>
      <c r="F22" s="47"/>
      <c r="G22" s="48"/>
      <c r="H22" s="2"/>
      <c r="I22" s="47"/>
      <c r="J22" s="48"/>
      <c r="K22" s="48"/>
      <c r="L22" s="48"/>
      <c r="M22" s="48"/>
      <c r="N22" s="48"/>
      <c r="O22" s="48"/>
      <c r="P22" s="48"/>
      <c r="Q22" s="29"/>
      <c r="R22" s="48"/>
      <c r="S22" s="48"/>
      <c r="U22" s="48"/>
      <c r="V22" s="48"/>
      <c r="W22" s="7"/>
      <c r="Y22" s="29">
        <v>13234</v>
      </c>
      <c r="Z22" s="164">
        <v>4.0000000000000001E-3</v>
      </c>
      <c r="AA22" s="47">
        <f>Z22-F22</f>
        <v>4.0000000000000001E-3</v>
      </c>
      <c r="AB22" s="2">
        <v>0</v>
      </c>
      <c r="AC22" s="184">
        <v>0</v>
      </c>
      <c r="AD22" s="47">
        <f>AC22-I22</f>
        <v>0</v>
      </c>
      <c r="AE22" s="29"/>
      <c r="AF22" s="48"/>
      <c r="AG22" s="48"/>
      <c r="AH22" s="48"/>
      <c r="AI22" s="48"/>
      <c r="AJ22" s="48"/>
      <c r="AK22" s="29"/>
      <c r="AM22" s="48"/>
      <c r="AO22" s="48"/>
      <c r="AP22" s="48"/>
      <c r="AQ22" s="7"/>
      <c r="AS22" s="10"/>
      <c r="AT22" s="164"/>
      <c r="AU22" s="164"/>
      <c r="AV22" s="86"/>
      <c r="AW22" s="164"/>
      <c r="AX22" s="47"/>
      <c r="AY22" s="29"/>
      <c r="AZ22" s="48"/>
      <c r="BA22" s="48"/>
      <c r="BB22" s="48"/>
      <c r="BC22" s="48"/>
      <c r="BD22" s="48"/>
      <c r="BE22" s="29"/>
      <c r="BF22" s="48"/>
      <c r="BG22" s="48"/>
      <c r="BI22" s="48"/>
      <c r="BJ22" s="48"/>
      <c r="BK22" s="7"/>
      <c r="BM22" s="29"/>
      <c r="BN22" s="164"/>
      <c r="BO22" s="47"/>
      <c r="BP22" s="2"/>
      <c r="BQ22" s="164"/>
      <c r="BR22" s="47"/>
      <c r="BS22" s="29"/>
      <c r="BT22" s="48"/>
      <c r="BU22" s="48"/>
      <c r="BV22" s="151"/>
      <c r="BW22" s="48"/>
      <c r="BX22" s="48"/>
      <c r="BY22" s="29"/>
      <c r="BZ22" s="48"/>
      <c r="CA22" s="48"/>
      <c r="CC22" s="48"/>
      <c r="CD22" s="48"/>
      <c r="CE22" s="29"/>
      <c r="CG22" s="29"/>
      <c r="CH22" s="47"/>
      <c r="CI22" s="47"/>
      <c r="CJ22" s="2"/>
      <c r="CK22" s="47"/>
      <c r="CL22" s="47"/>
      <c r="CM22" s="29"/>
      <c r="CN22" s="48"/>
      <c r="CO22" s="48"/>
      <c r="CR22" s="49"/>
      <c r="CS22" s="29"/>
      <c r="CT22" s="48"/>
      <c r="CU22" s="48"/>
      <c r="CW22" s="48"/>
      <c r="CX22" s="48"/>
      <c r="CY22" s="7"/>
      <c r="DA22" s="29"/>
      <c r="DB22" s="47"/>
      <c r="DC22" s="47"/>
      <c r="DD22" s="2"/>
      <c r="DE22" s="47"/>
      <c r="DF22" s="47"/>
      <c r="DG22" s="29"/>
      <c r="DH22" s="48"/>
      <c r="DI22" s="48"/>
      <c r="DL22" s="49"/>
      <c r="DM22" s="29"/>
      <c r="DN22" s="48"/>
      <c r="DO22" s="48"/>
      <c r="DQ22" s="48"/>
      <c r="DR22" s="48"/>
      <c r="DS22" s="7"/>
      <c r="DU22" s="29"/>
      <c r="DV22" s="47"/>
      <c r="DW22" s="47"/>
      <c r="DX22" s="2"/>
      <c r="DY22" s="47"/>
      <c r="DZ22" s="47"/>
      <c r="EA22" s="29"/>
      <c r="EC22" s="50"/>
      <c r="EF22" s="49"/>
      <c r="EG22" s="29"/>
      <c r="EH22" s="48"/>
      <c r="EI22" s="48"/>
      <c r="EK22" s="48"/>
      <c r="EL22" s="48"/>
      <c r="EM22" s="7"/>
      <c r="EO22" s="29"/>
      <c r="EP22" s="47"/>
      <c r="EQ22" s="47"/>
      <c r="ER22" s="2"/>
      <c r="ES22" s="47"/>
      <c r="ET22" s="47"/>
      <c r="EU22" s="29"/>
      <c r="EV22" s="48"/>
      <c r="EW22" s="48"/>
      <c r="EZ22" s="49"/>
      <c r="FA22" s="29"/>
      <c r="FB22" s="48"/>
      <c r="FC22" s="48"/>
      <c r="FE22" s="48"/>
      <c r="FF22" s="48"/>
      <c r="FG22" s="7"/>
      <c r="FI22" s="29"/>
      <c r="FJ22" s="47"/>
      <c r="FK22" s="47"/>
      <c r="FL22" s="2"/>
      <c r="FM22" s="47"/>
      <c r="FN22" s="47"/>
      <c r="FO22" s="29"/>
      <c r="FP22" s="48"/>
      <c r="FQ22" s="48"/>
      <c r="FT22" s="49"/>
      <c r="FU22" s="29"/>
      <c r="FV22" s="48"/>
      <c r="FW22" s="48"/>
      <c r="FY22" s="48"/>
      <c r="FZ22" s="48"/>
      <c r="GA22" s="7"/>
      <c r="GC22" s="2"/>
      <c r="GD22" s="47"/>
      <c r="GE22" s="2"/>
      <c r="GF22" s="2"/>
      <c r="GG22" s="47"/>
      <c r="GH22" s="2"/>
      <c r="GI22" s="51"/>
      <c r="GN22" s="49"/>
      <c r="GU22" s="7"/>
      <c r="GW22" s="2"/>
      <c r="GX22" s="47"/>
      <c r="GY22" s="2"/>
      <c r="GZ22" s="2"/>
      <c r="HA22" s="47"/>
      <c r="HB22" s="2"/>
      <c r="HC22" s="51"/>
      <c r="HH22" s="49"/>
      <c r="HO22" s="7"/>
      <c r="HQ22" s="2"/>
      <c r="HR22" s="47"/>
      <c r="HS22" s="2"/>
      <c r="HT22" s="2"/>
      <c r="HU22" s="47"/>
      <c r="HV22" s="2"/>
      <c r="HW22" s="51"/>
      <c r="IB22" s="49"/>
      <c r="II22" s="7"/>
      <c r="IK22" s="2"/>
      <c r="IL22" s="47"/>
      <c r="IM22" s="2"/>
      <c r="IN22" s="2"/>
      <c r="IO22" s="47"/>
      <c r="IP22" s="2"/>
      <c r="IQ22" s="51"/>
      <c r="IV22" s="49"/>
    </row>
    <row r="23" spans="1:262" s="4" customFormat="1" ht="13.5" customHeight="1">
      <c r="A23" s="46" t="s">
        <v>337</v>
      </c>
      <c r="B23" s="2" t="s">
        <v>805</v>
      </c>
      <c r="C23" s="7"/>
      <c r="E23" s="29"/>
      <c r="F23" s="47"/>
      <c r="G23" s="48"/>
      <c r="H23" s="2"/>
      <c r="I23" s="47"/>
      <c r="J23" s="48"/>
      <c r="K23" s="48"/>
      <c r="L23" s="48"/>
      <c r="M23" s="48"/>
      <c r="N23" s="48"/>
      <c r="O23" s="48"/>
      <c r="P23" s="48"/>
      <c r="Q23" s="29"/>
      <c r="R23" s="48"/>
      <c r="S23" s="48"/>
      <c r="U23" s="48"/>
      <c r="V23" s="48"/>
      <c r="W23" s="7"/>
      <c r="Y23" s="29">
        <v>10580</v>
      </c>
      <c r="Z23" s="164">
        <v>3.0000000000000001E-3</v>
      </c>
      <c r="AA23" s="47">
        <f>Z23-F23</f>
        <v>3.0000000000000001E-3</v>
      </c>
      <c r="AB23" s="2">
        <v>0</v>
      </c>
      <c r="AC23" s="164">
        <v>0</v>
      </c>
      <c r="AD23" s="47">
        <f>AC23-I23</f>
        <v>0</v>
      </c>
      <c r="AE23" s="29"/>
      <c r="AF23" s="48"/>
      <c r="AG23" s="48"/>
      <c r="AH23" s="48"/>
      <c r="AI23" s="48"/>
      <c r="AJ23" s="48"/>
      <c r="AK23" s="29"/>
      <c r="AM23" s="48"/>
      <c r="AO23" s="48"/>
      <c r="AP23" s="48"/>
      <c r="AQ23" s="7"/>
      <c r="AS23" s="10"/>
      <c r="AT23" s="164"/>
      <c r="AU23" s="164"/>
      <c r="AV23" s="86"/>
      <c r="AW23" s="164"/>
      <c r="AX23" s="47"/>
      <c r="AY23" s="29"/>
      <c r="AZ23" s="48"/>
      <c r="BA23" s="48"/>
      <c r="BB23" s="48"/>
      <c r="BC23" s="48"/>
      <c r="BD23" s="48"/>
      <c r="BE23" s="29"/>
      <c r="BF23" s="48"/>
      <c r="BG23" s="48"/>
      <c r="BI23" s="48"/>
      <c r="BJ23" s="48"/>
      <c r="BK23" s="7"/>
      <c r="BM23" s="29"/>
      <c r="BN23" s="164"/>
      <c r="BO23" s="47"/>
      <c r="BP23" s="2"/>
      <c r="BQ23" s="164"/>
      <c r="BR23" s="47"/>
      <c r="BS23" s="29"/>
      <c r="BT23" s="48"/>
      <c r="BU23" s="48"/>
      <c r="BV23" s="151"/>
      <c r="BW23" s="48"/>
      <c r="BX23" s="48"/>
      <c r="BY23" s="29"/>
      <c r="BZ23" s="48"/>
      <c r="CA23" s="48"/>
      <c r="CC23" s="48"/>
      <c r="CD23" s="48"/>
      <c r="CE23" s="29"/>
      <c r="CG23" s="29"/>
      <c r="CH23" s="47"/>
      <c r="CI23" s="47"/>
      <c r="CJ23" s="2"/>
      <c r="CK23" s="47"/>
      <c r="CL23" s="47"/>
      <c r="CM23" s="29"/>
      <c r="CN23" s="48"/>
      <c r="CO23" s="48"/>
      <c r="CR23" s="49"/>
      <c r="CS23" s="29"/>
      <c r="CT23" s="48"/>
      <c r="CU23" s="48"/>
      <c r="CW23" s="48"/>
      <c r="CX23" s="48"/>
      <c r="CY23" s="7"/>
      <c r="DA23" s="29"/>
      <c r="DB23" s="47"/>
      <c r="DC23" s="47"/>
      <c r="DD23" s="2"/>
      <c r="DE23" s="47"/>
      <c r="DF23" s="47"/>
      <c r="DG23" s="29"/>
      <c r="DH23" s="48"/>
      <c r="DI23" s="48"/>
      <c r="DL23" s="49"/>
      <c r="DM23" s="29"/>
      <c r="DN23" s="48"/>
      <c r="DO23" s="48"/>
      <c r="DQ23" s="48"/>
      <c r="DR23" s="48"/>
      <c r="DS23" s="7"/>
      <c r="DU23" s="29"/>
      <c r="DV23" s="47"/>
      <c r="DW23" s="47"/>
      <c r="DX23" s="2"/>
      <c r="DY23" s="47"/>
      <c r="DZ23" s="47"/>
      <c r="EA23" s="29"/>
      <c r="EC23" s="50"/>
      <c r="EF23" s="49"/>
      <c r="EG23" s="29"/>
      <c r="EH23" s="48"/>
      <c r="EI23" s="48"/>
      <c r="EK23" s="48"/>
      <c r="EL23" s="48"/>
      <c r="EM23" s="7"/>
      <c r="EO23" s="29"/>
      <c r="EP23" s="47"/>
      <c r="EQ23" s="47"/>
      <c r="ER23" s="2"/>
      <c r="ES23" s="47"/>
      <c r="ET23" s="47"/>
      <c r="EU23" s="29"/>
      <c r="EV23" s="48"/>
      <c r="EW23" s="48"/>
      <c r="EZ23" s="49"/>
      <c r="FA23" s="29"/>
      <c r="FB23" s="48"/>
      <c r="FC23" s="48"/>
      <c r="FE23" s="48"/>
      <c r="FF23" s="48"/>
      <c r="FG23" s="7"/>
      <c r="FI23" s="29"/>
      <c r="FJ23" s="47"/>
      <c r="FK23" s="47"/>
      <c r="FL23" s="2"/>
      <c r="FM23" s="47"/>
      <c r="FN23" s="47"/>
      <c r="FO23" s="29"/>
      <c r="FP23" s="48"/>
      <c r="FQ23" s="48"/>
      <c r="FT23" s="49"/>
      <c r="FU23" s="29"/>
      <c r="FV23" s="48"/>
      <c r="FW23" s="48"/>
      <c r="FY23" s="48"/>
      <c r="FZ23" s="48"/>
      <c r="GA23" s="7"/>
      <c r="GC23" s="2"/>
      <c r="GD23" s="47"/>
      <c r="GE23" s="2"/>
      <c r="GF23" s="2"/>
      <c r="GG23" s="47"/>
      <c r="GH23" s="2"/>
      <c r="GI23" s="51"/>
      <c r="GN23" s="49"/>
      <c r="GU23" s="7"/>
      <c r="GW23" s="2"/>
      <c r="GX23" s="47"/>
      <c r="GY23" s="2"/>
      <c r="GZ23" s="2"/>
      <c r="HA23" s="47"/>
      <c r="HB23" s="2"/>
      <c r="HC23" s="51"/>
      <c r="HH23" s="49"/>
      <c r="HO23" s="7"/>
      <c r="HQ23" s="2"/>
      <c r="HR23" s="47"/>
      <c r="HS23" s="2"/>
      <c r="HT23" s="2"/>
      <c r="HU23" s="47"/>
      <c r="HV23" s="2"/>
      <c r="HW23" s="51"/>
      <c r="IB23" s="49"/>
      <c r="II23" s="7"/>
      <c r="IK23" s="2"/>
      <c r="IL23" s="47"/>
      <c r="IM23" s="2"/>
      <c r="IN23" s="2"/>
      <c r="IO23" s="47"/>
      <c r="IP23" s="2"/>
      <c r="IQ23" s="51"/>
      <c r="IV23" s="49"/>
    </row>
    <row r="24" spans="1:262" s="4" customFormat="1" ht="13.5" customHeight="1">
      <c r="A24" s="46" t="s">
        <v>338</v>
      </c>
      <c r="B24" s="2" t="s">
        <v>806</v>
      </c>
      <c r="C24" s="7"/>
      <c r="E24" s="29"/>
      <c r="F24" s="47"/>
      <c r="G24" s="48"/>
      <c r="H24" s="2"/>
      <c r="I24" s="47"/>
      <c r="J24" s="48"/>
      <c r="K24" s="48"/>
      <c r="L24" s="48"/>
      <c r="M24" s="48"/>
      <c r="N24" s="48"/>
      <c r="O24" s="48"/>
      <c r="P24" s="48"/>
      <c r="Q24" s="29"/>
      <c r="R24" s="48"/>
      <c r="S24" s="48"/>
      <c r="U24" s="48"/>
      <c r="V24" s="48"/>
      <c r="W24" s="7"/>
      <c r="Y24" s="29"/>
      <c r="Z24" s="47"/>
      <c r="AA24" s="47"/>
      <c r="AB24" s="2"/>
      <c r="AC24" s="47"/>
      <c r="AD24" s="47"/>
      <c r="AE24" s="29"/>
      <c r="AF24" s="48"/>
      <c r="AG24" s="48"/>
      <c r="AH24" s="48"/>
      <c r="AI24" s="48"/>
      <c r="AJ24" s="48"/>
      <c r="AK24" s="29"/>
      <c r="AM24" s="48"/>
      <c r="AO24" s="48"/>
      <c r="AP24" s="48"/>
      <c r="AQ24" s="7"/>
      <c r="AS24" s="10">
        <v>349156</v>
      </c>
      <c r="AT24" s="164">
        <v>7.2999999999999995E-2</v>
      </c>
      <c r="AU24" s="47">
        <f>AT24-Z24</f>
        <v>7.2999999999999995E-2</v>
      </c>
      <c r="AV24" s="86">
        <v>2</v>
      </c>
      <c r="AW24" s="164">
        <v>7.400000000000001E-2</v>
      </c>
      <c r="AX24" s="47"/>
      <c r="AY24" s="29"/>
      <c r="AZ24" s="48"/>
      <c r="BA24" s="48"/>
      <c r="BB24" s="48"/>
      <c r="BC24" s="48"/>
      <c r="BD24" s="48"/>
      <c r="BE24" s="29"/>
      <c r="BF24" s="48"/>
      <c r="BG24" s="48"/>
      <c r="BI24" s="48"/>
      <c r="BJ24" s="48"/>
      <c r="BK24" s="7"/>
      <c r="BM24" s="29"/>
      <c r="BN24" s="164"/>
      <c r="BO24" s="47"/>
      <c r="BP24" s="2"/>
      <c r="BQ24" s="164"/>
      <c r="BR24" s="47"/>
      <c r="BS24" s="29"/>
      <c r="BT24" s="48"/>
      <c r="BU24" s="48"/>
      <c r="BV24" s="151"/>
      <c r="BW24" s="48"/>
      <c r="BX24" s="48"/>
      <c r="BY24" s="29"/>
      <c r="BZ24" s="48"/>
      <c r="CA24" s="48"/>
      <c r="CC24" s="48"/>
      <c r="CD24" s="48"/>
      <c r="CE24" s="29"/>
      <c r="CG24" s="29"/>
      <c r="CH24" s="47"/>
      <c r="CI24" s="47"/>
      <c r="CJ24" s="2"/>
      <c r="CK24" s="47"/>
      <c r="CL24" s="47"/>
      <c r="CM24" s="29"/>
      <c r="CN24" s="48"/>
      <c r="CO24" s="48"/>
      <c r="CR24" s="49"/>
      <c r="CS24" s="29"/>
      <c r="CT24" s="48"/>
      <c r="CU24" s="48"/>
      <c r="CW24" s="48"/>
      <c r="CX24" s="48"/>
      <c r="CY24" s="7"/>
      <c r="DA24" s="29"/>
      <c r="DB24" s="47"/>
      <c r="DC24" s="47"/>
      <c r="DD24" s="2"/>
      <c r="DE24" s="47"/>
      <c r="DF24" s="47"/>
      <c r="DG24" s="29"/>
      <c r="DH24" s="48"/>
      <c r="DI24" s="48"/>
      <c r="DL24" s="49"/>
      <c r="DM24" s="29"/>
      <c r="DN24" s="48"/>
      <c r="DO24" s="48"/>
      <c r="DQ24" s="48"/>
      <c r="DR24" s="48"/>
      <c r="DS24" s="7"/>
      <c r="DU24" s="29"/>
      <c r="DV24" s="47"/>
      <c r="DW24" s="47"/>
      <c r="DX24" s="2"/>
      <c r="DY24" s="47"/>
      <c r="DZ24" s="47"/>
      <c r="EA24" s="29"/>
      <c r="EC24" s="50"/>
      <c r="EF24" s="49"/>
      <c r="EG24" s="29"/>
      <c r="EH24" s="48"/>
      <c r="EI24" s="48"/>
      <c r="EK24" s="48"/>
      <c r="EL24" s="48"/>
      <c r="EM24" s="7"/>
      <c r="EO24" s="29"/>
      <c r="EP24" s="47"/>
      <c r="EQ24" s="47"/>
      <c r="ER24" s="2"/>
      <c r="ES24" s="47"/>
      <c r="ET24" s="47"/>
      <c r="EU24" s="29"/>
      <c r="EV24" s="48"/>
      <c r="EW24" s="48"/>
      <c r="EZ24" s="49"/>
      <c r="FA24" s="29"/>
      <c r="FB24" s="48"/>
      <c r="FC24" s="48"/>
      <c r="FE24" s="48"/>
      <c r="FF24" s="48"/>
      <c r="FG24" s="7"/>
      <c r="FI24" s="29"/>
      <c r="FJ24" s="47"/>
      <c r="FK24" s="47"/>
      <c r="FL24" s="2"/>
      <c r="FM24" s="47"/>
      <c r="FN24" s="47"/>
      <c r="FO24" s="29"/>
      <c r="FP24" s="48"/>
      <c r="FQ24" s="48"/>
      <c r="FT24" s="49"/>
      <c r="FU24" s="29"/>
      <c r="FV24" s="48"/>
      <c r="FW24" s="48"/>
      <c r="FY24" s="48"/>
      <c r="FZ24" s="48"/>
      <c r="GA24" s="7"/>
      <c r="GC24" s="2"/>
      <c r="GD24" s="47"/>
      <c r="GE24" s="2"/>
      <c r="GF24" s="2"/>
      <c r="GG24" s="47"/>
      <c r="GH24" s="2"/>
      <c r="GI24" s="51"/>
      <c r="GN24" s="49"/>
      <c r="GU24" s="7"/>
      <c r="GW24" s="2"/>
      <c r="GX24" s="47"/>
      <c r="GY24" s="2"/>
      <c r="GZ24" s="2"/>
      <c r="HA24" s="47"/>
      <c r="HB24" s="2"/>
      <c r="HC24" s="51"/>
      <c r="HH24" s="49"/>
      <c r="HO24" s="7"/>
      <c r="HQ24" s="2"/>
      <c r="HR24" s="47"/>
      <c r="HS24" s="2"/>
      <c r="HT24" s="2"/>
      <c r="HU24" s="47"/>
      <c r="HV24" s="2"/>
      <c r="HW24" s="51"/>
      <c r="IB24" s="49"/>
      <c r="II24" s="7"/>
      <c r="IK24" s="2"/>
      <c r="IL24" s="47"/>
      <c r="IM24" s="2"/>
      <c r="IN24" s="2"/>
      <c r="IO24" s="47"/>
      <c r="IP24" s="2"/>
      <c r="IQ24" s="51"/>
      <c r="IV24" s="49"/>
    </row>
    <row r="25" spans="1:262" s="4" customFormat="1" ht="13.5" customHeight="1">
      <c r="A25" s="46" t="s">
        <v>339</v>
      </c>
      <c r="B25" s="2" t="s">
        <v>807</v>
      </c>
      <c r="C25" s="7"/>
      <c r="E25" s="29"/>
      <c r="F25" s="47"/>
      <c r="G25" s="48"/>
      <c r="H25" s="2"/>
      <c r="I25" s="47"/>
      <c r="J25" s="48"/>
      <c r="K25" s="48"/>
      <c r="L25" s="48"/>
      <c r="M25" s="48"/>
      <c r="N25" s="48"/>
      <c r="O25" s="48"/>
      <c r="P25" s="48"/>
      <c r="Q25" s="29"/>
      <c r="R25" s="48"/>
      <c r="S25" s="48"/>
      <c r="U25" s="48"/>
      <c r="V25" s="48"/>
      <c r="W25" s="7"/>
      <c r="Y25" s="29"/>
      <c r="Z25" s="147"/>
      <c r="AA25" s="47"/>
      <c r="AB25" s="2"/>
      <c r="AC25" s="147"/>
      <c r="AD25" s="47"/>
      <c r="AE25" s="29"/>
      <c r="AF25" s="48"/>
      <c r="AG25" s="48"/>
      <c r="AH25" s="48"/>
      <c r="AI25" s="48"/>
      <c r="AJ25" s="48"/>
      <c r="AK25" s="29"/>
      <c r="AM25" s="48"/>
      <c r="AO25" s="48"/>
      <c r="AP25" s="48"/>
      <c r="AQ25" s="7"/>
      <c r="AS25" s="10">
        <v>279880</v>
      </c>
      <c r="AT25" s="164">
        <v>5.9000000000000004E-2</v>
      </c>
      <c r="AU25" s="47">
        <f>AT25-Z25</f>
        <v>5.9000000000000004E-2</v>
      </c>
      <c r="AV25" s="86">
        <v>2</v>
      </c>
      <c r="AW25" s="164">
        <v>7.400000000000001E-2</v>
      </c>
      <c r="AX25" s="47"/>
      <c r="AY25" s="29"/>
      <c r="AZ25" s="48"/>
      <c r="BA25" s="48"/>
      <c r="BB25" s="48"/>
      <c r="BC25" s="48"/>
      <c r="BD25" s="48"/>
      <c r="BE25" s="29"/>
      <c r="BF25" s="48"/>
      <c r="BG25" s="48"/>
      <c r="BI25" s="48"/>
      <c r="BJ25" s="48"/>
      <c r="BK25" s="7"/>
      <c r="BM25" s="29">
        <v>310540</v>
      </c>
      <c r="BN25" s="164">
        <v>6.8000000000000005E-2</v>
      </c>
      <c r="BO25" s="47">
        <f>BN25-AT25</f>
        <v>9.0000000000000011E-3</v>
      </c>
      <c r="BP25" s="2">
        <v>2</v>
      </c>
      <c r="BQ25" s="164">
        <v>0.08</v>
      </c>
      <c r="BR25" s="47">
        <f>BQ25-AW25</f>
        <v>5.9999999999999915E-3</v>
      </c>
      <c r="BS25" s="29"/>
      <c r="BT25" s="48"/>
      <c r="BU25" s="48"/>
      <c r="BV25" s="151"/>
      <c r="BW25" s="48"/>
      <c r="BX25" s="48"/>
      <c r="BY25" s="29"/>
      <c r="BZ25" s="48"/>
      <c r="CA25" s="48"/>
      <c r="CC25" s="48"/>
      <c r="CD25" s="48"/>
      <c r="CE25" s="29" t="s">
        <v>985</v>
      </c>
      <c r="CG25" s="29">
        <v>364843</v>
      </c>
      <c r="CH25" s="47">
        <v>7.6999999999999999E-2</v>
      </c>
      <c r="CI25" s="47">
        <v>8.9999999999999993E-3</v>
      </c>
      <c r="CJ25" s="2">
        <v>2</v>
      </c>
      <c r="CK25" s="47">
        <v>7.6999999999999999E-2</v>
      </c>
      <c r="CL25" s="47">
        <v>0</v>
      </c>
      <c r="CM25" s="29"/>
      <c r="CN25" s="48"/>
      <c r="CO25" s="48"/>
      <c r="CR25" s="49"/>
      <c r="CS25" s="29"/>
      <c r="CT25" s="48"/>
      <c r="CU25" s="48"/>
      <c r="CW25" s="48"/>
      <c r="CX25" s="48"/>
      <c r="CY25" s="7"/>
      <c r="DA25" s="29">
        <v>375660</v>
      </c>
      <c r="DB25" s="47">
        <f>DA25/$CY$7</f>
        <v>6.8328988272245705E-2</v>
      </c>
      <c r="DC25" s="47"/>
      <c r="DD25" s="2">
        <v>2</v>
      </c>
      <c r="DE25" s="47">
        <f t="shared" ref="DE25:DE28" si="7">DD25/$CY$3</f>
        <v>7.6923076923076927E-2</v>
      </c>
      <c r="DF25" s="47">
        <f t="shared" ref="DF25:DF28" si="8">DE25-CK25</f>
        <v>-7.6923076923071654E-5</v>
      </c>
      <c r="DG25" s="29"/>
      <c r="DH25" s="48"/>
      <c r="DI25" s="48"/>
      <c r="DL25" s="49"/>
      <c r="DM25" s="29"/>
      <c r="DN25" s="48"/>
      <c r="DO25" s="48"/>
      <c r="DQ25" s="48"/>
      <c r="DR25" s="48"/>
      <c r="DS25" s="7"/>
      <c r="DU25" s="29"/>
      <c r="DV25" s="47"/>
      <c r="DW25" s="47"/>
      <c r="DX25" s="2"/>
      <c r="DY25" s="47"/>
      <c r="DZ25" s="47"/>
      <c r="EA25" s="29"/>
      <c r="EC25" s="50"/>
      <c r="EF25" s="49"/>
      <c r="EG25" s="29"/>
      <c r="EH25" s="48"/>
      <c r="EI25" s="48"/>
      <c r="EK25" s="48"/>
      <c r="EL25" s="48"/>
      <c r="EM25" s="7"/>
      <c r="EO25" s="29"/>
      <c r="EP25" s="47"/>
      <c r="EQ25" s="47"/>
      <c r="ER25" s="2"/>
      <c r="ES25" s="47"/>
      <c r="ET25" s="47"/>
      <c r="EU25" s="29"/>
      <c r="EV25" s="48"/>
      <c r="EW25" s="48"/>
      <c r="EZ25" s="49"/>
      <c r="FA25" s="29"/>
      <c r="FB25" s="48"/>
      <c r="FC25" s="48"/>
      <c r="FE25" s="48"/>
      <c r="FF25" s="48"/>
      <c r="FG25" s="7"/>
      <c r="FI25" s="29"/>
      <c r="FJ25" s="47"/>
      <c r="FK25" s="47"/>
      <c r="FL25" s="2"/>
      <c r="FM25" s="47"/>
      <c r="FN25" s="47"/>
      <c r="FO25" s="29"/>
      <c r="FP25" s="48"/>
      <c r="FQ25" s="48"/>
      <c r="FT25" s="49"/>
      <c r="FU25" s="29"/>
      <c r="FV25" s="48"/>
      <c r="FW25" s="48"/>
      <c r="FY25" s="48"/>
      <c r="FZ25" s="48"/>
      <c r="GA25" s="7"/>
      <c r="GC25" s="2"/>
      <c r="GD25" s="47"/>
      <c r="GE25" s="2"/>
      <c r="GF25" s="2"/>
      <c r="GG25" s="47"/>
      <c r="GH25" s="2"/>
      <c r="GI25" s="51"/>
      <c r="GN25" s="49"/>
      <c r="GU25" s="7"/>
      <c r="GW25" s="2"/>
      <c r="GX25" s="47"/>
      <c r="GY25" s="2"/>
      <c r="GZ25" s="2"/>
      <c r="HA25" s="47"/>
      <c r="HB25" s="2"/>
      <c r="HC25" s="51"/>
      <c r="HH25" s="49"/>
      <c r="HO25" s="7"/>
      <c r="HQ25" s="2"/>
      <c r="HR25" s="47"/>
      <c r="HS25" s="2"/>
      <c r="HT25" s="2"/>
      <c r="HU25" s="47"/>
      <c r="HV25" s="2"/>
      <c r="HW25" s="51"/>
      <c r="IB25" s="49"/>
      <c r="II25" s="7"/>
      <c r="IK25" s="2"/>
      <c r="IL25" s="47"/>
      <c r="IM25" s="2"/>
      <c r="IN25" s="2"/>
      <c r="IO25" s="47"/>
      <c r="IP25" s="2"/>
      <c r="IQ25" s="51"/>
      <c r="IV25" s="49"/>
    </row>
    <row r="26" spans="1:262" s="4" customFormat="1" ht="13.5" customHeight="1">
      <c r="A26" s="46" t="s">
        <v>324</v>
      </c>
      <c r="B26" s="2" t="s">
        <v>967</v>
      </c>
      <c r="C26" s="7"/>
      <c r="E26" s="29"/>
      <c r="F26" s="47"/>
      <c r="G26" s="48"/>
      <c r="H26" s="2"/>
      <c r="I26" s="47"/>
      <c r="J26" s="48"/>
      <c r="K26" s="48"/>
      <c r="L26" s="48"/>
      <c r="M26" s="48"/>
      <c r="N26" s="48"/>
      <c r="O26" s="48"/>
      <c r="P26" s="48"/>
      <c r="Q26" s="29"/>
      <c r="R26" s="48"/>
      <c r="S26" s="48"/>
      <c r="U26" s="48"/>
      <c r="V26" s="48"/>
      <c r="W26" s="7"/>
      <c r="Y26" s="29"/>
      <c r="Z26" s="147"/>
      <c r="AA26" s="47"/>
      <c r="AB26" s="2"/>
      <c r="AC26" s="147"/>
      <c r="AD26" s="47"/>
      <c r="AE26" s="29"/>
      <c r="AF26" s="48"/>
      <c r="AG26" s="48"/>
      <c r="AH26" s="48"/>
      <c r="AI26" s="48"/>
      <c r="AJ26" s="48"/>
      <c r="AK26" s="29"/>
      <c r="AM26" s="48"/>
      <c r="AO26" s="48"/>
      <c r="AP26" s="48"/>
      <c r="AQ26" s="7"/>
      <c r="AS26" s="10"/>
      <c r="AT26" s="164"/>
      <c r="AU26" s="47"/>
      <c r="AV26" s="86"/>
      <c r="AW26" s="164"/>
      <c r="AX26" s="47"/>
      <c r="AY26" s="29"/>
      <c r="AZ26" s="48"/>
      <c r="BA26" s="48"/>
      <c r="BB26" s="48"/>
      <c r="BC26" s="48"/>
      <c r="BD26" s="48"/>
      <c r="BE26" s="29"/>
      <c r="BF26" s="48"/>
      <c r="BG26" s="48"/>
      <c r="BI26" s="48"/>
      <c r="BJ26" s="48"/>
      <c r="BK26" s="7"/>
      <c r="BM26" s="29">
        <v>772746</v>
      </c>
      <c r="BN26" s="164">
        <v>0.17</v>
      </c>
      <c r="BO26" s="47">
        <f>BN26-AT26</f>
        <v>0.17</v>
      </c>
      <c r="BP26" s="2">
        <v>4</v>
      </c>
      <c r="BQ26" s="164">
        <v>0.16</v>
      </c>
      <c r="BR26" s="47">
        <f>BQ26-AW26</f>
        <v>0.16</v>
      </c>
      <c r="BS26" s="29"/>
      <c r="BT26" s="48" t="s">
        <v>292</v>
      </c>
      <c r="BU26" s="48" t="s">
        <v>292</v>
      </c>
      <c r="BV26" s="48" t="s">
        <v>292</v>
      </c>
      <c r="BW26" s="48" t="s">
        <v>292</v>
      </c>
      <c r="BX26" s="48" t="s">
        <v>292</v>
      </c>
      <c r="BY26" s="29"/>
      <c r="BZ26" s="48" t="s">
        <v>292</v>
      </c>
      <c r="CA26" s="48"/>
      <c r="CC26" s="48"/>
      <c r="CD26" s="48"/>
      <c r="CE26" s="29" t="s">
        <v>984</v>
      </c>
      <c r="CG26" s="29">
        <v>633114</v>
      </c>
      <c r="CH26" s="47">
        <v>0.13300000000000001</v>
      </c>
      <c r="CI26" s="47">
        <v>-3.6999999999999998E-2</v>
      </c>
      <c r="CJ26" s="2">
        <v>4</v>
      </c>
      <c r="CK26" s="47">
        <v>0.154</v>
      </c>
      <c r="CL26" s="47">
        <v>0</v>
      </c>
      <c r="CM26" s="29"/>
      <c r="CN26" s="48"/>
      <c r="CO26" s="48"/>
      <c r="CR26" s="49"/>
      <c r="CS26" s="29"/>
      <c r="CT26" s="48"/>
      <c r="CU26" s="48"/>
      <c r="CW26" s="48"/>
      <c r="CX26" s="48"/>
      <c r="CY26" s="7"/>
      <c r="DA26" s="29">
        <v>194178</v>
      </c>
      <c r="DB26" s="47">
        <f>DA26/$CY$7</f>
        <v>3.5319135081531512E-2</v>
      </c>
      <c r="DC26" s="47"/>
      <c r="DD26" s="2">
        <v>0</v>
      </c>
      <c r="DE26" s="47">
        <f t="shared" si="7"/>
        <v>0</v>
      </c>
      <c r="DF26" s="47">
        <f t="shared" si="8"/>
        <v>-0.154</v>
      </c>
      <c r="DG26" s="29"/>
      <c r="DH26" s="48"/>
      <c r="DI26" s="48"/>
      <c r="DL26" s="49"/>
      <c r="DM26" s="29"/>
      <c r="DN26" s="48"/>
      <c r="DO26" s="48"/>
      <c r="DQ26" s="48"/>
      <c r="DR26" s="48"/>
      <c r="DS26" s="7"/>
      <c r="DU26" s="29"/>
      <c r="DV26" s="47"/>
      <c r="DW26" s="47"/>
      <c r="DX26" s="2"/>
      <c r="DY26" s="47"/>
      <c r="DZ26" s="47"/>
      <c r="EA26" s="29"/>
      <c r="EC26" s="50"/>
      <c r="EF26" s="49"/>
      <c r="EG26" s="29"/>
      <c r="EH26" s="48"/>
      <c r="EI26" s="48"/>
      <c r="EK26" s="48"/>
      <c r="EL26" s="48"/>
      <c r="EM26" s="7"/>
      <c r="EO26" s="29"/>
      <c r="EP26" s="47"/>
      <c r="EQ26" s="47"/>
      <c r="ER26" s="2"/>
      <c r="ES26" s="47"/>
      <c r="ET26" s="47"/>
      <c r="EU26" s="29"/>
      <c r="EV26" s="48"/>
      <c r="EW26" s="48"/>
      <c r="EZ26" s="49"/>
      <c r="FA26" s="29"/>
      <c r="FB26" s="48"/>
      <c r="FC26" s="48"/>
      <c r="FE26" s="48"/>
      <c r="FF26" s="48"/>
      <c r="FG26" s="7"/>
      <c r="FI26" s="29"/>
      <c r="FJ26" s="47"/>
      <c r="FK26" s="47"/>
      <c r="FL26" s="2"/>
      <c r="FM26" s="47"/>
      <c r="FN26" s="47"/>
      <c r="FO26" s="29"/>
      <c r="FP26" s="48"/>
      <c r="FQ26" s="48"/>
      <c r="FT26" s="49"/>
      <c r="FU26" s="29"/>
      <c r="FV26" s="48"/>
      <c r="FW26" s="48"/>
      <c r="FY26" s="48"/>
      <c r="FZ26" s="48"/>
      <c r="GA26" s="19"/>
      <c r="GB26" s="53"/>
      <c r="GC26" s="53"/>
      <c r="GD26" s="54"/>
      <c r="GE26" s="29"/>
      <c r="GF26" s="29"/>
      <c r="GG26" s="47"/>
      <c r="GH26" s="29"/>
      <c r="GI26" s="56"/>
      <c r="GJ26" s="2"/>
      <c r="GK26" s="2"/>
      <c r="GL26" s="2"/>
      <c r="GM26" s="2"/>
      <c r="GN26" s="57"/>
      <c r="GO26" s="2"/>
      <c r="GP26" s="2"/>
      <c r="GQ26" s="2"/>
      <c r="GR26" s="2"/>
      <c r="GS26" s="2"/>
      <c r="GT26" s="2"/>
      <c r="GU26" s="19"/>
      <c r="GV26" s="53"/>
      <c r="GW26" s="53"/>
      <c r="GX26" s="54"/>
      <c r="GY26" s="29"/>
      <c r="GZ26" s="29"/>
      <c r="HA26" s="47"/>
      <c r="HB26" s="29"/>
      <c r="HC26" s="56"/>
      <c r="HD26" s="2"/>
      <c r="HE26" s="2"/>
      <c r="HF26" s="2"/>
      <c r="HG26" s="2"/>
      <c r="HH26" s="57"/>
      <c r="HI26" s="2"/>
      <c r="HJ26" s="2"/>
      <c r="HK26" s="2"/>
      <c r="HL26" s="2"/>
      <c r="HM26" s="2"/>
      <c r="HN26" s="2"/>
      <c r="HO26" s="19"/>
      <c r="HP26" s="53"/>
      <c r="HQ26" s="53"/>
      <c r="HR26" s="54"/>
      <c r="HS26" s="29"/>
      <c r="HT26" s="29"/>
      <c r="HU26" s="47"/>
      <c r="HV26" s="29"/>
      <c r="HW26" s="56"/>
      <c r="HX26" s="2"/>
      <c r="HY26" s="2"/>
      <c r="HZ26" s="2"/>
      <c r="IA26" s="2"/>
      <c r="IB26" s="57"/>
      <c r="IC26" s="2"/>
      <c r="ID26" s="2"/>
      <c r="IE26" s="2"/>
      <c r="IF26" s="2"/>
      <c r="IG26" s="2"/>
      <c r="IH26" s="2"/>
      <c r="II26" s="19"/>
      <c r="IJ26" s="53"/>
      <c r="IK26" s="53"/>
      <c r="IL26" s="54"/>
      <c r="IM26" s="29"/>
      <c r="IN26" s="29"/>
      <c r="IO26" s="47"/>
      <c r="IP26" s="29"/>
      <c r="IQ26" s="56"/>
      <c r="IR26" s="2"/>
      <c r="IS26" s="2"/>
      <c r="IT26" s="2"/>
      <c r="IU26" s="2"/>
      <c r="IV26" s="57"/>
      <c r="IW26" s="2"/>
      <c r="IX26" s="2"/>
      <c r="IY26" s="2"/>
      <c r="IZ26" s="2"/>
      <c r="JA26" s="2"/>
      <c r="JB26" s="2"/>
    </row>
    <row r="27" spans="1:262" s="4" customFormat="1" ht="13.5" customHeight="1">
      <c r="A27" s="46" t="s">
        <v>325</v>
      </c>
      <c r="B27" s="2" t="s">
        <v>968</v>
      </c>
      <c r="C27" s="7"/>
      <c r="E27" s="29"/>
      <c r="F27" s="47"/>
      <c r="G27" s="48"/>
      <c r="H27" s="2"/>
      <c r="I27" s="47"/>
      <c r="J27" s="48"/>
      <c r="K27" s="48"/>
      <c r="L27" s="48"/>
      <c r="M27" s="48"/>
      <c r="N27" s="48"/>
      <c r="O27" s="48"/>
      <c r="P27" s="48"/>
      <c r="Q27" s="29"/>
      <c r="R27" s="48"/>
      <c r="S27" s="48"/>
      <c r="U27" s="48"/>
      <c r="V27" s="48"/>
      <c r="W27" s="7"/>
      <c r="Y27" s="29"/>
      <c r="Z27" s="147"/>
      <c r="AA27" s="47"/>
      <c r="AB27" s="2"/>
      <c r="AC27" s="147"/>
      <c r="AD27" s="47"/>
      <c r="AE27" s="29"/>
      <c r="AF27" s="48"/>
      <c r="AG27" s="48"/>
      <c r="AH27" s="48"/>
      <c r="AI27" s="48"/>
      <c r="AJ27" s="48"/>
      <c r="AK27" s="29"/>
      <c r="AM27" s="48"/>
      <c r="AO27" s="48"/>
      <c r="AP27" s="48"/>
      <c r="AQ27" s="7"/>
      <c r="AS27" s="10"/>
      <c r="AT27" s="164"/>
      <c r="AU27" s="47"/>
      <c r="AV27" s="86"/>
      <c r="AW27" s="164"/>
      <c r="AX27" s="47"/>
      <c r="AY27" s="29"/>
      <c r="AZ27" s="48"/>
      <c r="BA27" s="48"/>
      <c r="BB27" s="48"/>
      <c r="BC27" s="48"/>
      <c r="BD27" s="48"/>
      <c r="BE27" s="29"/>
      <c r="BF27" s="48"/>
      <c r="BG27" s="48"/>
      <c r="BI27" s="48"/>
      <c r="BJ27" s="48"/>
      <c r="BK27" s="7"/>
      <c r="BM27" s="29"/>
      <c r="BN27" s="164"/>
      <c r="BO27" s="47"/>
      <c r="BP27" s="2"/>
      <c r="BQ27" s="164"/>
      <c r="BR27" s="47"/>
      <c r="BS27" s="29"/>
      <c r="BT27" s="48"/>
      <c r="BU27" s="48"/>
      <c r="BV27" s="48"/>
      <c r="BW27" s="48"/>
      <c r="BX27" s="48"/>
      <c r="BY27" s="29"/>
      <c r="BZ27" s="48"/>
      <c r="CA27" s="48"/>
      <c r="CC27" s="48"/>
      <c r="CD27" s="48"/>
      <c r="CE27" s="29" t="s">
        <v>972</v>
      </c>
      <c r="CG27" s="29">
        <v>200254</v>
      </c>
      <c r="CH27" s="47">
        <v>4.2000000000000003E-2</v>
      </c>
      <c r="CI27" s="47">
        <v>7.0000000000000001E-3</v>
      </c>
      <c r="CJ27" s="2">
        <v>1</v>
      </c>
      <c r="CK27" s="47">
        <v>3.7999999999999999E-2</v>
      </c>
      <c r="CL27" s="47">
        <v>3.7999999999999999E-2</v>
      </c>
      <c r="CM27" s="29"/>
      <c r="CN27" s="48"/>
      <c r="CO27" s="48"/>
      <c r="CR27" s="49"/>
      <c r="CS27" s="29"/>
      <c r="CT27" s="48"/>
      <c r="CU27" s="48"/>
      <c r="CW27" s="48"/>
      <c r="CX27" s="48"/>
      <c r="CY27" s="7"/>
      <c r="DA27" s="29">
        <v>220938</v>
      </c>
      <c r="DB27" s="47">
        <f>DA27/$CY$7</f>
        <v>4.0186525078244752E-2</v>
      </c>
      <c r="DC27" s="47"/>
      <c r="DD27" s="2">
        <v>1</v>
      </c>
      <c r="DE27" s="47">
        <f t="shared" si="7"/>
        <v>3.8461538461538464E-2</v>
      </c>
      <c r="DF27" s="47">
        <f t="shared" si="8"/>
        <v>4.6153846153846462E-4</v>
      </c>
      <c r="DG27" s="29"/>
      <c r="DH27" s="48"/>
      <c r="DI27" s="48"/>
      <c r="DL27" s="49"/>
      <c r="DM27" s="29"/>
      <c r="DN27" s="48"/>
      <c r="DO27" s="48"/>
      <c r="DQ27" s="48"/>
      <c r="DR27" s="48"/>
      <c r="DS27" s="7"/>
      <c r="DU27" s="29"/>
      <c r="DV27" s="47"/>
      <c r="DW27" s="47"/>
      <c r="DX27" s="2"/>
      <c r="DY27" s="47"/>
      <c r="DZ27" s="47"/>
      <c r="EA27" s="29"/>
      <c r="EC27" s="50"/>
      <c r="EF27" s="49"/>
      <c r="EG27" s="29"/>
      <c r="EH27" s="48"/>
      <c r="EI27" s="48"/>
      <c r="EK27" s="48"/>
      <c r="EL27" s="48"/>
      <c r="EM27" s="7"/>
      <c r="EO27" s="29"/>
      <c r="EP27" s="47"/>
      <c r="EQ27" s="47"/>
      <c r="ER27" s="2"/>
      <c r="ES27" s="47"/>
      <c r="ET27" s="47"/>
      <c r="EU27" s="29"/>
      <c r="EV27" s="48"/>
      <c r="EW27" s="48"/>
      <c r="EZ27" s="49"/>
      <c r="FA27" s="29"/>
      <c r="FB27" s="48"/>
      <c r="FC27" s="48"/>
      <c r="FE27" s="48"/>
      <c r="FF27" s="48"/>
      <c r="FG27" s="7"/>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4" customFormat="1" ht="13.5" customHeight="1">
      <c r="A28" s="46" t="s">
        <v>320</v>
      </c>
      <c r="B28" s="2" t="s">
        <v>969</v>
      </c>
      <c r="C28" s="7"/>
      <c r="E28" s="29"/>
      <c r="F28" s="47"/>
      <c r="G28" s="48"/>
      <c r="H28" s="2"/>
      <c r="I28" s="47"/>
      <c r="J28" s="48"/>
      <c r="K28" s="48"/>
      <c r="L28" s="48"/>
      <c r="M28" s="48"/>
      <c r="N28" s="48"/>
      <c r="O28" s="48"/>
      <c r="P28" s="48"/>
      <c r="Q28" s="29"/>
      <c r="R28" s="48"/>
      <c r="S28" s="48"/>
      <c r="U28" s="48"/>
      <c r="V28" s="48"/>
      <c r="W28" s="7"/>
      <c r="Y28" s="29"/>
      <c r="Z28" s="147"/>
      <c r="AA28" s="47"/>
      <c r="AB28" s="2"/>
      <c r="AC28" s="147"/>
      <c r="AD28" s="47"/>
      <c r="AE28" s="29"/>
      <c r="AF28" s="48"/>
      <c r="AG28" s="48"/>
      <c r="AH28" s="48"/>
      <c r="AI28" s="48"/>
      <c r="AJ28" s="48"/>
      <c r="AK28" s="29"/>
      <c r="AM28" s="48"/>
      <c r="AO28" s="48"/>
      <c r="AP28" s="48"/>
      <c r="AQ28" s="7"/>
      <c r="AS28" s="10"/>
      <c r="AT28" s="164"/>
      <c r="AU28" s="47"/>
      <c r="AV28" s="86"/>
      <c r="AW28" s="164"/>
      <c r="AX28" s="47"/>
      <c r="AY28" s="29"/>
      <c r="AZ28" s="48"/>
      <c r="BA28" s="48"/>
      <c r="BB28" s="48"/>
      <c r="BC28" s="48"/>
      <c r="BD28" s="48"/>
      <c r="BE28" s="29"/>
      <c r="BF28" s="48"/>
      <c r="BG28" s="48"/>
      <c r="BI28" s="48"/>
      <c r="BJ28" s="48"/>
      <c r="BK28" s="7"/>
      <c r="BM28" s="29"/>
      <c r="BN28" s="164"/>
      <c r="BO28" s="47"/>
      <c r="BP28" s="2"/>
      <c r="BQ28" s="164"/>
      <c r="BR28" s="47"/>
      <c r="BS28" s="29"/>
      <c r="BT28" s="48"/>
      <c r="BU28" s="48"/>
      <c r="BV28" s="48"/>
      <c r="BW28" s="48"/>
      <c r="BX28" s="48"/>
      <c r="BY28" s="29"/>
      <c r="BZ28" s="48"/>
      <c r="CA28" s="48"/>
      <c r="CC28" s="48"/>
      <c r="CD28" s="48"/>
      <c r="CE28" s="29" t="s">
        <v>972</v>
      </c>
      <c r="CG28" s="29">
        <v>175343</v>
      </c>
      <c r="CH28" s="47">
        <v>3.6999999999999998E-2</v>
      </c>
      <c r="CI28" s="47">
        <v>3.6999999999999998E-2</v>
      </c>
      <c r="CJ28" s="2">
        <v>0</v>
      </c>
      <c r="CK28" s="47">
        <v>0</v>
      </c>
      <c r="CL28" s="47">
        <v>0</v>
      </c>
      <c r="CM28" s="29"/>
      <c r="CN28" s="48"/>
      <c r="CO28" s="48"/>
      <c r="CR28" s="49"/>
      <c r="CS28" s="29"/>
      <c r="CT28" s="48"/>
      <c r="CU28" s="48"/>
      <c r="CW28" s="48"/>
      <c r="CX28" s="48"/>
      <c r="CY28" s="7"/>
      <c r="DA28" s="29">
        <v>215199</v>
      </c>
      <c r="DB28" s="47">
        <f>DA28/$CY$7</f>
        <v>3.914265545226802E-2</v>
      </c>
      <c r="DC28" s="47"/>
      <c r="DD28" s="2">
        <v>1</v>
      </c>
      <c r="DE28" s="47">
        <f t="shared" si="7"/>
        <v>3.8461538461538464E-2</v>
      </c>
      <c r="DF28" s="47">
        <f t="shared" si="8"/>
        <v>3.8461538461538464E-2</v>
      </c>
      <c r="DG28" s="29"/>
      <c r="DH28" s="48"/>
      <c r="DI28" s="48"/>
      <c r="DL28" s="49"/>
      <c r="DM28" s="29"/>
      <c r="DN28" s="48"/>
      <c r="DO28" s="48"/>
      <c r="DQ28" s="48"/>
      <c r="DR28" s="48"/>
      <c r="DS28" s="7"/>
      <c r="DU28" s="29"/>
      <c r="DV28" s="47"/>
      <c r="DW28" s="47"/>
      <c r="DX28" s="2"/>
      <c r="DY28" s="47"/>
      <c r="DZ28" s="47"/>
      <c r="EA28" s="29"/>
      <c r="EC28" s="50"/>
      <c r="EF28" s="49"/>
      <c r="EG28" s="29"/>
      <c r="EH28" s="48"/>
      <c r="EI28" s="48"/>
      <c r="EK28" s="48"/>
      <c r="EL28" s="48"/>
      <c r="EM28" s="7"/>
      <c r="EO28" s="29"/>
      <c r="EP28" s="47"/>
      <c r="EQ28" s="47"/>
      <c r="ER28" s="2"/>
      <c r="ES28" s="47"/>
      <c r="ET28" s="47"/>
      <c r="EU28" s="29"/>
      <c r="EV28" s="48"/>
      <c r="EW28" s="48"/>
      <c r="EZ28" s="49"/>
      <c r="FA28" s="29"/>
      <c r="FB28" s="48"/>
      <c r="FC28" s="48"/>
      <c r="FE28" s="48"/>
      <c r="FF28" s="48"/>
      <c r="FG28" s="7"/>
      <c r="FI28" s="29"/>
      <c r="FJ28" s="47"/>
      <c r="FK28" s="47"/>
      <c r="FL28" s="2"/>
      <c r="FM28" s="47"/>
      <c r="FN28" s="47"/>
      <c r="FO28" s="29"/>
      <c r="FP28" s="48"/>
      <c r="FQ28" s="48"/>
      <c r="FT28" s="49"/>
      <c r="FU28" s="29"/>
      <c r="FV28" s="48"/>
      <c r="FW28" s="48"/>
      <c r="FY28" s="48"/>
      <c r="FZ28" s="48"/>
      <c r="GA28" s="19"/>
      <c r="GB28" s="53"/>
      <c r="GC28" s="53"/>
      <c r="GD28" s="54"/>
      <c r="GE28" s="29"/>
      <c r="GF28" s="29"/>
      <c r="GG28" s="47"/>
      <c r="GH28" s="29"/>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4" customFormat="1" ht="13.5" customHeight="1">
      <c r="A29" s="130" t="s">
        <v>982</v>
      </c>
      <c r="B29" s="2" t="s">
        <v>970</v>
      </c>
      <c r="C29" s="7"/>
      <c r="E29" s="29"/>
      <c r="F29" s="47"/>
      <c r="G29" s="48"/>
      <c r="H29" s="2"/>
      <c r="I29" s="47"/>
      <c r="J29" s="48"/>
      <c r="K29" s="48"/>
      <c r="L29" s="48"/>
      <c r="M29" s="48"/>
      <c r="N29" s="48"/>
      <c r="O29" s="48"/>
      <c r="P29" s="48"/>
      <c r="Q29" s="29"/>
      <c r="R29" s="48"/>
      <c r="S29" s="48"/>
      <c r="U29" s="48"/>
      <c r="V29" s="48"/>
      <c r="W29" s="7"/>
      <c r="Y29" s="29"/>
      <c r="Z29" s="147"/>
      <c r="AA29" s="47"/>
      <c r="AB29" s="2"/>
      <c r="AC29" s="147"/>
      <c r="AD29" s="47"/>
      <c r="AE29" s="29"/>
      <c r="AF29" s="48"/>
      <c r="AG29" s="48"/>
      <c r="AH29" s="48"/>
      <c r="AI29" s="48"/>
      <c r="AJ29" s="48"/>
      <c r="AK29" s="29"/>
      <c r="AM29" s="48"/>
      <c r="AO29" s="48"/>
      <c r="AP29" s="48"/>
      <c r="AQ29" s="7"/>
      <c r="AS29" s="10"/>
      <c r="AT29" s="164"/>
      <c r="AU29" s="47"/>
      <c r="AV29" s="86"/>
      <c r="AW29" s="164"/>
      <c r="AX29" s="47"/>
      <c r="AY29" s="29"/>
      <c r="AZ29" s="48"/>
      <c r="BA29" s="48"/>
      <c r="BB29" s="48"/>
      <c r="BC29" s="48"/>
      <c r="BD29" s="48"/>
      <c r="BE29" s="29"/>
      <c r="BF29" s="48"/>
      <c r="BG29" s="48"/>
      <c r="BI29" s="48"/>
      <c r="BJ29" s="48"/>
      <c r="BK29" s="7"/>
      <c r="BM29" s="29"/>
      <c r="BN29" s="164"/>
      <c r="BO29" s="47"/>
      <c r="BP29" s="2"/>
      <c r="BQ29" s="164"/>
      <c r="BR29" s="47"/>
      <c r="BS29" s="29"/>
      <c r="BT29" s="48"/>
      <c r="BU29" s="48"/>
      <c r="BV29" s="48"/>
      <c r="BW29" s="48"/>
      <c r="BX29" s="48"/>
      <c r="BY29" s="29"/>
      <c r="BZ29" s="48"/>
      <c r="CA29" s="48"/>
      <c r="CC29" s="48"/>
      <c r="CD29" s="48"/>
      <c r="CE29" s="29" t="s">
        <v>972</v>
      </c>
      <c r="CG29" s="29">
        <v>40216</v>
      </c>
      <c r="CH29" s="47">
        <v>8.9999999999999993E-3</v>
      </c>
      <c r="CI29" s="47">
        <v>8.9999999999999993E-3</v>
      </c>
      <c r="CJ29" s="2">
        <v>0</v>
      </c>
      <c r="CK29" s="47">
        <v>0</v>
      </c>
      <c r="CL29" s="47">
        <v>0</v>
      </c>
      <c r="CM29" s="29"/>
      <c r="CN29" s="48"/>
      <c r="CO29" s="48"/>
      <c r="CR29" s="49"/>
      <c r="CS29" s="29"/>
      <c r="CT29" s="48"/>
      <c r="CU29" s="48"/>
      <c r="CW29" s="48"/>
      <c r="CX29" s="48"/>
      <c r="CY29" s="7"/>
      <c r="DA29" s="29"/>
      <c r="DB29" s="47"/>
      <c r="DC29" s="47"/>
      <c r="DD29" s="2"/>
      <c r="DE29" s="47"/>
      <c r="DF29" s="47"/>
      <c r="DG29" s="29"/>
      <c r="DH29" s="48"/>
      <c r="DI29" s="48"/>
      <c r="DL29" s="49"/>
      <c r="DM29" s="29"/>
      <c r="DN29" s="48"/>
      <c r="DO29" s="48"/>
      <c r="DQ29" s="48"/>
      <c r="DR29" s="48"/>
      <c r="DS29" s="7"/>
      <c r="DU29" s="29"/>
      <c r="DV29" s="47"/>
      <c r="DW29" s="47"/>
      <c r="DX29" s="2"/>
      <c r="DY29" s="47"/>
      <c r="DZ29" s="47"/>
      <c r="EA29" s="29"/>
      <c r="EC29" s="50"/>
      <c r="EF29" s="49"/>
      <c r="EG29" s="29"/>
      <c r="EH29" s="48"/>
      <c r="EI29" s="48"/>
      <c r="EK29" s="48"/>
      <c r="EL29" s="48"/>
      <c r="EM29" s="7"/>
      <c r="EO29" s="29"/>
      <c r="EP29" s="47"/>
      <c r="EQ29" s="47"/>
      <c r="ER29" s="2"/>
      <c r="ES29" s="47"/>
      <c r="ET29" s="47"/>
      <c r="EU29" s="29"/>
      <c r="EV29" s="48"/>
      <c r="EW29" s="48"/>
      <c r="EZ29" s="49"/>
      <c r="FA29" s="29"/>
      <c r="FB29" s="48"/>
      <c r="FC29" s="48"/>
      <c r="FE29" s="48"/>
      <c r="FF29" s="48"/>
      <c r="FG29" s="7"/>
      <c r="FI29" s="29"/>
      <c r="FJ29" s="47"/>
      <c r="FK29" s="47"/>
      <c r="FL29" s="2"/>
      <c r="FM29" s="47"/>
      <c r="FN29" s="47"/>
      <c r="FO29" s="29"/>
      <c r="FP29" s="48"/>
      <c r="FQ29" s="48"/>
      <c r="FT29" s="49"/>
      <c r="FU29" s="29"/>
      <c r="FV29" s="48"/>
      <c r="FW29" s="48"/>
      <c r="FY29" s="48"/>
      <c r="FZ29" s="48"/>
      <c r="GA29" s="19"/>
      <c r="GB29" s="53"/>
      <c r="GC29" s="53"/>
      <c r="GD29" s="54"/>
      <c r="GE29" s="29"/>
      <c r="GF29" s="29"/>
      <c r="GG29" s="47"/>
      <c r="GH29" s="29"/>
      <c r="GI29" s="56"/>
      <c r="GJ29" s="2"/>
      <c r="GK29" s="2"/>
      <c r="GL29" s="2"/>
      <c r="GM29" s="2"/>
      <c r="GN29" s="57"/>
      <c r="GO29" s="2"/>
      <c r="GP29" s="2"/>
      <c r="GQ29" s="2"/>
      <c r="GR29" s="2"/>
      <c r="GS29" s="2"/>
      <c r="GT29" s="2"/>
      <c r="GU29" s="19"/>
      <c r="GV29" s="53"/>
      <c r="GW29" s="53"/>
      <c r="GX29" s="54"/>
      <c r="GY29" s="29"/>
      <c r="GZ29" s="29"/>
      <c r="HA29" s="47"/>
      <c r="HB29" s="29"/>
      <c r="HC29" s="56"/>
      <c r="HD29" s="2"/>
      <c r="HE29" s="2"/>
      <c r="HF29" s="2"/>
      <c r="HG29" s="2"/>
      <c r="HH29" s="57"/>
      <c r="HI29" s="2"/>
      <c r="HJ29" s="2"/>
      <c r="HK29" s="2"/>
      <c r="HL29" s="2"/>
      <c r="HM29" s="2"/>
      <c r="HN29" s="2"/>
      <c r="HO29" s="19"/>
      <c r="HP29" s="53"/>
      <c r="HQ29" s="53"/>
      <c r="HR29" s="54"/>
      <c r="HS29" s="29"/>
      <c r="HT29" s="29"/>
      <c r="HU29" s="47"/>
      <c r="HV29" s="29"/>
      <c r="HW29" s="56"/>
      <c r="HX29" s="2"/>
      <c r="HY29" s="2"/>
      <c r="HZ29" s="2"/>
      <c r="IA29" s="2"/>
      <c r="IB29" s="57"/>
      <c r="IC29" s="2"/>
      <c r="ID29" s="2"/>
      <c r="IE29" s="2"/>
      <c r="IF29" s="2"/>
      <c r="IG29" s="2"/>
      <c r="IH29" s="2"/>
      <c r="II29" s="19"/>
      <c r="IJ29" s="53"/>
      <c r="IK29" s="53"/>
      <c r="IL29" s="54"/>
      <c r="IM29" s="29"/>
      <c r="IN29" s="29"/>
      <c r="IO29" s="47"/>
      <c r="IP29" s="29"/>
      <c r="IQ29" s="56"/>
      <c r="IR29" s="2"/>
      <c r="IS29" s="2"/>
      <c r="IT29" s="2"/>
      <c r="IU29" s="2"/>
      <c r="IV29" s="57"/>
      <c r="IW29" s="2"/>
      <c r="IX29" s="2"/>
      <c r="IY29" s="2"/>
      <c r="IZ29" s="2"/>
      <c r="JA29" s="2"/>
      <c r="JB29" s="2"/>
    </row>
    <row r="30" spans="1:262" s="4" customFormat="1" ht="13.5" customHeight="1">
      <c r="A30" s="130" t="s">
        <v>983</v>
      </c>
      <c r="B30" s="2" t="s">
        <v>971</v>
      </c>
      <c r="C30" s="7"/>
      <c r="E30" s="29"/>
      <c r="F30" s="47"/>
      <c r="G30" s="48"/>
      <c r="H30" s="2"/>
      <c r="I30" s="47"/>
      <c r="J30" s="48"/>
      <c r="K30" s="48"/>
      <c r="L30" s="48"/>
      <c r="M30" s="48"/>
      <c r="N30" s="48"/>
      <c r="O30" s="48"/>
      <c r="P30" s="48"/>
      <c r="Q30" s="29"/>
      <c r="R30" s="48"/>
      <c r="S30" s="48"/>
      <c r="U30" s="48"/>
      <c r="V30" s="48"/>
      <c r="W30" s="7"/>
      <c r="Y30" s="29"/>
      <c r="Z30" s="147"/>
      <c r="AA30" s="47"/>
      <c r="AB30" s="2"/>
      <c r="AC30" s="147"/>
      <c r="AD30" s="47"/>
      <c r="AE30" s="29"/>
      <c r="AF30" s="48"/>
      <c r="AG30" s="48"/>
      <c r="AH30" s="48"/>
      <c r="AI30" s="48"/>
      <c r="AJ30" s="48"/>
      <c r="AK30" s="29"/>
      <c r="AM30" s="48"/>
      <c r="AO30" s="48"/>
      <c r="AP30" s="48"/>
      <c r="AQ30" s="7"/>
      <c r="AS30" s="10"/>
      <c r="AT30" s="164"/>
      <c r="AU30" s="47"/>
      <c r="AV30" s="86"/>
      <c r="AW30" s="164"/>
      <c r="AX30" s="47"/>
      <c r="AY30" s="29"/>
      <c r="AZ30" s="48"/>
      <c r="BA30" s="48"/>
      <c r="BB30" s="48"/>
      <c r="BC30" s="48"/>
      <c r="BD30" s="48"/>
      <c r="BE30" s="29"/>
      <c r="BF30" s="48"/>
      <c r="BG30" s="48"/>
      <c r="BI30" s="48"/>
      <c r="BJ30" s="48"/>
      <c r="BK30" s="7"/>
      <c r="BM30" s="29"/>
      <c r="BN30" s="164"/>
      <c r="BO30" s="47"/>
      <c r="BP30" s="2"/>
      <c r="BQ30" s="164"/>
      <c r="BR30" s="47"/>
      <c r="BS30" s="29"/>
      <c r="BT30" s="48"/>
      <c r="BU30" s="48"/>
      <c r="BV30" s="48"/>
      <c r="BW30" s="48"/>
      <c r="BX30" s="48"/>
      <c r="BY30" s="29"/>
      <c r="BZ30" s="48"/>
      <c r="CA30" s="48"/>
      <c r="CC30" s="48"/>
      <c r="CD30" s="48"/>
      <c r="CE30" s="29" t="s">
        <v>972</v>
      </c>
      <c r="CG30" s="29">
        <v>24069</v>
      </c>
      <c r="CH30" s="47">
        <v>5.0000000000000001E-3</v>
      </c>
      <c r="CI30" s="47">
        <v>5.0000000000000001E-3</v>
      </c>
      <c r="CJ30" s="2">
        <v>0</v>
      </c>
      <c r="CK30" s="47">
        <v>0</v>
      </c>
      <c r="CL30" s="47">
        <v>0</v>
      </c>
      <c r="CM30" s="29"/>
      <c r="CN30" s="48"/>
      <c r="CO30" s="48"/>
      <c r="CR30" s="49"/>
      <c r="CS30" s="29"/>
      <c r="CT30" s="48"/>
      <c r="CU30" s="48"/>
      <c r="CW30" s="48"/>
      <c r="CX30" s="48"/>
      <c r="CY30" s="7"/>
      <c r="DA30" s="29"/>
      <c r="DB30" s="47"/>
      <c r="DC30" s="47"/>
      <c r="DD30" s="2"/>
      <c r="DE30" s="47"/>
      <c r="DF30" s="47"/>
      <c r="DG30" s="29"/>
      <c r="DH30" s="48"/>
      <c r="DI30" s="48"/>
      <c r="DL30" s="49"/>
      <c r="DM30" s="29"/>
      <c r="DN30" s="48"/>
      <c r="DO30" s="48"/>
      <c r="DQ30" s="48"/>
      <c r="DR30" s="48"/>
      <c r="DS30" s="7"/>
      <c r="DU30" s="29"/>
      <c r="DV30" s="47"/>
      <c r="DW30" s="47"/>
      <c r="DX30" s="2"/>
      <c r="DY30" s="47"/>
      <c r="DZ30" s="47"/>
      <c r="EA30" s="29"/>
      <c r="EC30" s="50"/>
      <c r="EF30" s="49"/>
      <c r="EG30" s="29"/>
      <c r="EH30" s="48"/>
      <c r="EI30" s="48"/>
      <c r="EK30" s="48"/>
      <c r="EL30" s="48"/>
      <c r="EM30" s="7"/>
      <c r="EO30" s="29"/>
      <c r="EP30" s="47"/>
      <c r="EQ30" s="47"/>
      <c r="ER30" s="2"/>
      <c r="ES30" s="47"/>
      <c r="ET30" s="47"/>
      <c r="EU30" s="29"/>
      <c r="EV30" s="48"/>
      <c r="EW30" s="48"/>
      <c r="EZ30" s="49"/>
      <c r="FA30" s="29"/>
      <c r="FB30" s="48"/>
      <c r="FC30" s="48"/>
      <c r="FE30" s="48"/>
      <c r="FF30" s="48"/>
      <c r="FG30" s="7"/>
      <c r="FI30" s="29"/>
      <c r="FJ30" s="47"/>
      <c r="FK30" s="47"/>
      <c r="FL30" s="2"/>
      <c r="FM30" s="47"/>
      <c r="FN30" s="47"/>
      <c r="FO30" s="29"/>
      <c r="FP30" s="48"/>
      <c r="FQ30" s="48"/>
      <c r="FT30" s="49"/>
      <c r="FU30" s="29"/>
      <c r="FV30" s="48"/>
      <c r="FW30" s="48"/>
      <c r="FY30" s="48"/>
      <c r="FZ30" s="48"/>
      <c r="GA30" s="19"/>
      <c r="GB30" s="53"/>
      <c r="GC30" s="53"/>
      <c r="GD30" s="54"/>
      <c r="GE30" s="29"/>
      <c r="GF30" s="29"/>
      <c r="GG30" s="47"/>
      <c r="GH30" s="29"/>
      <c r="GI30" s="56"/>
      <c r="GJ30" s="2"/>
      <c r="GK30" s="2"/>
      <c r="GL30" s="2"/>
      <c r="GM30" s="2"/>
      <c r="GN30" s="57"/>
      <c r="GO30" s="2"/>
      <c r="GP30" s="2"/>
      <c r="GQ30" s="2"/>
      <c r="GR30" s="2"/>
      <c r="GS30" s="2"/>
      <c r="GT30" s="2"/>
      <c r="GU30" s="19"/>
      <c r="GV30" s="53"/>
      <c r="GW30" s="53"/>
      <c r="GX30" s="54"/>
      <c r="GY30" s="29"/>
      <c r="GZ30" s="29"/>
      <c r="HA30" s="47"/>
      <c r="HB30" s="29"/>
      <c r="HC30" s="56"/>
      <c r="HD30" s="2"/>
      <c r="HE30" s="2"/>
      <c r="HF30" s="2"/>
      <c r="HG30" s="2"/>
      <c r="HH30" s="57"/>
      <c r="HI30" s="2"/>
      <c r="HJ30" s="2"/>
      <c r="HK30" s="2"/>
      <c r="HL30" s="2"/>
      <c r="HM30" s="2"/>
      <c r="HN30" s="2"/>
      <c r="HO30" s="19"/>
      <c r="HP30" s="53"/>
      <c r="HQ30" s="53"/>
      <c r="HR30" s="54"/>
      <c r="HS30" s="29"/>
      <c r="HT30" s="29"/>
      <c r="HU30" s="47"/>
      <c r="HV30" s="29"/>
      <c r="HW30" s="56"/>
      <c r="HX30" s="2"/>
      <c r="HY30" s="2"/>
      <c r="HZ30" s="2"/>
      <c r="IA30" s="2"/>
      <c r="IB30" s="57"/>
      <c r="IC30" s="2"/>
      <c r="ID30" s="2"/>
      <c r="IE30" s="2"/>
      <c r="IF30" s="2"/>
      <c r="IG30" s="2"/>
      <c r="IH30" s="2"/>
      <c r="II30" s="19"/>
      <c r="IJ30" s="53"/>
      <c r="IK30" s="53"/>
      <c r="IL30" s="54"/>
      <c r="IM30" s="29"/>
      <c r="IN30" s="29"/>
      <c r="IO30" s="47"/>
      <c r="IP30" s="29"/>
      <c r="IQ30" s="56"/>
      <c r="IR30" s="2"/>
      <c r="IS30" s="2"/>
      <c r="IT30" s="2"/>
      <c r="IU30" s="2"/>
      <c r="IV30" s="57"/>
      <c r="IW30" s="2"/>
      <c r="IX30" s="2"/>
      <c r="IY30" s="2"/>
      <c r="IZ30" s="2"/>
      <c r="JA30" s="2"/>
      <c r="JB30" s="2"/>
    </row>
    <row r="31" spans="1:262" s="4" customFormat="1" ht="13.5" customHeight="1">
      <c r="A31" s="46" t="s">
        <v>963</v>
      </c>
      <c r="B31" s="2" t="s">
        <v>775</v>
      </c>
      <c r="C31" s="7"/>
      <c r="E31" s="29"/>
      <c r="F31" s="47"/>
      <c r="G31" s="48"/>
      <c r="H31" s="2"/>
      <c r="I31" s="47"/>
      <c r="J31" s="48"/>
      <c r="K31" s="48"/>
      <c r="L31" s="48"/>
      <c r="M31" s="48"/>
      <c r="N31" s="48"/>
      <c r="O31" s="48"/>
      <c r="P31" s="48"/>
      <c r="Q31" s="29"/>
      <c r="R31" s="48"/>
      <c r="S31" s="48"/>
      <c r="U31" s="48"/>
      <c r="V31" s="48"/>
      <c r="W31" s="7"/>
      <c r="Y31" s="29"/>
      <c r="Z31" s="47"/>
      <c r="AA31" s="47"/>
      <c r="AB31" s="2"/>
      <c r="AC31" s="47"/>
      <c r="AD31" s="47"/>
      <c r="AE31" s="29"/>
      <c r="AF31" s="48"/>
      <c r="AG31" s="48"/>
      <c r="AH31" s="48"/>
      <c r="AI31" s="48"/>
      <c r="AJ31" s="48"/>
      <c r="AK31" s="29"/>
      <c r="AM31" s="48"/>
      <c r="AO31" s="48"/>
      <c r="AP31" s="48"/>
      <c r="AQ31" s="7"/>
      <c r="AS31" s="10">
        <v>331434</v>
      </c>
      <c r="AT31" s="164">
        <v>7.0000000000000007E-2</v>
      </c>
      <c r="AU31" s="47">
        <f>AT31-Z31</f>
        <v>7.0000000000000007E-2</v>
      </c>
      <c r="AV31" s="86">
        <v>0</v>
      </c>
      <c r="AW31" s="164">
        <v>0</v>
      </c>
      <c r="AX31" s="47"/>
      <c r="AY31" s="29"/>
      <c r="AZ31" s="48"/>
      <c r="BA31" s="48"/>
      <c r="BB31" s="48"/>
      <c r="BC31" s="48"/>
      <c r="BD31" s="48"/>
      <c r="BE31" s="29"/>
      <c r="BF31" s="48"/>
      <c r="BG31" s="48"/>
      <c r="BI31" s="48"/>
      <c r="BJ31" s="48"/>
      <c r="BK31" s="7"/>
      <c r="BM31" s="29">
        <v>247300</v>
      </c>
      <c r="BN31" s="164">
        <v>5.4000000000000006E-2</v>
      </c>
      <c r="BO31" s="47">
        <f>BN31-AT31</f>
        <v>-1.6E-2</v>
      </c>
      <c r="BP31" s="2">
        <v>0</v>
      </c>
      <c r="BQ31" s="164">
        <v>0</v>
      </c>
      <c r="BR31" s="47">
        <f>BQ31-AW31</f>
        <v>0</v>
      </c>
      <c r="BS31" s="29"/>
      <c r="BT31" s="48" t="s">
        <v>292</v>
      </c>
      <c r="BU31" s="48" t="s">
        <v>292</v>
      </c>
      <c r="BV31" s="48" t="s">
        <v>292</v>
      </c>
      <c r="BW31" s="48" t="s">
        <v>292</v>
      </c>
      <c r="BX31" s="48" t="s">
        <v>292</v>
      </c>
      <c r="BY31" s="29"/>
      <c r="BZ31" s="48" t="s">
        <v>292</v>
      </c>
      <c r="CA31" s="48"/>
      <c r="CC31" s="48"/>
      <c r="CD31" s="48"/>
      <c r="CE31" s="29" t="s">
        <v>775</v>
      </c>
      <c r="CG31" s="29">
        <v>50704</v>
      </c>
      <c r="CH31" s="47">
        <v>1.0999999999999999E-2</v>
      </c>
      <c r="CI31" s="47">
        <v>0</v>
      </c>
      <c r="CJ31" s="2">
        <v>0</v>
      </c>
      <c r="CK31" s="47">
        <v>0</v>
      </c>
      <c r="CL31" s="47">
        <v>0</v>
      </c>
      <c r="CM31" s="29"/>
      <c r="CN31" s="48"/>
      <c r="CO31" s="48"/>
      <c r="CR31" s="49"/>
      <c r="CS31" s="29"/>
      <c r="CT31" s="48"/>
      <c r="CU31" s="48"/>
      <c r="CW31" s="48"/>
      <c r="CX31" s="48"/>
      <c r="CY31" s="7"/>
      <c r="DA31" s="29">
        <v>195203</v>
      </c>
      <c r="DB31" s="47">
        <f>DA31/$CY$7</f>
        <v>3.550557285233237E-2</v>
      </c>
      <c r="DC31" s="47"/>
      <c r="DD31" s="2">
        <v>0</v>
      </c>
      <c r="DE31" s="47">
        <f t="shared" ref="DE31:DE32" si="9">DD31/$CY$3</f>
        <v>0</v>
      </c>
      <c r="DF31" s="47">
        <f t="shared" ref="DF31:DF32" si="10">DE31-CK31</f>
        <v>0</v>
      </c>
      <c r="DG31" s="29"/>
      <c r="DH31" s="48"/>
      <c r="DI31" s="48"/>
      <c r="DL31" s="49"/>
      <c r="DM31" s="29"/>
      <c r="DN31" s="48"/>
      <c r="DO31" s="48"/>
      <c r="DQ31" s="48"/>
      <c r="DR31" s="48"/>
      <c r="DS31" s="7"/>
      <c r="DU31" s="29"/>
      <c r="DV31" s="47"/>
      <c r="DW31" s="47"/>
      <c r="DX31" s="2"/>
      <c r="DY31" s="47"/>
      <c r="DZ31" s="47"/>
      <c r="EA31" s="29"/>
      <c r="EC31" s="50"/>
      <c r="EF31" s="49"/>
      <c r="EG31" s="29"/>
      <c r="EH31" s="48"/>
      <c r="EI31" s="48"/>
      <c r="EK31" s="48"/>
      <c r="EL31" s="48"/>
      <c r="EM31" s="7"/>
      <c r="EO31" s="29"/>
      <c r="EP31" s="47"/>
      <c r="EQ31" s="47"/>
      <c r="ER31" s="2"/>
      <c r="ES31" s="47"/>
      <c r="ET31" s="47"/>
      <c r="EU31" s="29"/>
      <c r="EV31" s="48"/>
      <c r="EW31" s="48"/>
      <c r="EZ31" s="49"/>
      <c r="FA31" s="29"/>
      <c r="FB31" s="48"/>
      <c r="FC31" s="48"/>
      <c r="FE31" s="48"/>
      <c r="FF31" s="48"/>
      <c r="FG31" s="7"/>
      <c r="FI31" s="29"/>
      <c r="FJ31" s="47"/>
      <c r="FK31" s="47"/>
      <c r="FL31" s="2"/>
      <c r="FM31" s="47"/>
      <c r="FN31" s="47"/>
      <c r="FO31" s="29"/>
      <c r="FP31" s="48"/>
      <c r="FQ31" s="48"/>
      <c r="FT31" s="49"/>
      <c r="FU31" s="29"/>
      <c r="FV31" s="48"/>
      <c r="FW31" s="48"/>
      <c r="FY31" s="48"/>
      <c r="FZ31" s="48"/>
      <c r="GA31" s="19"/>
      <c r="GB31" s="53"/>
      <c r="GC31" s="53"/>
      <c r="GD31" s="54"/>
      <c r="GE31" s="29"/>
      <c r="GF31" s="29"/>
      <c r="GG31" s="47"/>
      <c r="GH31" s="29"/>
      <c r="GI31" s="56"/>
      <c r="GJ31" s="2"/>
      <c r="GK31" s="2"/>
      <c r="GL31" s="2"/>
      <c r="GM31" s="2"/>
      <c r="GN31" s="57"/>
      <c r="GO31" s="2"/>
      <c r="GP31" s="2"/>
      <c r="GQ31" s="2"/>
      <c r="GR31" s="2"/>
      <c r="GS31" s="2"/>
      <c r="GT31" s="2"/>
      <c r="GU31" s="19"/>
      <c r="GV31" s="53"/>
      <c r="GW31" s="53"/>
      <c r="GX31" s="54"/>
      <c r="GY31" s="29"/>
      <c r="GZ31" s="29"/>
      <c r="HA31" s="47"/>
      <c r="HB31" s="29"/>
      <c r="HC31" s="56"/>
      <c r="HD31" s="2"/>
      <c r="HE31" s="2"/>
      <c r="HF31" s="2"/>
      <c r="HG31" s="2"/>
      <c r="HH31" s="57"/>
      <c r="HI31" s="2"/>
      <c r="HJ31" s="2"/>
      <c r="HK31" s="2"/>
      <c r="HL31" s="2"/>
      <c r="HM31" s="2"/>
      <c r="HN31" s="2"/>
      <c r="HO31" s="19"/>
      <c r="HP31" s="53"/>
      <c r="HQ31" s="53"/>
      <c r="HR31" s="54"/>
      <c r="HS31" s="29"/>
      <c r="HT31" s="29"/>
      <c r="HU31" s="47"/>
      <c r="HV31" s="29"/>
      <c r="HW31" s="56"/>
      <c r="HX31" s="2"/>
      <c r="HY31" s="2"/>
      <c r="HZ31" s="2"/>
      <c r="IA31" s="2"/>
      <c r="IB31" s="57"/>
      <c r="IC31" s="2"/>
      <c r="ID31" s="2"/>
      <c r="IE31" s="2"/>
      <c r="IF31" s="2"/>
      <c r="IG31" s="2"/>
      <c r="IH31" s="2"/>
      <c r="II31" s="19"/>
      <c r="IJ31" s="53"/>
      <c r="IK31" s="53"/>
      <c r="IL31" s="54"/>
      <c r="IM31" s="29"/>
      <c r="IN31" s="29"/>
      <c r="IO31" s="47"/>
      <c r="IP31" s="29"/>
      <c r="IQ31" s="56"/>
      <c r="IR31" s="2"/>
      <c r="IS31" s="2"/>
      <c r="IT31" s="2"/>
      <c r="IU31" s="2"/>
      <c r="IV31" s="57"/>
      <c r="IW31" s="2"/>
      <c r="IX31" s="2"/>
      <c r="IY31" s="2"/>
      <c r="IZ31" s="2"/>
      <c r="JA31" s="2"/>
      <c r="JB31" s="2"/>
    </row>
    <row r="32" spans="1:262" s="4" customFormat="1" ht="13.5" customHeight="1">
      <c r="A32" s="46" t="s">
        <v>1012</v>
      </c>
      <c r="B32" s="2" t="s">
        <v>1047</v>
      </c>
      <c r="C32" s="7"/>
      <c r="E32" s="29"/>
      <c r="F32" s="47"/>
      <c r="G32" s="48"/>
      <c r="H32" s="2"/>
      <c r="I32" s="47"/>
      <c r="J32" s="48"/>
      <c r="K32" s="48"/>
      <c r="L32" s="48"/>
      <c r="M32" s="48"/>
      <c r="N32" s="48"/>
      <c r="O32" s="48"/>
      <c r="P32" s="48"/>
      <c r="Q32" s="29"/>
      <c r="R32" s="48"/>
      <c r="S32" s="48"/>
      <c r="U32" s="48"/>
      <c r="V32" s="48"/>
      <c r="W32" s="7"/>
      <c r="Y32" s="29"/>
      <c r="Z32" s="47"/>
      <c r="AA32" s="47"/>
      <c r="AB32" s="2"/>
      <c r="AC32" s="47"/>
      <c r="AD32" s="47"/>
      <c r="AE32" s="29"/>
      <c r="AF32" s="48"/>
      <c r="AG32" s="48"/>
      <c r="AH32" s="48"/>
      <c r="AI32" s="48"/>
      <c r="AJ32" s="48"/>
      <c r="AK32" s="29"/>
      <c r="AM32" s="48"/>
      <c r="AO32" s="48"/>
      <c r="AP32" s="48"/>
      <c r="AQ32" s="7"/>
      <c r="AS32" s="10"/>
      <c r="AT32" s="47"/>
      <c r="AU32" s="47"/>
      <c r="AV32" s="86"/>
      <c r="AW32" s="47"/>
      <c r="AX32" s="47"/>
      <c r="AY32" s="29"/>
      <c r="AZ32" s="48"/>
      <c r="BA32" s="48"/>
      <c r="BB32" s="48"/>
      <c r="BC32" s="48"/>
      <c r="BD32" s="48"/>
      <c r="BE32" s="29"/>
      <c r="BF32" s="48"/>
      <c r="BG32" s="48"/>
      <c r="BI32" s="48"/>
      <c r="BJ32" s="48"/>
      <c r="BK32" s="7"/>
      <c r="BM32" s="29"/>
      <c r="BN32" s="47" t="s">
        <v>292</v>
      </c>
      <c r="BO32" s="47" t="s">
        <v>292</v>
      </c>
      <c r="BP32" s="2" t="s">
        <v>292</v>
      </c>
      <c r="BQ32" s="47" t="s">
        <v>292</v>
      </c>
      <c r="BR32" s="47" t="s">
        <v>292</v>
      </c>
      <c r="BS32" s="29"/>
      <c r="BT32" s="48" t="s">
        <v>292</v>
      </c>
      <c r="BU32" s="48" t="s">
        <v>292</v>
      </c>
      <c r="BV32" s="48" t="s">
        <v>292</v>
      </c>
      <c r="BW32" s="48" t="s">
        <v>292</v>
      </c>
      <c r="BX32" s="48" t="s">
        <v>292</v>
      </c>
      <c r="BY32" s="29"/>
      <c r="BZ32" s="48"/>
      <c r="CA32" s="48"/>
      <c r="CC32" s="48"/>
      <c r="CD32" s="48"/>
      <c r="CM32" s="29"/>
      <c r="CN32" s="48"/>
      <c r="CO32" s="48"/>
      <c r="CR32" s="49"/>
      <c r="CS32" s="29"/>
      <c r="CT32" s="48"/>
      <c r="CU32" s="48"/>
      <c r="CW32" s="48"/>
      <c r="CX32" s="48"/>
      <c r="CY32" s="7"/>
      <c r="DA32" s="29">
        <v>602507</v>
      </c>
      <c r="DB32" s="47">
        <f>DA32/$CY$7</f>
        <v>0.10959030436284392</v>
      </c>
      <c r="DC32" s="47"/>
      <c r="DD32" s="2">
        <v>3</v>
      </c>
      <c r="DE32" s="47">
        <f t="shared" si="9"/>
        <v>0.11538461538461539</v>
      </c>
      <c r="DF32" s="47">
        <f t="shared" si="10"/>
        <v>0.11538461538461539</v>
      </c>
      <c r="DG32" s="29"/>
      <c r="DH32" s="48"/>
      <c r="DI32" s="48"/>
      <c r="DL32" s="49"/>
      <c r="DM32" s="29"/>
      <c r="DN32" s="48"/>
      <c r="DO32" s="48"/>
      <c r="DQ32" s="48"/>
      <c r="DR32" s="48"/>
      <c r="DS32" s="7"/>
      <c r="DU32" s="29"/>
      <c r="DV32" s="47"/>
      <c r="DW32" s="47"/>
      <c r="DX32" s="2"/>
      <c r="DY32" s="47"/>
      <c r="DZ32" s="47"/>
      <c r="EA32" s="29"/>
      <c r="EC32" s="50"/>
      <c r="EF32" s="49"/>
      <c r="EG32" s="29"/>
      <c r="EH32" s="48"/>
      <c r="EI32" s="48"/>
      <c r="EK32" s="48"/>
      <c r="EL32" s="48"/>
      <c r="EM32" s="7"/>
      <c r="EO32" s="29"/>
      <c r="EP32" s="47"/>
      <c r="EQ32" s="47"/>
      <c r="ER32" s="2"/>
      <c r="ES32" s="47"/>
      <c r="ET32" s="47"/>
      <c r="EU32" s="29"/>
      <c r="EV32" s="48"/>
      <c r="EW32" s="48"/>
      <c r="EZ32" s="49"/>
      <c r="FA32" s="29"/>
      <c r="FB32" s="48"/>
      <c r="FC32" s="48"/>
      <c r="FE32" s="48"/>
      <c r="FF32" s="48"/>
      <c r="FG32" s="7"/>
      <c r="FI32" s="29"/>
      <c r="FJ32" s="47"/>
      <c r="FK32" s="47"/>
      <c r="FL32" s="2"/>
      <c r="FM32" s="47"/>
      <c r="FN32" s="47"/>
      <c r="FO32" s="29"/>
      <c r="FP32" s="48"/>
      <c r="FQ32" s="48"/>
      <c r="FT32" s="49"/>
      <c r="FU32" s="29"/>
      <c r="FV32" s="48"/>
      <c r="FW32" s="48"/>
      <c r="FY32" s="48"/>
      <c r="FZ32" s="48"/>
      <c r="GA32" s="19"/>
      <c r="GB32" s="53"/>
      <c r="GC32" s="53"/>
      <c r="GD32" s="54"/>
      <c r="GE32" s="29"/>
      <c r="GF32" s="29"/>
      <c r="GG32" s="47"/>
      <c r="GH32" s="29"/>
      <c r="GI32" s="56"/>
      <c r="GJ32" s="2"/>
      <c r="GK32" s="2"/>
      <c r="GL32" s="2"/>
      <c r="GM32" s="2"/>
      <c r="GN32" s="57"/>
      <c r="GO32" s="2"/>
      <c r="GP32" s="2"/>
      <c r="GQ32" s="2"/>
      <c r="GR32" s="2"/>
      <c r="GS32" s="2"/>
      <c r="GT32" s="2"/>
      <c r="GU32" s="19"/>
      <c r="GV32" s="53"/>
      <c r="GW32" s="53"/>
      <c r="GX32" s="54"/>
      <c r="GY32" s="29"/>
      <c r="GZ32" s="29"/>
      <c r="HA32" s="47"/>
      <c r="HB32" s="29"/>
      <c r="HC32" s="56"/>
      <c r="HD32" s="2"/>
      <c r="HE32" s="2"/>
      <c r="HF32" s="2"/>
      <c r="HG32" s="2"/>
      <c r="HH32" s="57"/>
      <c r="HI32" s="2"/>
      <c r="HJ32" s="2"/>
      <c r="HK32" s="2"/>
      <c r="HL32" s="2"/>
      <c r="HM32" s="2"/>
      <c r="HN32" s="2"/>
      <c r="HO32" s="19"/>
      <c r="HP32" s="53"/>
      <c r="HQ32" s="53"/>
      <c r="HR32" s="54"/>
      <c r="HS32" s="29"/>
      <c r="HT32" s="29"/>
      <c r="HU32" s="47"/>
      <c r="HV32" s="29"/>
      <c r="HW32" s="56"/>
      <c r="HX32" s="2"/>
      <c r="HY32" s="2"/>
      <c r="HZ32" s="2"/>
      <c r="IA32" s="2"/>
      <c r="IB32" s="57"/>
      <c r="IC32" s="2"/>
      <c r="ID32" s="2"/>
      <c r="IE32" s="2"/>
      <c r="IF32" s="2"/>
      <c r="IG32" s="2"/>
      <c r="IH32" s="2"/>
      <c r="II32" s="19"/>
      <c r="IJ32" s="53"/>
      <c r="IK32" s="53"/>
      <c r="IL32" s="54"/>
      <c r="IM32" s="29"/>
      <c r="IN32" s="29"/>
      <c r="IO32" s="47"/>
      <c r="IP32" s="29"/>
      <c r="IQ32" s="56"/>
      <c r="IR32" s="2"/>
      <c r="IS32" s="2"/>
      <c r="IT32" s="2"/>
      <c r="IU32" s="2"/>
      <c r="IV32" s="57"/>
      <c r="IW32" s="2"/>
      <c r="IX32" s="2"/>
      <c r="IY32" s="2"/>
      <c r="IZ32" s="2"/>
      <c r="JA32" s="2"/>
      <c r="JB32" s="2"/>
    </row>
    <row r="33" spans="1:262" s="4" customFormat="1" ht="13.5" customHeight="1">
      <c r="A33" s="46"/>
      <c r="B33" s="2"/>
      <c r="C33" s="7"/>
      <c r="E33" s="29"/>
      <c r="F33" s="47"/>
      <c r="G33" s="48"/>
      <c r="H33" s="2"/>
      <c r="I33" s="47"/>
      <c r="J33" s="48"/>
      <c r="K33" s="48"/>
      <c r="L33" s="48"/>
      <c r="M33" s="48"/>
      <c r="N33" s="48"/>
      <c r="O33" s="48"/>
      <c r="P33" s="48"/>
      <c r="Q33" s="29"/>
      <c r="R33" s="48"/>
      <c r="S33" s="48"/>
      <c r="U33" s="48"/>
      <c r="V33" s="48"/>
      <c r="W33" s="7"/>
      <c r="Y33" s="29"/>
      <c r="Z33" s="47"/>
      <c r="AA33" s="47"/>
      <c r="AB33" s="2"/>
      <c r="AC33" s="47"/>
      <c r="AD33" s="47"/>
      <c r="AE33" s="29"/>
      <c r="AF33" s="48"/>
      <c r="AG33" s="48"/>
      <c r="AH33" s="48"/>
      <c r="AI33" s="48"/>
      <c r="AJ33" s="48"/>
      <c r="AK33" s="29"/>
      <c r="AM33" s="48"/>
      <c r="AO33" s="48"/>
      <c r="AP33" s="48"/>
      <c r="AQ33" s="7"/>
      <c r="AS33" s="10"/>
      <c r="AT33" s="47"/>
      <c r="AU33" s="47"/>
      <c r="AV33" s="86"/>
      <c r="AW33" s="47"/>
      <c r="AX33" s="47"/>
      <c r="AY33" s="29"/>
      <c r="AZ33" s="48"/>
      <c r="BA33" s="48"/>
      <c r="BB33" s="48"/>
      <c r="BC33" s="48"/>
      <c r="BD33" s="48"/>
      <c r="BE33" s="29"/>
      <c r="BF33" s="48"/>
      <c r="BG33" s="48"/>
      <c r="BI33" s="48"/>
      <c r="BJ33" s="48"/>
      <c r="BK33" s="7"/>
      <c r="BM33" s="29"/>
      <c r="BN33" s="47" t="s">
        <v>292</v>
      </c>
      <c r="BO33" s="47" t="s">
        <v>292</v>
      </c>
      <c r="BP33" s="2" t="s">
        <v>292</v>
      </c>
      <c r="BQ33" s="47" t="s">
        <v>292</v>
      </c>
      <c r="BR33" s="47" t="s">
        <v>292</v>
      </c>
      <c r="BS33" s="29"/>
      <c r="BT33" s="48" t="s">
        <v>292</v>
      </c>
      <c r="BU33" s="48" t="s">
        <v>292</v>
      </c>
      <c r="BV33" s="48" t="s">
        <v>292</v>
      </c>
      <c r="BW33" s="48" t="s">
        <v>292</v>
      </c>
      <c r="BX33" s="48" t="s">
        <v>292</v>
      </c>
      <c r="BY33" s="29"/>
      <c r="BZ33" s="48"/>
      <c r="CA33" s="48"/>
      <c r="CC33" s="48"/>
      <c r="CD33" s="48"/>
      <c r="CM33" s="29"/>
      <c r="CN33" s="48"/>
      <c r="CO33" s="48"/>
      <c r="CR33" s="49"/>
      <c r="CS33" s="29"/>
      <c r="CT33" s="48"/>
      <c r="CU33" s="48"/>
      <c r="CW33" s="48"/>
      <c r="CX33" s="48"/>
      <c r="CY33" s="7"/>
      <c r="DA33" s="29"/>
      <c r="DB33" s="47"/>
      <c r="DC33" s="47"/>
      <c r="DD33" s="2"/>
      <c r="DE33" s="47"/>
      <c r="DF33" s="47"/>
      <c r="DG33" s="29"/>
      <c r="DH33" s="48"/>
      <c r="DI33" s="48"/>
      <c r="DL33" s="49"/>
      <c r="DM33" s="29"/>
      <c r="DN33" s="48"/>
      <c r="DO33" s="48"/>
      <c r="DQ33" s="48"/>
      <c r="DR33" s="48"/>
      <c r="DS33" s="7"/>
      <c r="DU33" s="29"/>
      <c r="DV33" s="47"/>
      <c r="DW33" s="47"/>
      <c r="DX33" s="2"/>
      <c r="DY33" s="47"/>
      <c r="DZ33" s="47"/>
      <c r="EA33" s="29"/>
      <c r="EC33" s="50"/>
      <c r="EF33" s="49"/>
      <c r="EG33" s="29"/>
      <c r="EH33" s="48"/>
      <c r="EI33" s="48"/>
      <c r="EK33" s="48"/>
      <c r="EL33" s="48"/>
      <c r="EM33" s="7"/>
      <c r="EO33" s="29"/>
      <c r="EP33" s="47"/>
      <c r="EQ33" s="47"/>
      <c r="ER33" s="2"/>
      <c r="ES33" s="47"/>
      <c r="ET33" s="47"/>
      <c r="EU33" s="29"/>
      <c r="EV33" s="48"/>
      <c r="EW33" s="48"/>
      <c r="EZ33" s="49"/>
      <c r="FA33" s="29"/>
      <c r="FB33" s="48"/>
      <c r="FC33" s="48"/>
      <c r="FE33" s="48"/>
      <c r="FF33" s="48"/>
      <c r="FG33" s="7"/>
      <c r="FI33" s="29"/>
      <c r="FJ33" s="47"/>
      <c r="FK33" s="47"/>
      <c r="FL33" s="2"/>
      <c r="FM33" s="47"/>
      <c r="FN33" s="47"/>
      <c r="FO33" s="29"/>
      <c r="FP33" s="48"/>
      <c r="FQ33" s="48"/>
      <c r="FT33" s="49"/>
      <c r="FU33" s="29"/>
      <c r="FV33" s="48"/>
      <c r="FW33" s="48"/>
      <c r="FY33" s="48"/>
      <c r="FZ33" s="48"/>
      <c r="GA33" s="19"/>
      <c r="GB33" s="53"/>
      <c r="GC33" s="53"/>
      <c r="GD33" s="54"/>
      <c r="GE33" s="29"/>
      <c r="GF33" s="29"/>
      <c r="GG33" s="47"/>
      <c r="GH33" s="29"/>
      <c r="GI33" s="56"/>
      <c r="GJ33" s="2"/>
      <c r="GK33" s="2"/>
      <c r="GL33" s="2"/>
      <c r="GM33" s="2"/>
      <c r="GN33" s="57"/>
      <c r="GO33" s="2"/>
      <c r="GP33" s="2"/>
      <c r="GQ33" s="2"/>
      <c r="GR33" s="2"/>
      <c r="GS33" s="2"/>
      <c r="GT33" s="2"/>
      <c r="GU33" s="19"/>
      <c r="GV33" s="53"/>
      <c r="GW33" s="53"/>
      <c r="GX33" s="54"/>
      <c r="GY33" s="29"/>
      <c r="GZ33" s="29"/>
      <c r="HA33" s="47"/>
      <c r="HB33" s="29"/>
      <c r="HC33" s="56"/>
      <c r="HD33" s="2"/>
      <c r="HE33" s="2"/>
      <c r="HF33" s="2"/>
      <c r="HG33" s="2"/>
      <c r="HH33" s="57"/>
      <c r="HI33" s="2"/>
      <c r="HJ33" s="2"/>
      <c r="HK33" s="2"/>
      <c r="HL33" s="2"/>
      <c r="HM33" s="2"/>
      <c r="HN33" s="2"/>
      <c r="HO33" s="19"/>
      <c r="HP33" s="53"/>
      <c r="HQ33" s="53"/>
      <c r="HR33" s="54"/>
      <c r="HS33" s="29"/>
      <c r="HT33" s="29"/>
      <c r="HU33" s="47"/>
      <c r="HV33" s="29"/>
      <c r="HW33" s="56"/>
      <c r="HX33" s="2"/>
      <c r="HY33" s="2"/>
      <c r="HZ33" s="2"/>
      <c r="IA33" s="2"/>
      <c r="IB33" s="57"/>
      <c r="IC33" s="2"/>
      <c r="ID33" s="2"/>
      <c r="IE33" s="2"/>
      <c r="IF33" s="2"/>
      <c r="IG33" s="2"/>
      <c r="IH33" s="2"/>
      <c r="II33" s="19"/>
      <c r="IJ33" s="53"/>
      <c r="IK33" s="53"/>
      <c r="IL33" s="54"/>
      <c r="IM33" s="29"/>
      <c r="IN33" s="29"/>
      <c r="IO33" s="47"/>
      <c r="IP33" s="29"/>
      <c r="IQ33" s="56"/>
      <c r="IR33" s="2"/>
      <c r="IS33" s="2"/>
      <c r="IT33" s="2"/>
      <c r="IU33" s="2"/>
      <c r="IV33" s="57"/>
      <c r="IW33" s="2"/>
      <c r="IX33" s="2"/>
      <c r="IY33" s="2"/>
      <c r="IZ33" s="2"/>
      <c r="JA33" s="2"/>
      <c r="JB33" s="2"/>
    </row>
    <row r="34" spans="1:262" s="4" customFormat="1" ht="13.5" customHeight="1">
      <c r="A34" s="46"/>
      <c r="B34" s="2"/>
      <c r="C34" s="7"/>
      <c r="E34" s="29"/>
      <c r="F34" s="47"/>
      <c r="G34" s="48"/>
      <c r="H34" s="2"/>
      <c r="I34" s="47"/>
      <c r="J34" s="48"/>
      <c r="K34" s="48"/>
      <c r="L34" s="48"/>
      <c r="M34" s="48"/>
      <c r="N34" s="48"/>
      <c r="O34" s="48"/>
      <c r="P34" s="48"/>
      <c r="Q34" s="29"/>
      <c r="R34" s="48"/>
      <c r="S34" s="48"/>
      <c r="U34" s="48"/>
      <c r="V34" s="48"/>
      <c r="W34" s="7"/>
      <c r="Y34" s="29"/>
      <c r="Z34" s="47"/>
      <c r="AA34" s="47"/>
      <c r="AB34" s="2"/>
      <c r="AC34" s="147"/>
      <c r="AD34" s="47"/>
      <c r="AE34" s="29"/>
      <c r="AF34" s="48"/>
      <c r="AG34" s="48"/>
      <c r="AH34" s="48"/>
      <c r="AI34" s="48"/>
      <c r="AJ34" s="48"/>
      <c r="AK34" s="29"/>
      <c r="AM34" s="48"/>
      <c r="AO34" s="48"/>
      <c r="AP34" s="48"/>
      <c r="AQ34" s="7"/>
      <c r="AS34" s="10"/>
      <c r="AT34" s="47"/>
      <c r="AU34" s="47"/>
      <c r="AV34" s="86"/>
      <c r="AW34" s="47"/>
      <c r="AX34" s="47"/>
      <c r="AY34" s="29"/>
      <c r="AZ34" s="48"/>
      <c r="BA34" s="48"/>
      <c r="BB34" s="48"/>
      <c r="BC34" s="48"/>
      <c r="BD34" s="48"/>
      <c r="BE34" s="29"/>
      <c r="BF34" s="48"/>
      <c r="BG34" s="48"/>
      <c r="BI34" s="48"/>
      <c r="BJ34" s="48"/>
      <c r="BK34" s="7"/>
      <c r="BM34" s="29"/>
      <c r="BN34" s="47" t="s">
        <v>292</v>
      </c>
      <c r="BO34" s="47" t="s">
        <v>292</v>
      </c>
      <c r="BP34" s="2" t="s">
        <v>292</v>
      </c>
      <c r="BQ34" s="47" t="s">
        <v>292</v>
      </c>
      <c r="BR34" s="47" t="s">
        <v>292</v>
      </c>
      <c r="BS34" s="29"/>
      <c r="BT34" s="48" t="s">
        <v>292</v>
      </c>
      <c r="BU34" s="48" t="s">
        <v>292</v>
      </c>
      <c r="BV34" s="48" t="s">
        <v>292</v>
      </c>
      <c r="BW34" s="48" t="s">
        <v>292</v>
      </c>
      <c r="BX34" s="48" t="s">
        <v>292</v>
      </c>
      <c r="BY34" s="29"/>
      <c r="BZ34" s="48"/>
      <c r="CA34" s="48"/>
      <c r="CC34" s="48"/>
      <c r="CD34" s="48"/>
      <c r="CM34" s="29"/>
      <c r="CN34" s="48"/>
      <c r="CO34" s="48"/>
      <c r="CR34" s="49"/>
      <c r="CS34" s="29"/>
      <c r="CT34" s="48"/>
      <c r="CU34" s="48"/>
      <c r="CW34" s="48"/>
      <c r="CX34" s="48"/>
      <c r="CY34" s="7"/>
      <c r="DA34" s="29"/>
      <c r="DB34" s="47"/>
      <c r="DC34" s="47"/>
      <c r="DD34" s="2"/>
      <c r="DE34" s="47"/>
      <c r="DF34" s="47"/>
      <c r="DG34" s="29"/>
      <c r="DH34" s="48"/>
      <c r="DI34" s="48"/>
      <c r="DL34" s="49"/>
      <c r="DM34" s="29"/>
      <c r="DN34" s="48"/>
      <c r="DO34" s="48"/>
      <c r="DQ34" s="48"/>
      <c r="DR34" s="48"/>
      <c r="DS34" s="7"/>
      <c r="DU34" s="29"/>
      <c r="DV34" s="47"/>
      <c r="DW34" s="47"/>
      <c r="DX34" s="2"/>
      <c r="DY34" s="47"/>
      <c r="DZ34" s="47"/>
      <c r="EA34" s="29"/>
      <c r="EC34" s="50"/>
      <c r="EF34" s="49"/>
      <c r="EG34" s="29"/>
      <c r="EH34" s="48"/>
      <c r="EI34" s="48"/>
      <c r="EK34" s="48"/>
      <c r="EL34" s="48"/>
      <c r="EM34" s="7"/>
      <c r="EO34" s="29"/>
      <c r="EP34" s="47"/>
      <c r="EQ34" s="47"/>
      <c r="ER34" s="2"/>
      <c r="ES34" s="47"/>
      <c r="ET34" s="47"/>
      <c r="EU34" s="29"/>
      <c r="EV34" s="48"/>
      <c r="EW34" s="48"/>
      <c r="EZ34" s="49"/>
      <c r="FA34" s="29"/>
      <c r="FB34" s="48"/>
      <c r="FC34" s="48"/>
      <c r="FE34" s="48"/>
      <c r="FF34" s="48"/>
      <c r="FG34" s="7"/>
      <c r="FI34" s="29"/>
      <c r="FJ34" s="47"/>
      <c r="FK34" s="47"/>
      <c r="FL34" s="2"/>
      <c r="FM34" s="47"/>
      <c r="FN34" s="47"/>
      <c r="FO34" s="29"/>
      <c r="FP34" s="48"/>
      <c r="FQ34" s="48"/>
      <c r="FT34" s="49"/>
      <c r="FU34" s="29"/>
      <c r="FV34" s="48"/>
      <c r="FW34" s="48"/>
      <c r="FY34" s="48"/>
      <c r="FZ34" s="48"/>
      <c r="GA34" s="19"/>
      <c r="GB34" s="53"/>
      <c r="GC34" s="53"/>
      <c r="GD34" s="54"/>
      <c r="GE34" s="29"/>
      <c r="GF34" s="29"/>
      <c r="GG34" s="47"/>
      <c r="GH34" s="29"/>
      <c r="GI34" s="56"/>
      <c r="GJ34" s="2"/>
      <c r="GK34" s="2"/>
      <c r="GL34" s="2"/>
      <c r="GM34" s="2"/>
      <c r="GN34" s="57"/>
      <c r="GO34" s="2"/>
      <c r="GP34" s="2"/>
      <c r="GQ34" s="2"/>
      <c r="GR34" s="2"/>
      <c r="GS34" s="2"/>
      <c r="GT34" s="2"/>
      <c r="GU34" s="19"/>
      <c r="GV34" s="53"/>
      <c r="GW34" s="53"/>
      <c r="GX34" s="54"/>
      <c r="GY34" s="29"/>
      <c r="GZ34" s="29"/>
      <c r="HA34" s="47"/>
      <c r="HB34" s="29"/>
      <c r="HC34" s="56"/>
      <c r="HD34" s="2"/>
      <c r="HE34" s="2"/>
      <c r="HF34" s="2"/>
      <c r="HG34" s="2"/>
      <c r="HH34" s="57"/>
      <c r="HI34" s="2"/>
      <c r="HJ34" s="2"/>
      <c r="HK34" s="2"/>
      <c r="HL34" s="2"/>
      <c r="HM34" s="2"/>
      <c r="HN34" s="2"/>
      <c r="HO34" s="19"/>
      <c r="HP34" s="53"/>
      <c r="HQ34" s="53"/>
      <c r="HR34" s="54"/>
      <c r="HS34" s="29"/>
      <c r="HT34" s="29"/>
      <c r="HU34" s="47"/>
      <c r="HV34" s="29"/>
      <c r="HW34" s="56"/>
      <c r="HX34" s="2"/>
      <c r="HY34" s="2"/>
      <c r="HZ34" s="2"/>
      <c r="IA34" s="2"/>
      <c r="IB34" s="57"/>
      <c r="IC34" s="2"/>
      <c r="ID34" s="2"/>
      <c r="IE34" s="2"/>
      <c r="IF34" s="2"/>
      <c r="IG34" s="2"/>
      <c r="IH34" s="2"/>
      <c r="II34" s="19"/>
      <c r="IJ34" s="53"/>
      <c r="IK34" s="53"/>
      <c r="IL34" s="54"/>
      <c r="IM34" s="29"/>
      <c r="IN34" s="29"/>
      <c r="IO34" s="47"/>
      <c r="IP34" s="29"/>
      <c r="IQ34" s="56"/>
      <c r="IR34" s="2"/>
      <c r="IS34" s="2"/>
      <c r="IT34" s="2"/>
      <c r="IU34" s="2"/>
      <c r="IV34" s="57"/>
      <c r="IW34" s="2"/>
      <c r="IX34" s="2"/>
      <c r="IY34" s="2"/>
      <c r="IZ34" s="2"/>
      <c r="JA34" s="2"/>
      <c r="JB34" s="2"/>
    </row>
    <row r="35" spans="1:262" s="4" customFormat="1" ht="13.5" customHeight="1">
      <c r="A35" s="46"/>
      <c r="B35" s="2"/>
      <c r="C35" s="7"/>
      <c r="E35" s="29"/>
      <c r="F35" s="47"/>
      <c r="G35" s="48"/>
      <c r="H35" s="2"/>
      <c r="I35" s="47"/>
      <c r="J35" s="48"/>
      <c r="K35" s="48"/>
      <c r="L35" s="48"/>
      <c r="M35" s="48"/>
      <c r="N35" s="48"/>
      <c r="O35" s="48"/>
      <c r="P35" s="48"/>
      <c r="Q35" s="29"/>
      <c r="R35" s="48"/>
      <c r="S35" s="48"/>
      <c r="U35" s="48"/>
      <c r="V35" s="48"/>
      <c r="W35" s="7"/>
      <c r="Y35" s="29"/>
      <c r="Z35" s="47"/>
      <c r="AA35" s="47"/>
      <c r="AB35" s="2"/>
      <c r="AC35" s="47"/>
      <c r="AD35" s="47"/>
      <c r="AE35" s="29"/>
      <c r="AF35" s="48"/>
      <c r="AG35" s="48"/>
      <c r="AH35" s="48"/>
      <c r="AI35" s="48"/>
      <c r="AJ35" s="48"/>
      <c r="AK35" s="29"/>
      <c r="AM35" s="48"/>
      <c r="AO35" s="48"/>
      <c r="AP35" s="48"/>
      <c r="AQ35" s="7"/>
      <c r="AS35" s="10"/>
      <c r="AT35" s="47"/>
      <c r="AU35" s="47"/>
      <c r="AV35" s="86"/>
      <c r="AW35" s="47"/>
      <c r="AX35" s="47"/>
      <c r="AY35" s="29"/>
      <c r="AZ35" s="48"/>
      <c r="BA35" s="48"/>
      <c r="BB35" s="48"/>
      <c r="BC35" s="48"/>
      <c r="BD35" s="48"/>
      <c r="BE35" s="29"/>
      <c r="BF35" s="48"/>
      <c r="BG35" s="48"/>
      <c r="BI35" s="48"/>
      <c r="BJ35" s="48"/>
      <c r="BK35" s="7"/>
      <c r="BM35" s="29"/>
      <c r="BN35" s="47" t="s">
        <v>292</v>
      </c>
      <c r="BO35" s="47" t="s">
        <v>292</v>
      </c>
      <c r="BP35" s="2" t="s">
        <v>292</v>
      </c>
      <c r="BQ35" s="47" t="s">
        <v>292</v>
      </c>
      <c r="BR35" s="47" t="s">
        <v>292</v>
      </c>
      <c r="BS35" s="29"/>
      <c r="BT35" s="48" t="s">
        <v>292</v>
      </c>
      <c r="BU35" s="48" t="s">
        <v>292</v>
      </c>
      <c r="BV35" s="48" t="s">
        <v>292</v>
      </c>
      <c r="BW35" s="48" t="s">
        <v>292</v>
      </c>
      <c r="BX35" s="48" t="s">
        <v>292</v>
      </c>
      <c r="BY35" s="29"/>
      <c r="BZ35" s="48"/>
      <c r="CA35" s="48"/>
      <c r="CC35" s="48"/>
      <c r="CD35" s="48"/>
      <c r="CM35" s="29"/>
      <c r="CN35" s="48"/>
      <c r="CO35" s="48"/>
      <c r="CR35" s="49"/>
      <c r="CS35" s="29"/>
      <c r="CT35" s="48"/>
      <c r="CU35" s="48"/>
      <c r="CW35" s="48"/>
      <c r="CX35" s="48"/>
      <c r="CY35" s="7"/>
      <c r="DA35" s="29"/>
      <c r="DB35" s="47"/>
      <c r="DC35" s="47"/>
      <c r="DD35" s="2"/>
      <c r="DE35" s="47"/>
      <c r="DF35" s="47"/>
      <c r="DG35" s="29"/>
      <c r="DH35" s="48"/>
      <c r="DI35" s="48"/>
      <c r="DL35" s="49"/>
      <c r="DM35" s="29"/>
      <c r="DN35" s="48"/>
      <c r="DO35" s="48"/>
      <c r="DQ35" s="48"/>
      <c r="DR35" s="48"/>
      <c r="DS35" s="7"/>
      <c r="DU35" s="29"/>
      <c r="DV35" s="47"/>
      <c r="DW35" s="47"/>
      <c r="DX35" s="2"/>
      <c r="DY35" s="47"/>
      <c r="DZ35" s="47"/>
      <c r="EA35" s="29"/>
      <c r="EC35" s="50"/>
      <c r="EF35" s="49"/>
      <c r="EG35" s="29"/>
      <c r="EH35" s="48"/>
      <c r="EI35" s="48"/>
      <c r="EK35" s="48"/>
      <c r="EL35" s="48"/>
      <c r="EM35" s="7"/>
      <c r="EO35" s="29"/>
      <c r="EP35" s="47"/>
      <c r="EQ35" s="47"/>
      <c r="ER35" s="2"/>
      <c r="ES35" s="47"/>
      <c r="ET35" s="47"/>
      <c r="EU35" s="29"/>
      <c r="EV35" s="48"/>
      <c r="EW35" s="48"/>
      <c r="EZ35" s="49"/>
      <c r="FA35" s="29"/>
      <c r="FB35" s="48"/>
      <c r="FC35" s="48"/>
      <c r="FE35" s="48"/>
      <c r="FF35" s="48"/>
      <c r="FG35" s="7"/>
      <c r="FI35" s="29"/>
      <c r="FJ35" s="47"/>
      <c r="FK35" s="47"/>
      <c r="FL35" s="2"/>
      <c r="FM35" s="47"/>
      <c r="FN35" s="47"/>
      <c r="FO35" s="29"/>
      <c r="FP35" s="48"/>
      <c r="FQ35" s="48"/>
      <c r="FT35" s="49"/>
      <c r="FU35" s="29"/>
      <c r="FV35" s="48"/>
      <c r="FW35" s="48"/>
      <c r="FY35" s="48"/>
      <c r="FZ35" s="48"/>
      <c r="GA35" s="19"/>
      <c r="GB35" s="53"/>
      <c r="GC35" s="53"/>
      <c r="GD35" s="54"/>
      <c r="GE35" s="2"/>
      <c r="GF35" s="55"/>
      <c r="GG35" s="54"/>
      <c r="GH35" s="2"/>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4" customFormat="1" ht="13.5" customHeight="1">
      <c r="A36" s="46"/>
      <c r="B36" s="2"/>
      <c r="C36" s="7"/>
      <c r="E36" s="29"/>
      <c r="F36" s="47"/>
      <c r="G36" s="48"/>
      <c r="H36" s="2"/>
      <c r="I36" s="47"/>
      <c r="J36" s="48"/>
      <c r="K36" s="48"/>
      <c r="L36" s="48"/>
      <c r="M36" s="48"/>
      <c r="N36" s="48"/>
      <c r="O36" s="48"/>
      <c r="P36" s="48"/>
      <c r="Q36" s="29"/>
      <c r="R36" s="48"/>
      <c r="S36" s="48"/>
      <c r="U36" s="48"/>
      <c r="V36" s="48"/>
      <c r="W36" s="7"/>
      <c r="Y36" s="29"/>
      <c r="Z36" s="147"/>
      <c r="AA36" s="47"/>
      <c r="AB36" s="2"/>
      <c r="AC36" s="147"/>
      <c r="AD36" s="47"/>
      <c r="AE36" s="29"/>
      <c r="AF36" s="48"/>
      <c r="AG36" s="48"/>
      <c r="AH36" s="48"/>
      <c r="AI36" s="48"/>
      <c r="AJ36" s="48"/>
      <c r="AK36" s="29"/>
      <c r="AM36" s="48"/>
      <c r="AO36" s="48"/>
      <c r="AP36" s="48"/>
      <c r="AQ36" s="7"/>
      <c r="AS36" s="10"/>
      <c r="AT36" s="47"/>
      <c r="AU36" s="47"/>
      <c r="AV36" s="86"/>
      <c r="AW36" s="47"/>
      <c r="AX36" s="47"/>
      <c r="AY36" s="29"/>
      <c r="AZ36" s="48"/>
      <c r="BA36" s="48"/>
      <c r="BB36" s="48"/>
      <c r="BC36" s="48"/>
      <c r="BD36" s="48"/>
      <c r="BE36" s="29"/>
      <c r="BF36" s="48"/>
      <c r="BG36" s="48"/>
      <c r="BI36" s="48"/>
      <c r="BJ36" s="48"/>
      <c r="BK36" s="7"/>
      <c r="BM36" s="29"/>
      <c r="BN36" s="47" t="s">
        <v>292</v>
      </c>
      <c r="BO36" s="47" t="s">
        <v>292</v>
      </c>
      <c r="BP36" s="2" t="s">
        <v>292</v>
      </c>
      <c r="BQ36" s="47" t="s">
        <v>292</v>
      </c>
      <c r="BR36" s="47" t="s">
        <v>292</v>
      </c>
      <c r="BS36" s="29"/>
      <c r="BT36" s="48" t="s">
        <v>292</v>
      </c>
      <c r="BU36" s="48" t="s">
        <v>292</v>
      </c>
      <c r="BV36" s="48" t="s">
        <v>292</v>
      </c>
      <c r="BW36" s="48" t="s">
        <v>292</v>
      </c>
      <c r="BX36" s="48" t="s">
        <v>292</v>
      </c>
      <c r="BY36" s="29"/>
      <c r="BZ36" s="48"/>
      <c r="CA36" s="48"/>
      <c r="CC36" s="48"/>
      <c r="CD36" s="48"/>
      <c r="CE36" s="29"/>
      <c r="CG36" s="29"/>
      <c r="CH36" s="47"/>
      <c r="CI36" s="47"/>
      <c r="CJ36" s="2"/>
      <c r="CK36" s="47"/>
      <c r="CL36" s="47"/>
      <c r="CM36" s="29"/>
      <c r="CN36" s="48"/>
      <c r="CO36" s="48"/>
      <c r="CR36" s="49"/>
      <c r="CS36" s="29"/>
      <c r="CT36" s="48"/>
      <c r="CU36" s="48"/>
      <c r="CW36" s="48"/>
      <c r="CX36" s="48"/>
      <c r="CY36" s="7"/>
      <c r="DA36" s="29"/>
      <c r="DB36" s="47"/>
      <c r="DC36" s="47"/>
      <c r="DD36" s="2"/>
      <c r="DE36" s="47"/>
      <c r="DF36" s="47"/>
      <c r="DG36" s="29"/>
      <c r="DH36" s="48"/>
      <c r="DI36" s="48"/>
      <c r="DL36" s="49"/>
      <c r="DM36" s="29"/>
      <c r="DN36" s="48"/>
      <c r="DO36" s="48"/>
      <c r="DQ36" s="48"/>
      <c r="DR36" s="48"/>
      <c r="DS36" s="7"/>
      <c r="DU36" s="29"/>
      <c r="DV36" s="47"/>
      <c r="DW36" s="47"/>
      <c r="DX36" s="2"/>
      <c r="DY36" s="47"/>
      <c r="DZ36" s="47"/>
      <c r="EA36" s="29"/>
      <c r="EC36" s="50"/>
      <c r="EF36" s="49"/>
      <c r="EG36" s="29"/>
      <c r="EH36" s="48"/>
      <c r="EI36" s="48"/>
      <c r="EK36" s="48"/>
      <c r="EL36" s="48"/>
      <c r="EM36" s="7"/>
      <c r="EO36" s="29"/>
      <c r="EP36" s="47"/>
      <c r="EQ36" s="47"/>
      <c r="ER36" s="2"/>
      <c r="ES36" s="47"/>
      <c r="ET36" s="47"/>
      <c r="EU36" s="29"/>
      <c r="EV36" s="48"/>
      <c r="EW36" s="48"/>
      <c r="EZ36" s="49"/>
      <c r="FA36" s="29"/>
      <c r="FB36" s="48"/>
      <c r="FC36" s="48"/>
      <c r="FE36" s="48"/>
      <c r="FF36" s="48"/>
      <c r="FG36" s="7"/>
      <c r="FI36" s="29"/>
      <c r="FJ36" s="47"/>
      <c r="FK36" s="47"/>
      <c r="FL36" s="2"/>
      <c r="FM36" s="47"/>
      <c r="FN36" s="47"/>
      <c r="FO36" s="29"/>
      <c r="FP36" s="48"/>
      <c r="FQ36" s="48"/>
      <c r="FT36" s="49"/>
      <c r="FU36" s="29"/>
      <c r="FV36" s="48"/>
      <c r="FW36" s="48"/>
      <c r="FY36" s="48"/>
      <c r="FZ36" s="48"/>
      <c r="GA36" s="19"/>
      <c r="GB36" s="53"/>
      <c r="GC36" s="53"/>
      <c r="GD36" s="54"/>
      <c r="GE36" s="2"/>
      <c r="GF36" s="55"/>
      <c r="GG36" s="54"/>
      <c r="GH36" s="2"/>
      <c r="GI36" s="56"/>
      <c r="GJ36" s="2"/>
      <c r="GK36" s="2"/>
      <c r="GL36" s="2"/>
      <c r="GM36" s="2"/>
      <c r="GN36" s="57"/>
      <c r="GO36" s="2"/>
      <c r="GP36" s="2"/>
      <c r="GQ36" s="2"/>
      <c r="GR36" s="2"/>
      <c r="GS36" s="2"/>
      <c r="GT36" s="2"/>
      <c r="GU36" s="19"/>
      <c r="GV36" s="53"/>
      <c r="GW36" s="53"/>
      <c r="GX36" s="54"/>
      <c r="GY36" s="2"/>
      <c r="GZ36" s="55"/>
      <c r="HA36" s="54"/>
      <c r="HB36" s="2"/>
      <c r="HC36" s="56"/>
      <c r="HD36" s="2"/>
      <c r="HE36" s="2"/>
      <c r="HF36" s="2"/>
      <c r="HG36" s="2"/>
      <c r="HH36" s="57"/>
      <c r="HI36" s="2"/>
      <c r="HJ36" s="2"/>
      <c r="HK36" s="2"/>
      <c r="HL36" s="2"/>
      <c r="HM36" s="2"/>
      <c r="HN36" s="2"/>
      <c r="HO36" s="19"/>
      <c r="HP36" s="53"/>
      <c r="HQ36" s="53"/>
      <c r="HR36" s="54"/>
      <c r="HS36" s="2"/>
      <c r="HT36" s="55"/>
      <c r="HU36" s="54"/>
      <c r="HV36" s="2"/>
      <c r="HW36" s="56"/>
      <c r="HX36" s="2"/>
      <c r="HY36" s="2"/>
      <c r="HZ36" s="2"/>
      <c r="IA36" s="2"/>
      <c r="IB36" s="57"/>
      <c r="IC36" s="2"/>
      <c r="ID36" s="2"/>
      <c r="IE36" s="2"/>
      <c r="IF36" s="2"/>
      <c r="IG36" s="2"/>
      <c r="IH36" s="2"/>
      <c r="II36" s="19"/>
      <c r="IJ36" s="53"/>
      <c r="IK36" s="53"/>
      <c r="IL36" s="54"/>
      <c r="IM36" s="2"/>
      <c r="IN36" s="55"/>
      <c r="IO36" s="54"/>
      <c r="IP36" s="2"/>
      <c r="IQ36" s="56"/>
      <c r="IR36" s="2"/>
      <c r="IS36" s="2"/>
      <c r="IT36" s="2"/>
      <c r="IU36" s="2"/>
      <c r="IV36" s="57"/>
      <c r="IW36" s="2"/>
      <c r="IX36" s="2"/>
      <c r="IY36" s="2"/>
      <c r="IZ36" s="2"/>
      <c r="JA36" s="2"/>
      <c r="JB36" s="2"/>
    </row>
    <row r="37" spans="1:262" s="4" customFormat="1" ht="13.5" customHeight="1">
      <c r="A37" s="46"/>
      <c r="B37" s="2"/>
      <c r="C37" s="7"/>
      <c r="E37" s="29"/>
      <c r="F37" s="47"/>
      <c r="G37" s="48"/>
      <c r="H37" s="2"/>
      <c r="I37" s="47"/>
      <c r="J37" s="48"/>
      <c r="K37" s="48"/>
      <c r="L37" s="48"/>
      <c r="M37" s="48"/>
      <c r="N37" s="48"/>
      <c r="O37" s="48"/>
      <c r="P37" s="48"/>
      <c r="Q37" s="29"/>
      <c r="R37" s="48"/>
      <c r="S37" s="48"/>
      <c r="U37" s="48"/>
      <c r="V37" s="48"/>
      <c r="W37" s="7"/>
      <c r="Y37" s="29"/>
      <c r="Z37" s="47"/>
      <c r="AA37" s="47"/>
      <c r="AB37" s="2"/>
      <c r="AC37" s="47"/>
      <c r="AD37" s="47"/>
      <c r="AE37" s="29"/>
      <c r="AF37" s="48"/>
      <c r="AG37" s="48"/>
      <c r="AH37" s="48"/>
      <c r="AI37" s="48"/>
      <c r="AJ37" s="48"/>
      <c r="AK37" s="29"/>
      <c r="AM37" s="48"/>
      <c r="AO37" s="48"/>
      <c r="AP37" s="48"/>
      <c r="AQ37" s="7"/>
      <c r="AS37" s="10"/>
      <c r="AT37" s="47"/>
      <c r="AU37" s="47"/>
      <c r="AV37" s="86"/>
      <c r="AW37" s="47"/>
      <c r="AX37" s="47"/>
      <c r="AY37" s="29"/>
      <c r="AZ37" s="48"/>
      <c r="BA37" s="48"/>
      <c r="BB37" s="48"/>
      <c r="BC37" s="48"/>
      <c r="BD37" s="48"/>
      <c r="BE37" s="29"/>
      <c r="BF37" s="48"/>
      <c r="BG37" s="48"/>
      <c r="BI37" s="48"/>
      <c r="BJ37" s="48"/>
      <c r="BK37" s="7"/>
      <c r="BM37" s="29"/>
      <c r="BN37" s="47" t="s">
        <v>292</v>
      </c>
      <c r="BO37" s="47" t="s">
        <v>292</v>
      </c>
      <c r="BP37" s="2" t="s">
        <v>292</v>
      </c>
      <c r="BQ37" s="47" t="s">
        <v>292</v>
      </c>
      <c r="BR37" s="47" t="s">
        <v>292</v>
      </c>
      <c r="BS37" s="29"/>
      <c r="BT37" s="48" t="s">
        <v>292</v>
      </c>
      <c r="BU37" s="48" t="s">
        <v>292</v>
      </c>
      <c r="BV37" s="48" t="s">
        <v>292</v>
      </c>
      <c r="BW37" s="48" t="s">
        <v>292</v>
      </c>
      <c r="BX37" s="48" t="s">
        <v>292</v>
      </c>
      <c r="BY37" s="29"/>
      <c r="BZ37" s="48"/>
      <c r="CA37" s="48"/>
      <c r="CC37" s="48"/>
      <c r="CD37" s="48"/>
      <c r="CE37" s="29"/>
      <c r="CG37" s="29"/>
      <c r="CH37" s="47"/>
      <c r="CI37" s="47"/>
      <c r="CJ37" s="2"/>
      <c r="CK37" s="47"/>
      <c r="CL37" s="47"/>
      <c r="CM37" s="29"/>
      <c r="CN37" s="48"/>
      <c r="CO37" s="48"/>
      <c r="CR37" s="49"/>
      <c r="CS37" s="29"/>
      <c r="CT37" s="48"/>
      <c r="CU37" s="48"/>
      <c r="CW37" s="48"/>
      <c r="CX37" s="48"/>
      <c r="CY37" s="7"/>
      <c r="DA37" s="29"/>
      <c r="DB37" s="47"/>
      <c r="DC37" s="47"/>
      <c r="DD37" s="2"/>
      <c r="DE37" s="47"/>
      <c r="DF37" s="47"/>
      <c r="DG37" s="29"/>
      <c r="DH37" s="48"/>
      <c r="DI37" s="48"/>
      <c r="DL37" s="49"/>
      <c r="DM37" s="29"/>
      <c r="DN37" s="48"/>
      <c r="DO37" s="48"/>
      <c r="DQ37" s="48"/>
      <c r="DR37" s="48"/>
      <c r="DS37" s="7"/>
      <c r="DU37" s="29"/>
      <c r="DV37" s="47"/>
      <c r="DW37" s="47"/>
      <c r="DX37" s="2"/>
      <c r="DY37" s="47"/>
      <c r="DZ37" s="47"/>
      <c r="EA37" s="29"/>
      <c r="EC37" s="50"/>
      <c r="EF37" s="49"/>
      <c r="EG37" s="29"/>
      <c r="EH37" s="48"/>
      <c r="EI37" s="48"/>
      <c r="EK37" s="48"/>
      <c r="EL37" s="48"/>
      <c r="EM37" s="7"/>
      <c r="EO37" s="29"/>
      <c r="EP37" s="47"/>
      <c r="EQ37" s="47"/>
      <c r="ER37" s="2"/>
      <c r="ES37" s="47"/>
      <c r="ET37" s="47"/>
      <c r="EU37" s="29"/>
      <c r="EV37" s="48"/>
      <c r="EW37" s="48"/>
      <c r="EZ37" s="49"/>
      <c r="FA37" s="29"/>
      <c r="FB37" s="48"/>
      <c r="FC37" s="48"/>
      <c r="FE37" s="48"/>
      <c r="FF37" s="48"/>
      <c r="FG37" s="7"/>
      <c r="FI37" s="29"/>
      <c r="FJ37" s="47"/>
      <c r="FK37" s="47"/>
      <c r="FL37" s="2"/>
      <c r="FM37" s="47"/>
      <c r="FN37" s="47"/>
      <c r="FO37" s="29"/>
      <c r="FP37" s="48"/>
      <c r="FQ37" s="48"/>
      <c r="FT37" s="49"/>
      <c r="FU37" s="29"/>
      <c r="FV37" s="48"/>
      <c r="FW37" s="48"/>
      <c r="FY37" s="48"/>
      <c r="FZ37" s="48"/>
      <c r="GA37" s="19"/>
      <c r="GB37" s="53"/>
      <c r="GC37" s="53"/>
      <c r="GD37" s="54"/>
      <c r="GE37" s="2"/>
      <c r="GF37" s="55"/>
      <c r="GG37" s="54"/>
      <c r="GH37" s="2"/>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4" customFormat="1" ht="13.5" customHeight="1">
      <c r="A38" s="46"/>
      <c r="B38" s="2"/>
      <c r="C38" s="7"/>
      <c r="E38" s="29"/>
      <c r="F38" s="47"/>
      <c r="G38" s="48"/>
      <c r="H38" s="2"/>
      <c r="I38" s="47"/>
      <c r="J38" s="48"/>
      <c r="K38" s="48"/>
      <c r="L38" s="48"/>
      <c r="M38" s="48"/>
      <c r="N38" s="48"/>
      <c r="O38" s="48"/>
      <c r="P38" s="48"/>
      <c r="Q38" s="29"/>
      <c r="R38" s="48"/>
      <c r="S38" s="48"/>
      <c r="U38" s="48"/>
      <c r="V38" s="48"/>
      <c r="W38" s="7"/>
      <c r="Y38" s="29"/>
      <c r="Z38" s="47"/>
      <c r="AA38" s="47"/>
      <c r="AB38" s="2"/>
      <c r="AC38" s="47"/>
      <c r="AD38" s="47"/>
      <c r="AE38" s="29"/>
      <c r="AF38" s="48"/>
      <c r="AG38" s="48"/>
      <c r="AH38" s="48"/>
      <c r="AI38" s="48"/>
      <c r="AJ38" s="48"/>
      <c r="AK38" s="29"/>
      <c r="AM38" s="48"/>
      <c r="AO38" s="48"/>
      <c r="AP38" s="48"/>
      <c r="AQ38" s="7"/>
      <c r="AS38" s="10"/>
      <c r="AT38" s="47"/>
      <c r="AU38" s="47"/>
      <c r="AV38" s="86"/>
      <c r="AW38" s="47"/>
      <c r="AX38" s="47"/>
      <c r="AY38" s="29"/>
      <c r="AZ38" s="48"/>
      <c r="BA38" s="48"/>
      <c r="BB38" s="48"/>
      <c r="BC38" s="48"/>
      <c r="BD38" s="48"/>
      <c r="BE38" s="29"/>
      <c r="BF38" s="48"/>
      <c r="BG38" s="48"/>
      <c r="BI38" s="48"/>
      <c r="BJ38" s="48"/>
      <c r="BK38" s="7"/>
      <c r="BM38" s="29"/>
      <c r="BN38" s="47" t="s">
        <v>292</v>
      </c>
      <c r="BO38" s="47" t="s">
        <v>292</v>
      </c>
      <c r="BP38" s="2" t="s">
        <v>292</v>
      </c>
      <c r="BQ38" s="47" t="s">
        <v>292</v>
      </c>
      <c r="BR38" s="47" t="s">
        <v>292</v>
      </c>
      <c r="BS38" s="29"/>
      <c r="BT38" s="48" t="s">
        <v>292</v>
      </c>
      <c r="BU38" s="48" t="s">
        <v>292</v>
      </c>
      <c r="BV38" s="48" t="s">
        <v>292</v>
      </c>
      <c r="BW38" s="48" t="s">
        <v>292</v>
      </c>
      <c r="BX38" s="48" t="s">
        <v>292</v>
      </c>
      <c r="BY38" s="29"/>
      <c r="BZ38" s="48"/>
      <c r="CA38" s="48"/>
      <c r="CC38" s="48"/>
      <c r="CD38" s="48"/>
      <c r="CE38" s="29"/>
      <c r="CG38" s="29"/>
      <c r="CH38" s="47"/>
      <c r="CI38" s="47"/>
      <c r="CJ38" s="2"/>
      <c r="CK38" s="47"/>
      <c r="CL38" s="47"/>
      <c r="CM38" s="29"/>
      <c r="CN38" s="48"/>
      <c r="CO38" s="48"/>
      <c r="CR38" s="49"/>
      <c r="CS38" s="29"/>
      <c r="CT38" s="48"/>
      <c r="CU38" s="48"/>
      <c r="CW38" s="48"/>
      <c r="CX38" s="48"/>
      <c r="CY38" s="7"/>
      <c r="DA38" s="29"/>
      <c r="DB38" s="47"/>
      <c r="DC38" s="47"/>
      <c r="DD38" s="2"/>
      <c r="DE38" s="47"/>
      <c r="DF38" s="47"/>
      <c r="DG38" s="29"/>
      <c r="DH38" s="48"/>
      <c r="DI38" s="48"/>
      <c r="DL38" s="49"/>
      <c r="DM38" s="29"/>
      <c r="DN38" s="48"/>
      <c r="DO38" s="48"/>
      <c r="DQ38" s="48"/>
      <c r="DR38" s="48"/>
      <c r="DS38" s="7"/>
      <c r="DU38" s="29"/>
      <c r="DV38" s="47"/>
      <c r="DW38" s="47"/>
      <c r="DX38" s="2"/>
      <c r="DY38" s="47"/>
      <c r="DZ38" s="47"/>
      <c r="EA38" s="29"/>
      <c r="EC38" s="50"/>
      <c r="EF38" s="49"/>
      <c r="EG38" s="29"/>
      <c r="EH38" s="48"/>
      <c r="EI38" s="48"/>
      <c r="EK38" s="48"/>
      <c r="EL38" s="48"/>
      <c r="EM38" s="7"/>
      <c r="EO38" s="29"/>
      <c r="EP38" s="47"/>
      <c r="EQ38" s="47"/>
      <c r="ER38" s="2"/>
      <c r="ES38" s="47"/>
      <c r="ET38" s="47"/>
      <c r="EU38" s="29"/>
      <c r="EV38" s="48"/>
      <c r="EW38" s="48"/>
      <c r="EZ38" s="49"/>
      <c r="FA38" s="29"/>
      <c r="FB38" s="48"/>
      <c r="FC38" s="48"/>
      <c r="FE38" s="48"/>
      <c r="FF38" s="48"/>
      <c r="FG38" s="7"/>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4" customFormat="1" ht="13.5" customHeight="1">
      <c r="A39" s="46"/>
      <c r="B39" s="2"/>
      <c r="C39" s="7"/>
      <c r="E39" s="29"/>
      <c r="F39" s="47"/>
      <c r="G39" s="48"/>
      <c r="H39" s="2"/>
      <c r="I39" s="47"/>
      <c r="J39" s="48"/>
      <c r="K39" s="48"/>
      <c r="L39" s="48"/>
      <c r="M39" s="48"/>
      <c r="N39" s="48"/>
      <c r="O39" s="48"/>
      <c r="P39" s="48"/>
      <c r="Q39" s="29"/>
      <c r="R39" s="48"/>
      <c r="S39" s="48"/>
      <c r="U39" s="48"/>
      <c r="V39" s="48"/>
      <c r="W39" s="7"/>
      <c r="Y39" s="29"/>
      <c r="Z39" s="47"/>
      <c r="AA39" s="47"/>
      <c r="AB39" s="2"/>
      <c r="AC39" s="47"/>
      <c r="AD39" s="47"/>
      <c r="AE39" s="29"/>
      <c r="AF39" s="48"/>
      <c r="AG39" s="48"/>
      <c r="AH39" s="48"/>
      <c r="AI39" s="48"/>
      <c r="AJ39" s="48"/>
      <c r="AK39" s="29"/>
      <c r="AM39" s="48"/>
      <c r="AO39" s="48"/>
      <c r="AP39" s="48"/>
      <c r="AQ39" s="7"/>
      <c r="AS39" s="10"/>
      <c r="AT39" s="47"/>
      <c r="AU39" s="47"/>
      <c r="AV39" s="86"/>
      <c r="AW39" s="47"/>
      <c r="AX39" s="47"/>
      <c r="AY39" s="29"/>
      <c r="AZ39" s="48"/>
      <c r="BA39" s="48"/>
      <c r="BB39" s="48"/>
      <c r="BC39" s="48"/>
      <c r="BD39" s="48"/>
      <c r="BE39" s="29"/>
      <c r="BF39" s="48"/>
      <c r="BG39" s="48"/>
      <c r="BI39" s="48"/>
      <c r="BJ39" s="48"/>
      <c r="BK39" s="7"/>
      <c r="BM39" s="29"/>
      <c r="BN39" s="47" t="s">
        <v>292</v>
      </c>
      <c r="BO39" s="47" t="s">
        <v>292</v>
      </c>
      <c r="BP39" s="2" t="s">
        <v>292</v>
      </c>
      <c r="BQ39" s="47" t="s">
        <v>292</v>
      </c>
      <c r="BR39" s="47" t="s">
        <v>292</v>
      </c>
      <c r="BS39" s="29"/>
      <c r="BT39" s="48" t="s">
        <v>292</v>
      </c>
      <c r="BU39" s="48" t="s">
        <v>292</v>
      </c>
      <c r="BV39" s="48" t="s">
        <v>292</v>
      </c>
      <c r="BW39" s="48" t="s">
        <v>292</v>
      </c>
      <c r="BX39" s="48" t="s">
        <v>292</v>
      </c>
      <c r="BY39" s="29"/>
      <c r="BZ39" s="48"/>
      <c r="CA39" s="48"/>
      <c r="CC39" s="48"/>
      <c r="CD39" s="48"/>
      <c r="CE39" s="29"/>
      <c r="CG39" s="29"/>
      <c r="CH39" s="47"/>
      <c r="CI39" s="47"/>
      <c r="CJ39" s="2"/>
      <c r="CK39" s="47"/>
      <c r="CL39" s="47"/>
      <c r="CM39" s="29"/>
      <c r="CN39" s="48"/>
      <c r="CO39" s="48"/>
      <c r="CR39" s="49"/>
      <c r="CS39" s="29"/>
      <c r="CT39" s="48"/>
      <c r="CU39" s="48"/>
      <c r="CW39" s="48"/>
      <c r="CX39" s="48"/>
      <c r="CY39" s="7"/>
      <c r="DA39" s="29"/>
      <c r="DB39" s="47"/>
      <c r="DC39" s="47"/>
      <c r="DD39" s="2"/>
      <c r="DE39" s="47"/>
      <c r="DF39" s="47"/>
      <c r="DG39" s="29"/>
      <c r="DH39" s="48"/>
      <c r="DI39" s="48"/>
      <c r="DL39" s="49"/>
      <c r="DM39" s="29"/>
      <c r="DN39" s="48"/>
      <c r="DO39" s="48"/>
      <c r="DQ39" s="48"/>
      <c r="DR39" s="48"/>
      <c r="DS39" s="7"/>
      <c r="DU39" s="29"/>
      <c r="DV39" s="47"/>
      <c r="DW39" s="47"/>
      <c r="DX39" s="2"/>
      <c r="DY39" s="47"/>
      <c r="DZ39" s="47"/>
      <c r="EA39" s="29"/>
      <c r="EC39" s="50"/>
      <c r="EF39" s="49"/>
      <c r="EG39" s="29"/>
      <c r="EH39" s="48"/>
      <c r="EI39" s="48"/>
      <c r="EK39" s="48"/>
      <c r="EL39" s="48"/>
      <c r="EM39" s="7"/>
      <c r="EO39" s="29"/>
      <c r="EP39" s="47"/>
      <c r="EQ39" s="47"/>
      <c r="ER39" s="2"/>
      <c r="ES39" s="47"/>
      <c r="ET39" s="47"/>
      <c r="EU39" s="29"/>
      <c r="EV39" s="48"/>
      <c r="EW39" s="48"/>
      <c r="EZ39" s="49"/>
      <c r="FA39" s="29"/>
      <c r="FB39" s="48"/>
      <c r="FC39" s="48"/>
      <c r="FE39" s="48"/>
      <c r="FF39" s="48"/>
      <c r="FG39" s="7"/>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4" customFormat="1" ht="13.5" customHeight="1">
      <c r="A40" s="46"/>
      <c r="B40" s="2"/>
      <c r="C40" s="7"/>
      <c r="E40" s="29"/>
      <c r="F40" s="47"/>
      <c r="G40" s="48"/>
      <c r="H40" s="2"/>
      <c r="I40" s="47"/>
      <c r="J40" s="48"/>
      <c r="K40" s="29"/>
      <c r="L40" s="48"/>
      <c r="M40" s="48"/>
      <c r="N40" s="48"/>
      <c r="O40" s="48"/>
      <c r="P40" s="48"/>
      <c r="Q40" s="29"/>
      <c r="R40" s="48"/>
      <c r="S40" s="48"/>
      <c r="U40" s="48"/>
      <c r="V40" s="48"/>
      <c r="W40" s="7"/>
      <c r="Y40" s="29"/>
      <c r="Z40" s="147"/>
      <c r="AA40" s="47"/>
      <c r="AB40" s="2"/>
      <c r="AC40" s="147"/>
      <c r="AD40" s="47"/>
      <c r="AE40" s="29"/>
      <c r="AF40" s="48"/>
      <c r="AG40" s="48"/>
      <c r="AH40" s="48"/>
      <c r="AI40" s="48"/>
      <c r="AJ40" s="48"/>
      <c r="AK40" s="29"/>
      <c r="AM40" s="48"/>
      <c r="AO40" s="48"/>
      <c r="AP40" s="48"/>
      <c r="AQ40" s="7"/>
      <c r="AS40" s="10"/>
      <c r="AT40" s="47"/>
      <c r="AU40" s="47"/>
      <c r="AV40" s="86"/>
      <c r="AW40" s="47"/>
      <c r="AX40" s="47"/>
      <c r="AY40" s="29"/>
      <c r="AZ40" s="48"/>
      <c r="BA40" s="48"/>
      <c r="BB40" s="48"/>
      <c r="BC40" s="48"/>
      <c r="BD40" s="48"/>
      <c r="BE40" s="29"/>
      <c r="BF40" s="48"/>
      <c r="BG40" s="48"/>
      <c r="BI40" s="48"/>
      <c r="BJ40" s="48"/>
      <c r="BK40" s="7"/>
      <c r="BM40" s="29"/>
      <c r="BN40" s="47" t="s">
        <v>292</v>
      </c>
      <c r="BO40" s="47" t="s">
        <v>292</v>
      </c>
      <c r="BP40" s="2" t="s">
        <v>292</v>
      </c>
      <c r="BQ40" s="47" t="s">
        <v>292</v>
      </c>
      <c r="BR40" s="47" t="s">
        <v>292</v>
      </c>
      <c r="BS40" s="29"/>
      <c r="BT40" s="48" t="s">
        <v>292</v>
      </c>
      <c r="BU40" s="48" t="s">
        <v>292</v>
      </c>
      <c r="BV40" s="48" t="s">
        <v>292</v>
      </c>
      <c r="BW40" s="48" t="s">
        <v>292</v>
      </c>
      <c r="BX40" s="48" t="s">
        <v>292</v>
      </c>
      <c r="BY40" s="29"/>
      <c r="BZ40" s="48"/>
      <c r="CA40" s="48"/>
      <c r="CC40" s="48"/>
      <c r="CD40" s="48"/>
      <c r="CE40" s="29"/>
      <c r="CG40" s="29"/>
      <c r="CH40" s="47"/>
      <c r="CI40" s="47"/>
      <c r="CJ40" s="2"/>
      <c r="CK40" s="47"/>
      <c r="CL40" s="47"/>
      <c r="CM40" s="29"/>
      <c r="CN40" s="48"/>
      <c r="CO40" s="48"/>
      <c r="CR40" s="49"/>
      <c r="CS40" s="29"/>
      <c r="CT40" s="48"/>
      <c r="CU40" s="48"/>
      <c r="CW40" s="48"/>
      <c r="CX40" s="48"/>
      <c r="CY40" s="7"/>
      <c r="DA40" s="29"/>
      <c r="DB40" s="47"/>
      <c r="DC40" s="47"/>
      <c r="DD40" s="2"/>
      <c r="DE40" s="47"/>
      <c r="DF40" s="47"/>
      <c r="DG40" s="29"/>
      <c r="DH40" s="48"/>
      <c r="DI40" s="48"/>
      <c r="DL40" s="49"/>
      <c r="DM40" s="29"/>
      <c r="DN40" s="48"/>
      <c r="DO40" s="48"/>
      <c r="DQ40" s="48"/>
      <c r="DR40" s="48"/>
      <c r="DS40" s="7"/>
      <c r="DU40" s="29"/>
      <c r="DV40" s="47"/>
      <c r="DW40" s="47"/>
      <c r="DX40" s="2"/>
      <c r="DY40" s="47"/>
      <c r="DZ40" s="47"/>
      <c r="EA40" s="29"/>
      <c r="EC40" s="50"/>
      <c r="EF40" s="49"/>
      <c r="EG40" s="29"/>
      <c r="EH40" s="48"/>
      <c r="EI40" s="48"/>
      <c r="EK40" s="48"/>
      <c r="EL40" s="48"/>
      <c r="EM40" s="7"/>
      <c r="EO40" s="29"/>
      <c r="EP40" s="47"/>
      <c r="EQ40" s="47"/>
      <c r="ER40" s="2"/>
      <c r="ES40" s="47"/>
      <c r="ET40" s="47"/>
      <c r="EU40" s="29"/>
      <c r="EV40" s="48"/>
      <c r="EW40" s="48"/>
      <c r="EZ40" s="49"/>
      <c r="FA40" s="29"/>
      <c r="FB40" s="48"/>
      <c r="FC40" s="48"/>
      <c r="FE40" s="48"/>
      <c r="FF40" s="48"/>
      <c r="FG40" s="7"/>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4" customFormat="1" ht="13.5" customHeight="1">
      <c r="A41" s="46"/>
      <c r="B41" s="2"/>
      <c r="C41" s="7"/>
      <c r="E41" s="29"/>
      <c r="F41" s="47"/>
      <c r="G41" s="48"/>
      <c r="H41" s="2"/>
      <c r="I41" s="47"/>
      <c r="J41" s="48"/>
      <c r="K41" s="29"/>
      <c r="L41" s="48"/>
      <c r="M41" s="48"/>
      <c r="N41" s="48"/>
      <c r="O41" s="48"/>
      <c r="P41" s="48"/>
      <c r="Q41" s="29"/>
      <c r="R41" s="48"/>
      <c r="S41" s="48"/>
      <c r="U41" s="48"/>
      <c r="V41" s="48"/>
      <c r="W41" s="7"/>
      <c r="Y41" s="29"/>
      <c r="Z41" s="147"/>
      <c r="AA41" s="47"/>
      <c r="AB41" s="2"/>
      <c r="AC41" s="147"/>
      <c r="AD41" s="47"/>
      <c r="AE41" s="29"/>
      <c r="AF41" s="48"/>
      <c r="AG41" s="48"/>
      <c r="AH41" s="48"/>
      <c r="AI41" s="48"/>
      <c r="AJ41" s="48"/>
      <c r="AK41" s="29"/>
      <c r="AM41" s="48"/>
      <c r="AO41" s="48"/>
      <c r="AP41" s="48"/>
      <c r="AQ41" s="7"/>
      <c r="AS41" s="10"/>
      <c r="AT41" s="47"/>
      <c r="AU41" s="47"/>
      <c r="AV41" s="86"/>
      <c r="AW41" s="47"/>
      <c r="AX41" s="47"/>
      <c r="AY41" s="29"/>
      <c r="AZ41" s="48"/>
      <c r="BA41" s="48"/>
      <c r="BB41" s="48"/>
      <c r="BC41" s="48"/>
      <c r="BD41" s="48"/>
      <c r="BE41" s="29"/>
      <c r="BF41" s="48"/>
      <c r="BG41" s="48"/>
      <c r="BI41" s="48"/>
      <c r="BJ41" s="48"/>
      <c r="BK41" s="7"/>
      <c r="BM41" s="29"/>
      <c r="BN41" s="47" t="s">
        <v>292</v>
      </c>
      <c r="BO41" s="47" t="s">
        <v>292</v>
      </c>
      <c r="BP41" s="2" t="s">
        <v>292</v>
      </c>
      <c r="BQ41" s="47" t="s">
        <v>292</v>
      </c>
      <c r="BR41" s="47" t="s">
        <v>292</v>
      </c>
      <c r="BS41" s="29"/>
      <c r="BT41" s="48" t="s">
        <v>292</v>
      </c>
      <c r="BU41" s="48" t="s">
        <v>292</v>
      </c>
      <c r="BV41" s="48" t="s">
        <v>292</v>
      </c>
      <c r="BW41" s="48" t="s">
        <v>292</v>
      </c>
      <c r="BX41" s="48" t="s">
        <v>292</v>
      </c>
      <c r="BY41" s="29"/>
      <c r="BZ41" s="48"/>
      <c r="CA41" s="48"/>
      <c r="CC41" s="48"/>
      <c r="CD41" s="48"/>
      <c r="CE41" s="29"/>
      <c r="CG41" s="29"/>
      <c r="CH41" s="47"/>
      <c r="CI41" s="47"/>
      <c r="CJ41" s="2"/>
      <c r="CK41" s="47"/>
      <c r="CL41" s="47"/>
      <c r="CM41" s="29"/>
      <c r="CN41" s="48"/>
      <c r="CO41" s="48"/>
      <c r="CR41" s="49"/>
      <c r="CS41" s="29"/>
      <c r="CT41" s="48"/>
      <c r="CU41" s="48"/>
      <c r="CW41" s="48"/>
      <c r="CX41" s="48"/>
      <c r="CY41" s="7"/>
      <c r="DA41" s="29"/>
      <c r="DB41" s="47"/>
      <c r="DC41" s="47"/>
      <c r="DD41" s="2"/>
      <c r="DE41" s="47"/>
      <c r="DF41" s="47"/>
      <c r="DG41" s="29"/>
      <c r="DH41" s="48"/>
      <c r="DI41" s="48"/>
      <c r="DL41" s="49"/>
      <c r="DM41" s="29"/>
      <c r="DN41" s="48"/>
      <c r="DO41" s="48"/>
      <c r="DQ41" s="48"/>
      <c r="DR41" s="48"/>
      <c r="DS41" s="7"/>
      <c r="DU41" s="29"/>
      <c r="DV41" s="47"/>
      <c r="DW41" s="47"/>
      <c r="DX41" s="2"/>
      <c r="DY41" s="47"/>
      <c r="DZ41" s="47"/>
      <c r="EA41" s="29"/>
      <c r="EC41" s="50"/>
      <c r="EF41" s="49"/>
      <c r="EG41" s="29"/>
      <c r="EH41" s="48"/>
      <c r="EI41" s="48"/>
      <c r="EK41" s="48"/>
      <c r="EL41" s="48"/>
      <c r="EM41" s="7"/>
      <c r="EO41" s="29"/>
      <c r="EP41" s="47"/>
      <c r="EQ41" s="47"/>
      <c r="ER41" s="2"/>
      <c r="ES41" s="47"/>
      <c r="ET41" s="47"/>
      <c r="EU41" s="29"/>
      <c r="EV41" s="48"/>
      <c r="EW41" s="48"/>
      <c r="EZ41" s="49"/>
      <c r="FA41" s="29"/>
      <c r="FB41" s="48"/>
      <c r="FC41" s="48"/>
      <c r="FE41" s="48"/>
      <c r="FF41" s="48"/>
      <c r="FG41" s="7"/>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4" customFormat="1" ht="13.5" customHeight="1">
      <c r="A42" s="46"/>
      <c r="B42" s="2"/>
      <c r="C42" s="7"/>
      <c r="E42" s="29"/>
      <c r="F42" s="47"/>
      <c r="G42" s="48"/>
      <c r="H42" s="2"/>
      <c r="I42" s="47"/>
      <c r="J42" s="48"/>
      <c r="K42" s="29"/>
      <c r="L42" s="48"/>
      <c r="M42" s="48"/>
      <c r="N42" s="48"/>
      <c r="O42" s="48"/>
      <c r="P42" s="48"/>
      <c r="Q42" s="29"/>
      <c r="R42" s="48"/>
      <c r="S42" s="48"/>
      <c r="U42" s="48"/>
      <c r="V42" s="48"/>
      <c r="W42" s="7"/>
      <c r="Y42" s="29"/>
      <c r="Z42" s="47"/>
      <c r="AA42" s="47"/>
      <c r="AB42" s="2"/>
      <c r="AC42" s="47"/>
      <c r="AD42" s="47"/>
      <c r="AE42" s="29"/>
      <c r="AF42" s="48"/>
      <c r="AG42" s="48"/>
      <c r="AH42" s="48"/>
      <c r="AI42" s="48"/>
      <c r="AJ42" s="48"/>
      <c r="AK42" s="29"/>
      <c r="AM42" s="48"/>
      <c r="AO42" s="48"/>
      <c r="AP42" s="48"/>
      <c r="AQ42" s="7"/>
      <c r="AS42" s="10"/>
      <c r="AT42" s="47"/>
      <c r="AU42" s="47"/>
      <c r="AV42" s="86"/>
      <c r="AW42" s="47"/>
      <c r="AX42" s="47"/>
      <c r="AY42" s="29"/>
      <c r="AZ42" s="48"/>
      <c r="BA42" s="48"/>
      <c r="BB42" s="48"/>
      <c r="BC42" s="48"/>
      <c r="BD42" s="48"/>
      <c r="BE42" s="29"/>
      <c r="BF42" s="48"/>
      <c r="BG42" s="48"/>
      <c r="BI42" s="48"/>
      <c r="BJ42" s="48"/>
      <c r="BK42" s="7"/>
      <c r="BM42" s="29"/>
      <c r="BN42" s="47" t="s">
        <v>292</v>
      </c>
      <c r="BO42" s="47" t="s">
        <v>292</v>
      </c>
      <c r="BP42" s="2" t="s">
        <v>292</v>
      </c>
      <c r="BQ42" s="47" t="s">
        <v>292</v>
      </c>
      <c r="BR42" s="47" t="s">
        <v>292</v>
      </c>
      <c r="BS42" s="29"/>
      <c r="BT42" s="48" t="s">
        <v>292</v>
      </c>
      <c r="BU42" s="48" t="s">
        <v>292</v>
      </c>
      <c r="BV42" s="48" t="s">
        <v>292</v>
      </c>
      <c r="BW42" s="48" t="s">
        <v>292</v>
      </c>
      <c r="BX42" s="48" t="s">
        <v>292</v>
      </c>
      <c r="BY42" s="29"/>
      <c r="BZ42" s="48"/>
      <c r="CA42" s="48"/>
      <c r="CC42" s="48"/>
      <c r="CD42" s="48"/>
      <c r="CE42" s="29"/>
      <c r="CG42" s="29"/>
      <c r="CH42" s="47"/>
      <c r="CI42" s="47"/>
      <c r="CJ42" s="2"/>
      <c r="CK42" s="47"/>
      <c r="CL42" s="47"/>
      <c r="CM42" s="29"/>
      <c r="CN42" s="48"/>
      <c r="CO42" s="48"/>
      <c r="CR42" s="49"/>
      <c r="CS42" s="29"/>
      <c r="CT42" s="48"/>
      <c r="CU42" s="48"/>
      <c r="CW42" s="48"/>
      <c r="CX42" s="48"/>
      <c r="CY42" s="7"/>
      <c r="DA42" s="29"/>
      <c r="DB42" s="47"/>
      <c r="DC42" s="47"/>
      <c r="DD42" s="2"/>
      <c r="DE42" s="47"/>
      <c r="DF42" s="47"/>
      <c r="DG42" s="29"/>
      <c r="DH42" s="48"/>
      <c r="DI42" s="48"/>
      <c r="DL42" s="49"/>
      <c r="DM42" s="29"/>
      <c r="DN42" s="48"/>
      <c r="DO42" s="48"/>
      <c r="DQ42" s="48"/>
      <c r="DR42" s="48"/>
      <c r="DS42" s="7"/>
      <c r="DU42" s="29"/>
      <c r="DV42" s="47"/>
      <c r="DW42" s="47"/>
      <c r="DX42" s="2"/>
      <c r="DY42" s="47"/>
      <c r="DZ42" s="47"/>
      <c r="EA42" s="29"/>
      <c r="EC42" s="50"/>
      <c r="EF42" s="49"/>
      <c r="EG42" s="29"/>
      <c r="EH42" s="48"/>
      <c r="EI42" s="48"/>
      <c r="EK42" s="48"/>
      <c r="EL42" s="48"/>
      <c r="EM42" s="7"/>
      <c r="EO42" s="29"/>
      <c r="EP42" s="47"/>
      <c r="EQ42" s="47"/>
      <c r="ER42" s="2"/>
      <c r="ES42" s="47"/>
      <c r="ET42" s="47"/>
      <c r="EU42" s="29"/>
      <c r="EV42" s="48"/>
      <c r="EW42" s="48"/>
      <c r="EZ42" s="49"/>
      <c r="FA42" s="29"/>
      <c r="FB42" s="48"/>
      <c r="FC42" s="48"/>
      <c r="FE42" s="48"/>
      <c r="FF42" s="48"/>
      <c r="FG42" s="7"/>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4" customFormat="1" ht="13.5" customHeight="1">
      <c r="A43" s="46"/>
      <c r="B43" s="2"/>
      <c r="C43" s="7"/>
      <c r="E43" s="29"/>
      <c r="F43" s="47"/>
      <c r="G43" s="48"/>
      <c r="H43" s="2"/>
      <c r="I43" s="47"/>
      <c r="J43" s="48"/>
      <c r="K43" s="29"/>
      <c r="L43" s="48"/>
      <c r="M43" s="48"/>
      <c r="N43" s="48"/>
      <c r="O43" s="48"/>
      <c r="P43" s="48"/>
      <c r="Q43" s="29"/>
      <c r="R43" s="48"/>
      <c r="S43" s="48"/>
      <c r="U43" s="48"/>
      <c r="V43" s="48"/>
      <c r="W43" s="7"/>
      <c r="Y43" s="29"/>
      <c r="Z43" s="47"/>
      <c r="AA43" s="47"/>
      <c r="AB43" s="2"/>
      <c r="AC43" s="47"/>
      <c r="AD43" s="47"/>
      <c r="AE43" s="29"/>
      <c r="AF43" s="48"/>
      <c r="AG43" s="48"/>
      <c r="AH43" s="48"/>
      <c r="AI43" s="48"/>
      <c r="AJ43" s="48"/>
      <c r="AK43" s="29"/>
      <c r="AM43" s="48"/>
      <c r="AO43" s="48"/>
      <c r="AP43" s="48"/>
      <c r="AQ43" s="7"/>
      <c r="AS43" s="10"/>
      <c r="AT43" s="47"/>
      <c r="AU43" s="47"/>
      <c r="AV43" s="86"/>
      <c r="AW43" s="47"/>
      <c r="AX43" s="47"/>
      <c r="AY43" s="29"/>
      <c r="AZ43" s="48"/>
      <c r="BA43" s="48"/>
      <c r="BB43" s="48"/>
      <c r="BC43" s="48"/>
      <c r="BD43" s="48"/>
      <c r="BE43" s="29"/>
      <c r="BF43" s="48"/>
      <c r="BG43" s="48"/>
      <c r="BI43" s="48"/>
      <c r="BJ43" s="48"/>
      <c r="BK43" s="7"/>
      <c r="BM43" s="29"/>
      <c r="BN43" s="47"/>
      <c r="BO43" s="47"/>
      <c r="BP43" s="2"/>
      <c r="BQ43" s="47"/>
      <c r="BR43" s="47"/>
      <c r="BS43" s="29"/>
      <c r="BT43" s="48"/>
      <c r="BU43" s="48"/>
      <c r="BV43" s="48"/>
      <c r="BW43" s="48"/>
      <c r="BX43" s="48"/>
      <c r="BY43" s="29"/>
      <c r="BZ43" s="48"/>
      <c r="CA43" s="48"/>
      <c r="CC43" s="48"/>
      <c r="CD43" s="48"/>
      <c r="CE43" s="29"/>
      <c r="CG43" s="29"/>
      <c r="CH43" s="47"/>
      <c r="CI43" s="47"/>
      <c r="CJ43" s="2"/>
      <c r="CK43" s="47"/>
      <c r="CL43" s="47"/>
      <c r="CM43" s="29"/>
      <c r="CN43" s="48"/>
      <c r="CO43" s="48"/>
      <c r="CR43" s="49"/>
      <c r="CS43" s="29"/>
      <c r="CT43" s="48"/>
      <c r="CU43" s="48"/>
      <c r="CW43" s="48"/>
      <c r="CX43" s="48"/>
      <c r="CY43" s="7"/>
      <c r="DA43" s="29"/>
      <c r="DB43" s="47"/>
      <c r="DC43" s="47"/>
      <c r="DD43" s="2"/>
      <c r="DE43" s="47"/>
      <c r="DF43" s="47"/>
      <c r="DG43" s="29"/>
      <c r="DH43" s="48"/>
      <c r="DI43" s="48"/>
      <c r="DL43" s="49"/>
      <c r="DM43" s="29"/>
      <c r="DN43" s="48"/>
      <c r="DO43" s="48"/>
      <c r="DQ43" s="48"/>
      <c r="DR43" s="48"/>
      <c r="DS43" s="7"/>
      <c r="DU43" s="29"/>
      <c r="DV43" s="47"/>
      <c r="DW43" s="47"/>
      <c r="DX43" s="2"/>
      <c r="DY43" s="47"/>
      <c r="DZ43" s="47"/>
      <c r="EA43" s="29"/>
      <c r="EC43" s="50"/>
      <c r="EF43" s="49"/>
      <c r="EG43" s="29"/>
      <c r="EH43" s="48"/>
      <c r="EI43" s="48"/>
      <c r="EK43" s="48"/>
      <c r="EL43" s="48"/>
      <c r="EM43" s="7"/>
      <c r="EO43" s="29"/>
      <c r="EP43" s="47"/>
      <c r="EQ43" s="47"/>
      <c r="ER43" s="2"/>
      <c r="ES43" s="47"/>
      <c r="ET43" s="47"/>
      <c r="EU43" s="29"/>
      <c r="EV43" s="48"/>
      <c r="EW43" s="48"/>
      <c r="EZ43" s="49"/>
      <c r="FA43" s="29"/>
      <c r="FB43" s="48"/>
      <c r="FC43" s="48"/>
      <c r="FE43" s="48"/>
      <c r="FF43" s="48"/>
      <c r="FG43" s="7"/>
      <c r="FI43" s="29"/>
      <c r="FJ43" s="47"/>
      <c r="FK43" s="47"/>
      <c r="FL43" s="2"/>
      <c r="FM43" s="47"/>
      <c r="FN43" s="47"/>
      <c r="FO43" s="29"/>
      <c r="FP43" s="48"/>
      <c r="FQ43" s="48"/>
      <c r="FT43" s="49"/>
      <c r="FU43" s="29"/>
      <c r="FV43" s="48"/>
      <c r="FW43" s="48"/>
      <c r="FY43" s="48"/>
      <c r="FZ43" s="48"/>
      <c r="GA43" s="19"/>
      <c r="GB43" s="53"/>
      <c r="GC43" s="53"/>
      <c r="GD43" s="54"/>
      <c r="GE43" s="2"/>
      <c r="GF43" s="55"/>
      <c r="GG43" s="54"/>
      <c r="GH43" s="2"/>
      <c r="GI43" s="56"/>
      <c r="GJ43" s="2"/>
      <c r="GK43" s="2"/>
      <c r="GL43" s="2"/>
      <c r="GM43" s="2"/>
      <c r="GN43" s="57"/>
      <c r="GO43" s="2"/>
      <c r="GP43" s="2"/>
      <c r="GQ43" s="2"/>
      <c r="GR43" s="2"/>
      <c r="GS43" s="2"/>
      <c r="GT43" s="2"/>
      <c r="GU43" s="19"/>
      <c r="GV43" s="53"/>
      <c r="GW43" s="53"/>
      <c r="GX43" s="54"/>
      <c r="GY43" s="2"/>
      <c r="GZ43" s="55"/>
      <c r="HA43" s="54"/>
      <c r="HB43" s="2"/>
      <c r="HC43" s="56"/>
      <c r="HD43" s="2"/>
      <c r="HE43" s="2"/>
      <c r="HF43" s="2"/>
      <c r="HG43" s="2"/>
      <c r="HH43" s="57"/>
      <c r="HI43" s="2"/>
      <c r="HJ43" s="2"/>
      <c r="HK43" s="2"/>
      <c r="HL43" s="2"/>
      <c r="HM43" s="2"/>
      <c r="HN43" s="2"/>
      <c r="HO43" s="19"/>
      <c r="HP43" s="53"/>
      <c r="HQ43" s="53"/>
      <c r="HR43" s="54"/>
      <c r="HS43" s="2"/>
      <c r="HT43" s="55"/>
      <c r="HU43" s="54"/>
      <c r="HV43" s="2"/>
      <c r="HW43" s="56"/>
      <c r="HX43" s="2"/>
      <c r="HY43" s="2"/>
      <c r="HZ43" s="2"/>
      <c r="IA43" s="2"/>
      <c r="IB43" s="57"/>
      <c r="IC43" s="2"/>
      <c r="ID43" s="2"/>
      <c r="IE43" s="2"/>
      <c r="IF43" s="2"/>
      <c r="IG43" s="2"/>
      <c r="IH43" s="2"/>
      <c r="II43" s="19"/>
      <c r="IJ43" s="53"/>
      <c r="IK43" s="53"/>
      <c r="IL43" s="54"/>
      <c r="IM43" s="2"/>
      <c r="IN43" s="55"/>
      <c r="IO43" s="54"/>
      <c r="IP43" s="2"/>
      <c r="IQ43" s="56"/>
      <c r="IR43" s="2"/>
      <c r="IS43" s="2"/>
      <c r="IT43" s="2"/>
      <c r="IU43" s="2"/>
      <c r="IV43" s="57"/>
      <c r="IW43" s="2"/>
      <c r="IX43" s="2"/>
      <c r="IY43" s="2"/>
      <c r="IZ43" s="2"/>
      <c r="JA43" s="2"/>
      <c r="JB43" s="2"/>
    </row>
    <row r="44" spans="1:262" s="4" customFormat="1" ht="13.5" customHeight="1">
      <c r="A44" s="46"/>
      <c r="B44" s="2"/>
      <c r="C44" s="7"/>
      <c r="E44" s="29"/>
      <c r="F44" s="47"/>
      <c r="G44" s="48"/>
      <c r="H44" s="2"/>
      <c r="I44" s="47"/>
      <c r="J44" s="48"/>
      <c r="K44" s="29"/>
      <c r="L44" s="48"/>
      <c r="M44" s="48"/>
      <c r="N44" s="48"/>
      <c r="O44" s="48"/>
      <c r="P44" s="48"/>
      <c r="Q44" s="29"/>
      <c r="R44" s="48"/>
      <c r="S44" s="48"/>
      <c r="U44" s="48"/>
      <c r="V44" s="48"/>
      <c r="W44" s="7"/>
      <c r="Y44" s="29"/>
      <c r="Z44" s="47"/>
      <c r="AA44" s="47"/>
      <c r="AB44" s="2"/>
      <c r="AC44" s="47"/>
      <c r="AD44" s="47"/>
      <c r="AE44" s="29"/>
      <c r="AF44" s="48"/>
      <c r="AG44" s="48"/>
      <c r="AH44" s="48"/>
      <c r="AI44" s="48"/>
      <c r="AJ44" s="48"/>
      <c r="AK44" s="29"/>
      <c r="AM44" s="48"/>
      <c r="AO44" s="48"/>
      <c r="AP44" s="48"/>
      <c r="AQ44" s="7"/>
      <c r="AS44" s="10"/>
      <c r="AT44" s="47"/>
      <c r="AU44" s="47"/>
      <c r="AV44" s="86"/>
      <c r="AW44" s="47"/>
      <c r="AX44" s="47"/>
      <c r="AY44" s="29"/>
      <c r="AZ44" s="48"/>
      <c r="BA44" s="48"/>
      <c r="BB44" s="48"/>
      <c r="BC44" s="48"/>
      <c r="BD44" s="48"/>
      <c r="BE44" s="29"/>
      <c r="BF44" s="48"/>
      <c r="BG44" s="48"/>
      <c r="BI44" s="48"/>
      <c r="BJ44" s="48"/>
      <c r="BK44" s="7"/>
      <c r="BM44" s="29"/>
      <c r="BN44" s="47"/>
      <c r="BO44" s="47"/>
      <c r="BP44" s="2"/>
      <c r="BQ44" s="47"/>
      <c r="BR44" s="47"/>
      <c r="BS44" s="29"/>
      <c r="BT44" s="48"/>
      <c r="BU44" s="48"/>
      <c r="BV44" s="48"/>
      <c r="BW44" s="48"/>
      <c r="BX44" s="48"/>
      <c r="BY44" s="29"/>
      <c r="BZ44" s="48"/>
      <c r="CA44" s="48"/>
      <c r="CC44" s="48"/>
      <c r="CD44" s="48"/>
      <c r="CE44" s="29"/>
      <c r="CG44" s="29"/>
      <c r="CH44" s="47"/>
      <c r="CI44" s="47"/>
      <c r="CJ44" s="2"/>
      <c r="CK44" s="47"/>
      <c r="CL44" s="47"/>
      <c r="CM44" s="29"/>
      <c r="CN44" s="48"/>
      <c r="CO44" s="48"/>
      <c r="CR44" s="49"/>
      <c r="CS44" s="29"/>
      <c r="CT44" s="48"/>
      <c r="CU44" s="48"/>
      <c r="CW44" s="48"/>
      <c r="CX44" s="48"/>
      <c r="CY44" s="7"/>
      <c r="DA44" s="29"/>
      <c r="DB44" s="47"/>
      <c r="DC44" s="47"/>
      <c r="DD44" s="2"/>
      <c r="DE44" s="47"/>
      <c r="DF44" s="47"/>
      <c r="DG44" s="29"/>
      <c r="DH44" s="48"/>
      <c r="DI44" s="48"/>
      <c r="DL44" s="49"/>
      <c r="DM44" s="29"/>
      <c r="DN44" s="48"/>
      <c r="DO44" s="48"/>
      <c r="DQ44" s="48"/>
      <c r="DR44" s="48"/>
      <c r="DS44" s="7"/>
      <c r="DU44" s="29"/>
      <c r="DV44" s="47"/>
      <c r="DW44" s="47"/>
      <c r="DX44" s="2"/>
      <c r="DY44" s="47"/>
      <c r="DZ44" s="47"/>
      <c r="EA44" s="29"/>
      <c r="EC44" s="50"/>
      <c r="EF44" s="49"/>
      <c r="EG44" s="29"/>
      <c r="EH44" s="48"/>
      <c r="EI44" s="48"/>
      <c r="EK44" s="48"/>
      <c r="EL44" s="48"/>
      <c r="EM44" s="7"/>
      <c r="EO44" s="29"/>
      <c r="EP44" s="47"/>
      <c r="EQ44" s="47"/>
      <c r="ER44" s="2"/>
      <c r="ES44" s="47"/>
      <c r="ET44" s="47"/>
      <c r="EU44" s="29"/>
      <c r="EV44" s="48"/>
      <c r="EW44" s="48"/>
      <c r="EZ44" s="49"/>
      <c r="FA44" s="29"/>
      <c r="FB44" s="48"/>
      <c r="FC44" s="48"/>
      <c r="FE44" s="48"/>
      <c r="FF44" s="48"/>
      <c r="FG44" s="7"/>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4" customFormat="1" ht="13.5" customHeight="1">
      <c r="A45" s="46"/>
      <c r="B45" s="2"/>
      <c r="C45" s="7"/>
      <c r="E45" s="29"/>
      <c r="F45" s="47"/>
      <c r="G45" s="48"/>
      <c r="H45" s="2"/>
      <c r="I45" s="47"/>
      <c r="J45" s="48"/>
      <c r="K45" s="29"/>
      <c r="L45" s="48"/>
      <c r="M45" s="48"/>
      <c r="N45" s="48"/>
      <c r="O45" s="48"/>
      <c r="P45" s="48"/>
      <c r="Q45" s="29"/>
      <c r="R45" s="48"/>
      <c r="S45" s="48"/>
      <c r="U45" s="48"/>
      <c r="V45" s="48"/>
      <c r="W45" s="7"/>
      <c r="Y45" s="29"/>
      <c r="Z45" s="47"/>
      <c r="AA45" s="47"/>
      <c r="AB45" s="2"/>
      <c r="AC45" s="47"/>
      <c r="AD45" s="47"/>
      <c r="AE45" s="29"/>
      <c r="AF45" s="48"/>
      <c r="AG45" s="48"/>
      <c r="AH45" s="48"/>
      <c r="AI45" s="48"/>
      <c r="AJ45" s="48"/>
      <c r="AK45" s="29"/>
      <c r="AM45" s="48"/>
      <c r="AO45" s="48"/>
      <c r="AP45" s="48"/>
      <c r="AQ45" s="7"/>
      <c r="AS45" s="10"/>
      <c r="AT45" s="47"/>
      <c r="AU45" s="47"/>
      <c r="AV45" s="86"/>
      <c r="AW45" s="47"/>
      <c r="AX45" s="47"/>
      <c r="AY45" s="29"/>
      <c r="AZ45" s="48"/>
      <c r="BA45" s="48"/>
      <c r="BB45" s="48"/>
      <c r="BC45" s="48"/>
      <c r="BD45" s="48"/>
      <c r="BE45" s="29"/>
      <c r="BF45" s="48"/>
      <c r="BG45" s="48"/>
      <c r="BI45" s="48"/>
      <c r="BJ45" s="48"/>
      <c r="BK45" s="7"/>
      <c r="BM45" s="29"/>
      <c r="BN45" s="47"/>
      <c r="BO45" s="47"/>
      <c r="BP45" s="2"/>
      <c r="BQ45" s="47"/>
      <c r="BR45" s="47"/>
      <c r="BS45" s="29"/>
      <c r="BT45" s="48"/>
      <c r="BU45" s="48"/>
      <c r="BV45" s="48"/>
      <c r="BW45" s="48"/>
      <c r="BX45" s="48"/>
      <c r="BY45" s="29"/>
      <c r="BZ45" s="48"/>
      <c r="CA45" s="48"/>
      <c r="CC45" s="48"/>
      <c r="CD45" s="48"/>
      <c r="CE45" s="29"/>
      <c r="CG45" s="29"/>
      <c r="CH45" s="47"/>
      <c r="CI45" s="47"/>
      <c r="CJ45" s="2"/>
      <c r="CK45" s="47"/>
      <c r="CL45" s="47"/>
      <c r="CM45" s="29"/>
      <c r="CN45" s="48"/>
      <c r="CO45" s="48"/>
      <c r="CR45" s="49"/>
      <c r="CS45" s="29"/>
      <c r="CT45" s="48"/>
      <c r="CU45" s="48"/>
      <c r="CW45" s="48"/>
      <c r="CX45" s="48"/>
      <c r="CY45" s="7"/>
      <c r="DA45" s="29"/>
      <c r="DB45" s="47"/>
      <c r="DC45" s="47"/>
      <c r="DD45" s="2"/>
      <c r="DE45" s="47"/>
      <c r="DF45" s="47"/>
      <c r="DG45" s="29"/>
      <c r="DH45" s="48"/>
      <c r="DI45" s="48"/>
      <c r="DL45" s="49"/>
      <c r="DM45" s="29"/>
      <c r="DN45" s="48"/>
      <c r="DO45" s="48"/>
      <c r="DQ45" s="48"/>
      <c r="DR45" s="48"/>
      <c r="DS45" s="7"/>
      <c r="DU45" s="29"/>
      <c r="DV45" s="47"/>
      <c r="DW45" s="47"/>
      <c r="DX45" s="2"/>
      <c r="DY45" s="47"/>
      <c r="DZ45" s="47"/>
      <c r="EA45" s="29"/>
      <c r="EC45" s="50"/>
      <c r="EF45" s="49"/>
      <c r="EG45" s="29"/>
      <c r="EH45" s="48"/>
      <c r="EI45" s="48"/>
      <c r="EK45" s="48"/>
      <c r="EL45" s="48"/>
      <c r="EM45" s="7"/>
      <c r="EO45" s="29"/>
      <c r="EP45" s="47"/>
      <c r="EQ45" s="47"/>
      <c r="ER45" s="2"/>
      <c r="ES45" s="47"/>
      <c r="ET45" s="47"/>
      <c r="EU45" s="29"/>
      <c r="EV45" s="48"/>
      <c r="EW45" s="48"/>
      <c r="EZ45" s="49"/>
      <c r="FA45" s="29"/>
      <c r="FB45" s="48"/>
      <c r="FC45" s="48"/>
      <c r="FE45" s="48"/>
      <c r="FF45" s="48"/>
      <c r="FG45" s="7"/>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4" customFormat="1" ht="13.5" customHeight="1">
      <c r="A46" s="46"/>
      <c r="B46" s="2"/>
      <c r="C46" s="7"/>
      <c r="E46" s="29"/>
      <c r="F46" s="47"/>
      <c r="G46" s="48"/>
      <c r="H46" s="2"/>
      <c r="I46" s="47"/>
      <c r="J46" s="48"/>
      <c r="K46" s="29"/>
      <c r="L46" s="48"/>
      <c r="M46" s="48"/>
      <c r="N46" s="48"/>
      <c r="O46" s="48"/>
      <c r="P46" s="48"/>
      <c r="Q46" s="29"/>
      <c r="R46" s="48"/>
      <c r="S46" s="48"/>
      <c r="U46" s="48"/>
      <c r="V46" s="48"/>
      <c r="W46" s="7"/>
      <c r="Y46" s="29"/>
      <c r="Z46" s="47"/>
      <c r="AA46" s="47"/>
      <c r="AB46" s="2"/>
      <c r="AC46" s="47"/>
      <c r="AD46" s="47"/>
      <c r="AE46" s="29"/>
      <c r="AF46" s="48"/>
      <c r="AG46" s="48"/>
      <c r="AH46" s="48"/>
      <c r="AI46" s="48"/>
      <c r="AJ46" s="48"/>
      <c r="AK46" s="29"/>
      <c r="AM46" s="48"/>
      <c r="AO46" s="48"/>
      <c r="AP46" s="48"/>
      <c r="AQ46" s="7"/>
      <c r="AS46" s="29"/>
      <c r="AT46" s="63"/>
      <c r="AU46" s="47"/>
      <c r="AV46" s="2"/>
      <c r="AW46" s="47"/>
      <c r="AX46" s="47"/>
      <c r="AY46" s="29"/>
      <c r="AZ46" s="48"/>
      <c r="BA46" s="48"/>
      <c r="BB46" s="48"/>
      <c r="BC46" s="48"/>
      <c r="BD46" s="48"/>
      <c r="BE46" s="29"/>
      <c r="BF46" s="48"/>
      <c r="BG46" s="48"/>
      <c r="BI46" s="48"/>
      <c r="BJ46" s="48"/>
      <c r="BK46" s="7"/>
      <c r="BM46" s="29"/>
      <c r="BN46" s="47"/>
      <c r="BO46" s="47"/>
      <c r="BP46" s="2"/>
      <c r="BQ46" s="47"/>
      <c r="BR46" s="47"/>
      <c r="BS46" s="29"/>
      <c r="BT46" s="48"/>
      <c r="BU46" s="48"/>
      <c r="BV46" s="48"/>
      <c r="BW46" s="48"/>
      <c r="BX46" s="48"/>
      <c r="BY46" s="29"/>
      <c r="BZ46" s="48"/>
      <c r="CA46" s="48"/>
      <c r="CC46" s="48"/>
      <c r="CD46" s="48"/>
      <c r="CE46" s="29"/>
      <c r="CG46" s="29"/>
      <c r="CH46" s="47"/>
      <c r="CI46" s="47"/>
      <c r="CJ46" s="2"/>
      <c r="CK46" s="47"/>
      <c r="CL46" s="47"/>
      <c r="CM46" s="29"/>
      <c r="CN46" s="48"/>
      <c r="CO46" s="48"/>
      <c r="CR46" s="49"/>
      <c r="CS46" s="29"/>
      <c r="CT46" s="48"/>
      <c r="CU46" s="48"/>
      <c r="CW46" s="48"/>
      <c r="CX46" s="48"/>
      <c r="CY46" s="7"/>
      <c r="DA46" s="29"/>
      <c r="DB46" s="47"/>
      <c r="DC46" s="47"/>
      <c r="DD46" s="2"/>
      <c r="DE46" s="47"/>
      <c r="DF46" s="47"/>
      <c r="DG46" s="29"/>
      <c r="DH46" s="48"/>
      <c r="DI46" s="48"/>
      <c r="DL46" s="49"/>
      <c r="DM46" s="29"/>
      <c r="DN46" s="48"/>
      <c r="DO46" s="48"/>
      <c r="DQ46" s="48"/>
      <c r="DR46" s="48"/>
      <c r="DS46" s="7"/>
      <c r="DU46" s="29"/>
      <c r="DV46" s="47"/>
      <c r="DW46" s="47"/>
      <c r="DX46" s="2"/>
      <c r="DY46" s="47"/>
      <c r="DZ46" s="47"/>
      <c r="EA46" s="29"/>
      <c r="EC46" s="50"/>
      <c r="EF46" s="49"/>
      <c r="EG46" s="29"/>
      <c r="EH46" s="48"/>
      <c r="EI46" s="48"/>
      <c r="EK46" s="48"/>
      <c r="EL46" s="48"/>
      <c r="EM46" s="7"/>
      <c r="EO46" s="29"/>
      <c r="EP46" s="47"/>
      <c r="EQ46" s="47"/>
      <c r="ER46" s="2"/>
      <c r="ES46" s="47"/>
      <c r="ET46" s="47"/>
      <c r="EU46" s="29"/>
      <c r="EV46" s="48"/>
      <c r="EW46" s="48"/>
      <c r="EZ46" s="49"/>
      <c r="FA46" s="29"/>
      <c r="FB46" s="48"/>
      <c r="FC46" s="48"/>
      <c r="FE46" s="48"/>
      <c r="FF46" s="48"/>
      <c r="FG46" s="7"/>
      <c r="FI46" s="29"/>
      <c r="FJ46" s="47"/>
      <c r="FK46" s="47"/>
      <c r="FL46" s="2"/>
      <c r="FM46" s="47"/>
      <c r="FN46" s="47"/>
      <c r="FO46" s="29"/>
      <c r="FP46" s="48"/>
      <c r="FQ46" s="48"/>
      <c r="FT46" s="49"/>
      <c r="FU46" s="29"/>
      <c r="FV46" s="48"/>
      <c r="FW46" s="48"/>
      <c r="FY46" s="48"/>
      <c r="FZ46" s="48"/>
      <c r="GA46" s="19"/>
      <c r="GB46" s="53"/>
      <c r="GC46" s="53"/>
      <c r="GD46" s="54"/>
      <c r="GE46" s="29"/>
      <c r="GF46" s="29"/>
      <c r="GG46" s="47"/>
      <c r="GH46" s="29"/>
      <c r="GI46" s="56"/>
      <c r="GJ46" s="2"/>
      <c r="GK46" s="2"/>
      <c r="GL46" s="2"/>
      <c r="GM46" s="2"/>
      <c r="GN46" s="57"/>
      <c r="GO46" s="2"/>
      <c r="GP46" s="2"/>
      <c r="GQ46" s="2"/>
      <c r="GR46" s="2"/>
      <c r="GS46" s="2"/>
      <c r="GT46" s="2"/>
      <c r="GU46" s="19"/>
      <c r="GV46" s="53"/>
      <c r="GW46" s="53"/>
      <c r="GX46" s="54"/>
      <c r="GY46" s="29"/>
      <c r="GZ46" s="29"/>
      <c r="HA46" s="47"/>
      <c r="HB46" s="29"/>
      <c r="HC46" s="56"/>
      <c r="HD46" s="2"/>
      <c r="HE46" s="2"/>
      <c r="HF46" s="2"/>
      <c r="HG46" s="2"/>
      <c r="HH46" s="57"/>
      <c r="HI46" s="2"/>
      <c r="HJ46" s="2"/>
      <c r="HK46" s="2"/>
      <c r="HL46" s="2"/>
      <c r="HM46" s="2"/>
      <c r="HN46" s="2"/>
      <c r="HO46" s="19"/>
      <c r="HP46" s="53"/>
      <c r="HQ46" s="53"/>
      <c r="HR46" s="54"/>
      <c r="HS46" s="29"/>
      <c r="HT46" s="29"/>
      <c r="HU46" s="47"/>
      <c r="HV46" s="29"/>
      <c r="HW46" s="56"/>
      <c r="HX46" s="2"/>
      <c r="HY46" s="2"/>
      <c r="HZ46" s="2"/>
      <c r="IA46" s="2"/>
      <c r="IB46" s="57"/>
      <c r="IC46" s="2"/>
      <c r="ID46" s="2"/>
      <c r="IE46" s="2"/>
      <c r="IF46" s="2"/>
      <c r="IG46" s="2"/>
      <c r="IH46" s="2"/>
      <c r="II46" s="19"/>
      <c r="IJ46" s="53"/>
      <c r="IK46" s="53"/>
      <c r="IL46" s="54"/>
      <c r="IM46" s="29"/>
      <c r="IN46" s="29"/>
      <c r="IO46" s="47"/>
      <c r="IP46" s="29"/>
      <c r="IQ46" s="56"/>
      <c r="IR46" s="2"/>
      <c r="IS46" s="2"/>
      <c r="IT46" s="2"/>
      <c r="IU46" s="2"/>
      <c r="IV46" s="57"/>
      <c r="IW46" s="2"/>
      <c r="IX46" s="2"/>
      <c r="IY46" s="2"/>
      <c r="IZ46" s="2"/>
      <c r="JA46" s="2"/>
      <c r="JB46" s="2"/>
    </row>
    <row r="47" spans="1:262" s="4" customFormat="1" ht="13.5" customHeight="1">
      <c r="A47" s="46"/>
      <c r="B47" s="2"/>
      <c r="C47" s="7"/>
      <c r="E47" s="29"/>
      <c r="F47" s="47"/>
      <c r="G47" s="48"/>
      <c r="H47" s="2"/>
      <c r="I47" s="47"/>
      <c r="J47" s="48"/>
      <c r="K47" s="29"/>
      <c r="L47" s="48"/>
      <c r="M47" s="48"/>
      <c r="N47" s="48"/>
      <c r="O47" s="48"/>
      <c r="P47" s="48"/>
      <c r="Q47" s="29"/>
      <c r="R47" s="48"/>
      <c r="S47" s="48"/>
      <c r="U47" s="48"/>
      <c r="V47" s="48"/>
      <c r="W47" s="7"/>
      <c r="Y47" s="29"/>
      <c r="Z47" s="47"/>
      <c r="AA47" s="47"/>
      <c r="AB47" s="2"/>
      <c r="AC47" s="47"/>
      <c r="AD47" s="47"/>
      <c r="AE47" s="29"/>
      <c r="AF47" s="48"/>
      <c r="AG47" s="48"/>
      <c r="AH47" s="48"/>
      <c r="AI47" s="48"/>
      <c r="AJ47" s="48"/>
      <c r="AK47" s="29"/>
      <c r="AM47" s="48"/>
      <c r="AO47" s="48"/>
      <c r="AP47" s="48"/>
      <c r="AQ47" s="7"/>
      <c r="AS47" s="29"/>
      <c r="AT47" s="63"/>
      <c r="AU47" s="47"/>
      <c r="AV47" s="2"/>
      <c r="AW47" s="47"/>
      <c r="AX47" s="47"/>
      <c r="AY47" s="29"/>
      <c r="AZ47" s="48"/>
      <c r="BA47" s="48"/>
      <c r="BB47" s="48"/>
      <c r="BC47" s="48"/>
      <c r="BD47" s="48"/>
      <c r="BE47" s="29"/>
      <c r="BF47" s="48"/>
      <c r="BG47" s="48"/>
      <c r="BI47" s="48"/>
      <c r="BJ47" s="48"/>
      <c r="BK47" s="7"/>
      <c r="BM47" s="29"/>
      <c r="BN47" s="47"/>
      <c r="BO47" s="47"/>
      <c r="BP47" s="2"/>
      <c r="BQ47" s="47"/>
      <c r="BR47" s="47"/>
      <c r="BS47" s="29"/>
      <c r="BT47" s="48"/>
      <c r="BU47" s="48"/>
      <c r="BV47" s="48"/>
      <c r="BW47" s="48"/>
      <c r="BX47" s="48"/>
      <c r="BY47" s="29"/>
      <c r="BZ47" s="48"/>
      <c r="CA47" s="48"/>
      <c r="CC47" s="48"/>
      <c r="CD47" s="48"/>
      <c r="CE47" s="29"/>
      <c r="CG47" s="29"/>
      <c r="CH47" s="47"/>
      <c r="CI47" s="47"/>
      <c r="CJ47" s="2"/>
      <c r="CK47" s="47"/>
      <c r="CL47" s="47"/>
      <c r="CM47" s="29"/>
      <c r="CN47" s="48"/>
      <c r="CO47" s="48"/>
      <c r="CR47" s="49"/>
      <c r="CS47" s="29"/>
      <c r="CT47" s="48"/>
      <c r="CU47" s="48"/>
      <c r="CW47" s="48"/>
      <c r="CX47" s="48"/>
      <c r="CY47" s="7"/>
      <c r="DA47" s="29"/>
      <c r="DB47" s="47"/>
      <c r="DC47" s="47"/>
      <c r="DD47" s="2"/>
      <c r="DE47" s="47"/>
      <c r="DF47" s="47"/>
      <c r="DG47" s="29"/>
      <c r="DH47" s="48"/>
      <c r="DI47" s="48"/>
      <c r="DL47" s="49"/>
      <c r="DM47" s="29"/>
      <c r="DN47" s="48"/>
      <c r="DO47" s="48"/>
      <c r="DQ47" s="48"/>
      <c r="DR47" s="48"/>
      <c r="DS47" s="7"/>
      <c r="DU47" s="29"/>
      <c r="DV47" s="47"/>
      <c r="DW47" s="47"/>
      <c r="DX47" s="2"/>
      <c r="DY47" s="47"/>
      <c r="DZ47" s="47"/>
      <c r="EA47" s="29"/>
      <c r="EC47" s="50"/>
      <c r="EF47" s="49"/>
      <c r="EG47" s="29"/>
      <c r="EH47" s="48"/>
      <c r="EI47" s="48"/>
      <c r="EK47" s="48"/>
      <c r="EL47" s="48"/>
      <c r="EM47" s="7"/>
      <c r="EO47" s="29"/>
      <c r="EP47" s="47"/>
      <c r="EQ47" s="47"/>
      <c r="ER47" s="2"/>
      <c r="ES47" s="47"/>
      <c r="ET47" s="47"/>
      <c r="EU47" s="29"/>
      <c r="EV47" s="48"/>
      <c r="EW47" s="48"/>
      <c r="EZ47" s="49"/>
      <c r="FA47" s="29"/>
      <c r="FB47" s="48"/>
      <c r="FC47" s="48"/>
      <c r="FE47" s="48"/>
      <c r="FF47" s="48"/>
      <c r="FG47" s="7"/>
      <c r="FI47" s="29"/>
      <c r="FJ47" s="47"/>
      <c r="FK47" s="47"/>
      <c r="FL47" s="2"/>
      <c r="FM47" s="47"/>
      <c r="FN47" s="47"/>
      <c r="FO47" s="29"/>
      <c r="FP47" s="48"/>
      <c r="FQ47" s="48"/>
      <c r="FT47" s="49"/>
      <c r="FU47" s="29"/>
      <c r="FV47" s="48"/>
      <c r="FW47" s="48"/>
      <c r="FY47" s="48"/>
      <c r="FZ47" s="48"/>
      <c r="GA47" s="19"/>
      <c r="GB47" s="53"/>
      <c r="GC47" s="53"/>
      <c r="GD47" s="54"/>
      <c r="GE47" s="2"/>
      <c r="GF47" s="55"/>
      <c r="GG47" s="54"/>
      <c r="GH47" s="2"/>
      <c r="GI47" s="56"/>
      <c r="GJ47" s="2"/>
      <c r="GK47" s="2"/>
      <c r="GL47" s="2"/>
      <c r="GM47" s="2"/>
      <c r="GN47" s="57"/>
      <c r="GO47" s="2"/>
      <c r="GP47" s="2"/>
      <c r="GQ47" s="2"/>
      <c r="GR47" s="2"/>
      <c r="GS47" s="2"/>
      <c r="GT47" s="2"/>
      <c r="GU47" s="19"/>
      <c r="GV47" s="53"/>
      <c r="GW47" s="53"/>
      <c r="GX47" s="54"/>
      <c r="GY47" s="2"/>
      <c r="GZ47" s="55"/>
      <c r="HA47" s="54"/>
      <c r="HB47" s="2"/>
      <c r="HC47" s="56"/>
      <c r="HD47" s="2"/>
      <c r="HE47" s="2"/>
      <c r="HF47" s="2"/>
      <c r="HG47" s="2"/>
      <c r="HH47" s="57"/>
      <c r="HI47" s="2"/>
      <c r="HJ47" s="2"/>
      <c r="HK47" s="2"/>
      <c r="HL47" s="2"/>
      <c r="HM47" s="2"/>
      <c r="HN47" s="2"/>
      <c r="HO47" s="19"/>
      <c r="HP47" s="53"/>
      <c r="HQ47" s="53"/>
      <c r="HR47" s="54"/>
      <c r="HS47" s="2"/>
      <c r="HT47" s="55"/>
      <c r="HU47" s="54"/>
      <c r="HV47" s="2"/>
      <c r="HW47" s="56"/>
      <c r="HX47" s="2"/>
      <c r="HY47" s="2"/>
      <c r="HZ47" s="2"/>
      <c r="IA47" s="2"/>
      <c r="IB47" s="57"/>
      <c r="IC47" s="2"/>
      <c r="ID47" s="2"/>
      <c r="IE47" s="2"/>
      <c r="IF47" s="2"/>
      <c r="IG47" s="2"/>
      <c r="IH47" s="2"/>
      <c r="II47" s="19"/>
      <c r="IJ47" s="53"/>
      <c r="IK47" s="53"/>
      <c r="IL47" s="54"/>
      <c r="IM47" s="2"/>
      <c r="IN47" s="55"/>
      <c r="IO47" s="54"/>
      <c r="IP47" s="2"/>
      <c r="IQ47" s="56"/>
      <c r="IR47" s="2"/>
      <c r="IS47" s="2"/>
      <c r="IT47" s="2"/>
      <c r="IU47" s="2"/>
      <c r="IV47" s="57"/>
      <c r="IW47" s="2"/>
      <c r="IX47" s="2"/>
      <c r="IY47" s="2"/>
      <c r="IZ47" s="2"/>
      <c r="JA47" s="2"/>
      <c r="JB47" s="2"/>
    </row>
    <row r="48" spans="1:262" s="4" customFormat="1" ht="13.5" customHeight="1">
      <c r="A48" s="46"/>
      <c r="B48" s="2"/>
      <c r="C48" s="7"/>
      <c r="E48" s="29"/>
      <c r="F48" s="47"/>
      <c r="G48" s="48"/>
      <c r="H48" s="2"/>
      <c r="I48" s="47"/>
      <c r="J48" s="48"/>
      <c r="K48" s="29"/>
      <c r="L48" s="48"/>
      <c r="M48" s="48"/>
      <c r="P48" s="49"/>
      <c r="Q48" s="29"/>
      <c r="R48" s="48"/>
      <c r="S48" s="48"/>
      <c r="U48" s="48"/>
      <c r="V48" s="48"/>
      <c r="W48" s="7"/>
      <c r="Y48" s="29"/>
      <c r="Z48" s="47"/>
      <c r="AA48" s="47"/>
      <c r="AB48" s="2"/>
      <c r="AC48" s="47"/>
      <c r="AD48" s="47"/>
      <c r="AE48" s="29"/>
      <c r="AF48" s="48"/>
      <c r="AG48" s="48"/>
      <c r="AJ48" s="49"/>
      <c r="AK48" s="29"/>
      <c r="AM48" s="48"/>
      <c r="AO48" s="48"/>
      <c r="AP48" s="48"/>
      <c r="AQ48" s="7"/>
      <c r="AS48" s="29"/>
      <c r="AT48" s="63"/>
      <c r="AU48" s="47"/>
      <c r="AV48" s="2"/>
      <c r="AW48" s="47"/>
      <c r="AX48" s="47"/>
      <c r="AY48" s="29"/>
      <c r="AZ48" s="48"/>
      <c r="BA48" s="48"/>
      <c r="BD48" s="49"/>
      <c r="BE48" s="29"/>
      <c r="BF48" s="48"/>
      <c r="BG48" s="48"/>
      <c r="BI48" s="48"/>
      <c r="BJ48" s="48"/>
      <c r="BK48" s="7"/>
      <c r="BM48" s="29"/>
      <c r="BN48" s="47"/>
      <c r="BO48" s="47"/>
      <c r="BP48" s="2"/>
      <c r="BQ48" s="47"/>
      <c r="BR48" s="47"/>
      <c r="BS48" s="29"/>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7"/>
      <c r="DA48" s="29"/>
      <c r="DB48" s="47"/>
      <c r="DC48" s="47"/>
      <c r="DD48" s="2"/>
      <c r="DE48" s="47"/>
      <c r="DF48" s="47"/>
      <c r="DG48" s="29"/>
      <c r="DH48" s="48"/>
      <c r="DI48" s="48"/>
      <c r="DL48" s="49"/>
      <c r="DM48" s="29"/>
      <c r="DN48" s="48"/>
      <c r="DO48" s="48"/>
      <c r="DQ48" s="48"/>
      <c r="DR48" s="48"/>
      <c r="DS48" s="7"/>
      <c r="DU48" s="29"/>
      <c r="DV48" s="47"/>
      <c r="DW48" s="47"/>
      <c r="DX48" s="2"/>
      <c r="DY48" s="47"/>
      <c r="DZ48" s="47"/>
      <c r="EA48" s="29"/>
      <c r="EC48" s="50"/>
      <c r="EF48" s="49"/>
      <c r="EG48" s="29"/>
      <c r="EH48" s="48"/>
      <c r="EI48" s="48"/>
      <c r="EK48" s="48"/>
      <c r="EL48" s="48"/>
      <c r="EM48" s="7"/>
      <c r="EO48" s="29"/>
      <c r="EP48" s="47"/>
      <c r="EQ48" s="47"/>
      <c r="ER48" s="2"/>
      <c r="ES48" s="47"/>
      <c r="ET48" s="47"/>
      <c r="EU48" s="29"/>
      <c r="EV48" s="48"/>
      <c r="EW48" s="48"/>
      <c r="EZ48" s="49"/>
      <c r="FA48" s="29"/>
      <c r="FB48" s="48"/>
      <c r="FC48" s="48"/>
      <c r="FE48" s="48"/>
      <c r="FF48" s="48"/>
      <c r="FG48" s="7"/>
      <c r="FI48" s="29"/>
      <c r="FJ48" s="47"/>
      <c r="FK48" s="47"/>
      <c r="FL48" s="2"/>
      <c r="FM48" s="47"/>
      <c r="FN48" s="47"/>
      <c r="FO48" s="29"/>
      <c r="FP48" s="48"/>
      <c r="FQ48" s="48"/>
      <c r="FT48" s="49"/>
      <c r="FU48" s="29"/>
      <c r="FV48" s="48"/>
      <c r="FW48" s="48"/>
      <c r="FY48" s="48"/>
      <c r="FZ48" s="48"/>
      <c r="GA48" s="19"/>
      <c r="GB48" s="53"/>
      <c r="GC48" s="53"/>
      <c r="GD48" s="54"/>
      <c r="GE48" s="2"/>
      <c r="GF48" s="55"/>
      <c r="GG48" s="54"/>
      <c r="GH48" s="2"/>
      <c r="GI48" s="56"/>
      <c r="GJ48" s="2"/>
      <c r="GK48" s="2"/>
      <c r="GL48" s="2"/>
      <c r="GM48" s="2"/>
      <c r="GN48" s="57"/>
      <c r="GO48" s="2"/>
      <c r="GP48" s="2"/>
      <c r="GQ48" s="2"/>
      <c r="GR48" s="2"/>
      <c r="GS48" s="2"/>
      <c r="GT48" s="2"/>
      <c r="GU48" s="19"/>
      <c r="GV48" s="53"/>
      <c r="GW48" s="53"/>
      <c r="GX48" s="54"/>
      <c r="GY48" s="2"/>
      <c r="GZ48" s="55"/>
      <c r="HA48" s="54"/>
      <c r="HB48" s="2"/>
      <c r="HC48" s="56"/>
      <c r="HD48" s="2"/>
      <c r="HE48" s="2"/>
      <c r="HF48" s="2"/>
      <c r="HG48" s="2"/>
      <c r="HH48" s="57"/>
      <c r="HI48" s="2"/>
      <c r="HJ48" s="2"/>
      <c r="HK48" s="2"/>
      <c r="HL48" s="2"/>
      <c r="HM48" s="2"/>
      <c r="HN48" s="2"/>
      <c r="HO48" s="19"/>
      <c r="HP48" s="53"/>
      <c r="HQ48" s="53"/>
      <c r="HR48" s="54"/>
      <c r="HS48" s="2"/>
      <c r="HT48" s="55"/>
      <c r="HU48" s="54"/>
      <c r="HV48" s="2"/>
      <c r="HW48" s="56"/>
      <c r="HX48" s="2"/>
      <c r="HY48" s="2"/>
      <c r="HZ48" s="2"/>
      <c r="IA48" s="2"/>
      <c r="IB48" s="57"/>
      <c r="IC48" s="2"/>
      <c r="ID48" s="2"/>
      <c r="IE48" s="2"/>
      <c r="IF48" s="2"/>
      <c r="IG48" s="2"/>
      <c r="IH48" s="2"/>
      <c r="II48" s="19"/>
      <c r="IJ48" s="53"/>
      <c r="IK48" s="53"/>
      <c r="IL48" s="54"/>
      <c r="IM48" s="2"/>
      <c r="IN48" s="55"/>
      <c r="IO48" s="54"/>
      <c r="IP48" s="2"/>
      <c r="IQ48" s="56"/>
      <c r="IR48" s="2"/>
      <c r="IS48" s="2"/>
      <c r="IT48" s="2"/>
      <c r="IU48" s="2"/>
      <c r="IV48" s="57"/>
      <c r="IW48" s="2"/>
      <c r="IX48" s="2"/>
      <c r="IY48" s="2"/>
      <c r="IZ48" s="2"/>
      <c r="JA48" s="2"/>
      <c r="JB48" s="2"/>
    </row>
    <row r="49" spans="1:262" s="4" customFormat="1" ht="13.5" customHeight="1">
      <c r="A49" s="46"/>
      <c r="B49" s="2"/>
      <c r="C49" s="7"/>
      <c r="E49" s="29"/>
      <c r="F49" s="47"/>
      <c r="G49" s="48"/>
      <c r="H49" s="2"/>
      <c r="I49" s="47"/>
      <c r="J49" s="48"/>
      <c r="K49" s="29"/>
      <c r="L49" s="48"/>
      <c r="M49" s="48"/>
      <c r="P49" s="49"/>
      <c r="Q49" s="29"/>
      <c r="R49" s="48"/>
      <c r="S49" s="48"/>
      <c r="U49" s="48"/>
      <c r="V49" s="48"/>
      <c r="W49" s="7"/>
      <c r="Y49" s="29"/>
      <c r="Z49" s="47"/>
      <c r="AA49" s="47"/>
      <c r="AB49" s="2"/>
      <c r="AC49" s="47"/>
      <c r="AD49" s="47"/>
      <c r="AE49" s="29"/>
      <c r="AF49" s="48"/>
      <c r="AG49" s="48"/>
      <c r="AJ49" s="49"/>
      <c r="AK49" s="29"/>
      <c r="AM49" s="48"/>
      <c r="AO49" s="48"/>
      <c r="AP49" s="48"/>
      <c r="AQ49" s="7"/>
      <c r="AS49" s="29"/>
      <c r="AT49" s="63"/>
      <c r="AU49" s="47"/>
      <c r="AV49" s="2"/>
      <c r="AW49" s="47"/>
      <c r="AX49" s="47"/>
      <c r="AY49" s="29"/>
      <c r="AZ49" s="48"/>
      <c r="BA49" s="48"/>
      <c r="BD49" s="49"/>
      <c r="BE49" s="29"/>
      <c r="BF49" s="48"/>
      <c r="BG49" s="48"/>
      <c r="BI49" s="48"/>
      <c r="BJ49" s="48"/>
      <c r="BK49" s="7"/>
      <c r="BM49" s="29"/>
      <c r="BN49" s="47"/>
      <c r="BO49" s="47"/>
      <c r="BP49" s="2"/>
      <c r="BQ49" s="47"/>
      <c r="BR49" s="47"/>
      <c r="BS49" s="29"/>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7"/>
      <c r="DA49" s="29"/>
      <c r="DB49" s="47"/>
      <c r="DC49" s="47"/>
      <c r="DD49" s="2"/>
      <c r="DE49" s="47"/>
      <c r="DF49" s="47"/>
      <c r="DG49" s="29"/>
      <c r="DH49" s="48"/>
      <c r="DI49" s="48"/>
      <c r="DL49" s="49"/>
      <c r="DM49" s="29"/>
      <c r="DN49" s="48"/>
      <c r="DO49" s="48"/>
      <c r="DQ49" s="48"/>
      <c r="DR49" s="48"/>
      <c r="DS49" s="7"/>
      <c r="DU49" s="29"/>
      <c r="DV49" s="47"/>
      <c r="DW49" s="47"/>
      <c r="DX49" s="2"/>
      <c r="DY49" s="47"/>
      <c r="DZ49" s="47"/>
      <c r="EA49" s="29"/>
      <c r="EC49" s="50"/>
      <c r="EF49" s="49"/>
      <c r="EG49" s="29"/>
      <c r="EH49" s="48"/>
      <c r="EI49" s="48"/>
      <c r="EK49" s="48"/>
      <c r="EL49" s="48"/>
      <c r="EM49" s="7"/>
      <c r="EO49" s="29"/>
      <c r="EP49" s="47"/>
      <c r="EQ49" s="47"/>
      <c r="ER49" s="2"/>
      <c r="ES49" s="47"/>
      <c r="ET49" s="47"/>
      <c r="EU49" s="29"/>
      <c r="EV49" s="48"/>
      <c r="EW49" s="48"/>
      <c r="EZ49" s="49"/>
      <c r="FA49" s="29"/>
      <c r="FB49" s="48"/>
      <c r="FC49" s="48"/>
      <c r="FE49" s="48"/>
      <c r="FF49" s="48"/>
      <c r="FG49" s="7"/>
      <c r="FI49" s="29"/>
      <c r="FJ49" s="47"/>
      <c r="FK49" s="47"/>
      <c r="FL49" s="2"/>
      <c r="FM49" s="47"/>
      <c r="FN49" s="47"/>
      <c r="FO49" s="29"/>
      <c r="FP49" s="48"/>
      <c r="FQ49" s="48"/>
      <c r="FT49" s="49"/>
      <c r="FU49" s="29"/>
      <c r="FV49" s="48"/>
      <c r="FW49" s="48"/>
      <c r="FY49" s="48"/>
      <c r="FZ49" s="48"/>
      <c r="GA49" s="19"/>
      <c r="GB49" s="53"/>
      <c r="GC49" s="53"/>
      <c r="GD49" s="54"/>
      <c r="GE49" s="2"/>
      <c r="GF49" s="55"/>
      <c r="GG49" s="54"/>
      <c r="GH49" s="2"/>
      <c r="GI49" s="56"/>
      <c r="GJ49" s="2"/>
      <c r="GK49" s="2"/>
      <c r="GL49" s="2"/>
      <c r="GM49" s="2"/>
      <c r="GN49" s="57"/>
      <c r="GO49" s="2"/>
      <c r="GP49" s="2"/>
      <c r="GQ49" s="2"/>
      <c r="GR49" s="2"/>
      <c r="GS49" s="2"/>
      <c r="GT49" s="2"/>
      <c r="GU49" s="19"/>
      <c r="GV49" s="53"/>
      <c r="GW49" s="53"/>
      <c r="GX49" s="54"/>
      <c r="GY49" s="2"/>
      <c r="GZ49" s="55"/>
      <c r="HA49" s="54"/>
      <c r="HB49" s="2"/>
      <c r="HC49" s="56"/>
      <c r="HD49" s="2"/>
      <c r="HE49" s="2"/>
      <c r="HF49" s="2"/>
      <c r="HG49" s="2"/>
      <c r="HH49" s="57"/>
      <c r="HI49" s="2"/>
      <c r="HJ49" s="2"/>
      <c r="HK49" s="2"/>
      <c r="HL49" s="2"/>
      <c r="HM49" s="2"/>
      <c r="HN49" s="2"/>
      <c r="HO49" s="19"/>
      <c r="HP49" s="53"/>
      <c r="HQ49" s="53"/>
      <c r="HR49" s="54"/>
      <c r="HS49" s="2"/>
      <c r="HT49" s="55"/>
      <c r="HU49" s="54"/>
      <c r="HV49" s="2"/>
      <c r="HW49" s="56"/>
      <c r="HX49" s="2"/>
      <c r="HY49" s="2"/>
      <c r="HZ49" s="2"/>
      <c r="IA49" s="2"/>
      <c r="IB49" s="57"/>
      <c r="IC49" s="2"/>
      <c r="ID49" s="2"/>
      <c r="IE49" s="2"/>
      <c r="IF49" s="2"/>
      <c r="IG49" s="2"/>
      <c r="IH49" s="2"/>
      <c r="II49" s="19"/>
      <c r="IJ49" s="53"/>
      <c r="IK49" s="53"/>
      <c r="IL49" s="54"/>
      <c r="IM49" s="2"/>
      <c r="IN49" s="55"/>
      <c r="IO49" s="54"/>
      <c r="IP49" s="2"/>
      <c r="IQ49" s="56"/>
      <c r="IR49" s="2"/>
      <c r="IS49" s="2"/>
      <c r="IT49" s="2"/>
      <c r="IU49" s="2"/>
      <c r="IV49" s="57"/>
      <c r="IW49" s="2"/>
      <c r="IX49" s="2"/>
      <c r="IY49" s="2"/>
      <c r="IZ49" s="2"/>
      <c r="JA49" s="2"/>
      <c r="JB49" s="2"/>
    </row>
    <row r="50" spans="1:262" s="4" customFormat="1" ht="13.5" customHeight="1">
      <c r="A50" s="46"/>
      <c r="B50" s="2"/>
      <c r="C50" s="7"/>
      <c r="E50" s="29"/>
      <c r="F50" s="47"/>
      <c r="G50" s="48"/>
      <c r="H50" s="2"/>
      <c r="I50" s="47"/>
      <c r="J50" s="48"/>
      <c r="K50" s="29"/>
      <c r="L50" s="48"/>
      <c r="M50" s="48"/>
      <c r="P50" s="49"/>
      <c r="Q50" s="29"/>
      <c r="R50" s="48"/>
      <c r="S50" s="48"/>
      <c r="U50" s="48"/>
      <c r="V50" s="48"/>
      <c r="W50" s="7"/>
      <c r="Y50" s="29"/>
      <c r="Z50" s="47"/>
      <c r="AA50" s="47"/>
      <c r="AB50" s="2"/>
      <c r="AC50" s="47"/>
      <c r="AD50" s="47"/>
      <c r="AE50" s="29"/>
      <c r="AF50" s="48"/>
      <c r="AG50" s="48"/>
      <c r="AJ50" s="49"/>
      <c r="AK50" s="29"/>
      <c r="AM50" s="48"/>
      <c r="AO50" s="48"/>
      <c r="AP50" s="48"/>
      <c r="AQ50" s="7"/>
      <c r="AS50" s="29"/>
      <c r="AT50" s="63"/>
      <c r="AU50" s="47"/>
      <c r="AV50" s="2"/>
      <c r="AW50" s="47"/>
      <c r="AX50" s="47"/>
      <c r="AY50" s="29"/>
      <c r="AZ50" s="48"/>
      <c r="BA50" s="48"/>
      <c r="BD50" s="49"/>
      <c r="BE50" s="29"/>
      <c r="BF50" s="48"/>
      <c r="BG50" s="48"/>
      <c r="BI50" s="48"/>
      <c r="BJ50" s="48"/>
      <c r="BK50" s="7"/>
      <c r="BM50" s="29"/>
      <c r="BN50" s="47"/>
      <c r="BO50" s="47"/>
      <c r="BP50" s="2"/>
      <c r="BQ50" s="47"/>
      <c r="BR50" s="47"/>
      <c r="BS50" s="29"/>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7"/>
      <c r="DA50" s="29"/>
      <c r="DB50" s="47"/>
      <c r="DC50" s="47"/>
      <c r="DD50" s="2"/>
      <c r="DE50" s="47"/>
      <c r="DF50" s="47"/>
      <c r="DG50" s="29"/>
      <c r="DH50" s="48"/>
      <c r="DI50" s="48"/>
      <c r="DL50" s="49"/>
      <c r="DM50" s="29"/>
      <c r="DN50" s="48"/>
      <c r="DO50" s="48"/>
      <c r="DQ50" s="48"/>
      <c r="DR50" s="48"/>
      <c r="DS50" s="7"/>
      <c r="DU50" s="29"/>
      <c r="DV50" s="47"/>
      <c r="DW50" s="47"/>
      <c r="DX50" s="2"/>
      <c r="DY50" s="47"/>
      <c r="DZ50" s="47"/>
      <c r="EA50" s="29"/>
      <c r="EC50" s="50"/>
      <c r="EF50" s="49"/>
      <c r="EG50" s="29"/>
      <c r="EH50" s="48"/>
      <c r="EI50" s="48"/>
      <c r="EK50" s="48"/>
      <c r="EL50" s="48"/>
      <c r="EM50" s="7"/>
      <c r="EO50" s="29"/>
      <c r="EP50" s="47"/>
      <c r="EQ50" s="47"/>
      <c r="ER50" s="2"/>
      <c r="ES50" s="47"/>
      <c r="ET50" s="47"/>
      <c r="EU50" s="29"/>
      <c r="EV50" s="48"/>
      <c r="EW50" s="48"/>
      <c r="EZ50" s="49"/>
      <c r="FA50" s="29"/>
      <c r="FB50" s="48"/>
      <c r="FC50" s="48"/>
      <c r="FE50" s="48"/>
      <c r="FF50" s="48"/>
      <c r="FG50" s="7"/>
      <c r="FI50" s="29"/>
      <c r="FJ50" s="47"/>
      <c r="FK50" s="47"/>
      <c r="FL50" s="2"/>
      <c r="FM50" s="47"/>
      <c r="FN50" s="47"/>
      <c r="FO50" s="29"/>
      <c r="FP50" s="48"/>
      <c r="FQ50" s="48"/>
      <c r="FT50" s="49"/>
      <c r="FU50" s="29"/>
      <c r="FV50" s="48"/>
      <c r="FW50" s="48"/>
      <c r="FY50" s="48"/>
      <c r="FZ50" s="48"/>
      <c r="GA50" s="19"/>
      <c r="GB50" s="53"/>
      <c r="GC50" s="53"/>
      <c r="GD50" s="54"/>
      <c r="GE50" s="2"/>
      <c r="GF50" s="55"/>
      <c r="GG50" s="54"/>
      <c r="GH50" s="2"/>
      <c r="GI50" s="56"/>
      <c r="GJ50" s="2"/>
      <c r="GK50" s="2"/>
      <c r="GL50" s="2"/>
      <c r="GM50" s="2"/>
      <c r="GN50" s="57"/>
      <c r="GO50" s="2"/>
      <c r="GP50" s="2"/>
      <c r="GQ50" s="2"/>
      <c r="GR50" s="2"/>
      <c r="GS50" s="2"/>
      <c r="GT50" s="2"/>
      <c r="GU50" s="19"/>
      <c r="GV50" s="53"/>
      <c r="GW50" s="53"/>
      <c r="GX50" s="54"/>
      <c r="GY50" s="2"/>
      <c r="GZ50" s="55"/>
      <c r="HA50" s="54"/>
      <c r="HB50" s="2"/>
      <c r="HC50" s="56"/>
      <c r="HD50" s="2"/>
      <c r="HE50" s="2"/>
      <c r="HF50" s="2"/>
      <c r="HG50" s="2"/>
      <c r="HH50" s="57"/>
      <c r="HI50" s="2"/>
      <c r="HJ50" s="2"/>
      <c r="HK50" s="2"/>
      <c r="HL50" s="2"/>
      <c r="HM50" s="2"/>
      <c r="HN50" s="2"/>
      <c r="HO50" s="19"/>
      <c r="HP50" s="53"/>
      <c r="HQ50" s="53"/>
      <c r="HR50" s="54"/>
      <c r="HS50" s="2"/>
      <c r="HT50" s="55"/>
      <c r="HU50" s="54"/>
      <c r="HV50" s="2"/>
      <c r="HW50" s="56"/>
      <c r="HX50" s="2"/>
      <c r="HY50" s="2"/>
      <c r="HZ50" s="2"/>
      <c r="IA50" s="2"/>
      <c r="IB50" s="57"/>
      <c r="IC50" s="2"/>
      <c r="ID50" s="2"/>
      <c r="IE50" s="2"/>
      <c r="IF50" s="2"/>
      <c r="IG50" s="2"/>
      <c r="IH50" s="2"/>
      <c r="II50" s="19"/>
      <c r="IJ50" s="53"/>
      <c r="IK50" s="53"/>
      <c r="IL50" s="54"/>
      <c r="IM50" s="2"/>
      <c r="IN50" s="55"/>
      <c r="IO50" s="54"/>
      <c r="IP50" s="2"/>
      <c r="IQ50" s="56"/>
      <c r="IR50" s="2"/>
      <c r="IS50" s="2"/>
      <c r="IT50" s="2"/>
      <c r="IU50" s="2"/>
      <c r="IV50" s="57"/>
      <c r="IW50" s="2"/>
      <c r="IX50" s="2"/>
      <c r="IY50" s="2"/>
      <c r="IZ50" s="2"/>
      <c r="JA50" s="2"/>
      <c r="JB50" s="2"/>
    </row>
    <row r="51" spans="1:262" s="4" customFormat="1" ht="13.5" customHeight="1">
      <c r="A51" s="46"/>
      <c r="B51" s="2"/>
      <c r="C51" s="7"/>
      <c r="E51" s="29"/>
      <c r="F51" s="47"/>
      <c r="G51" s="48"/>
      <c r="H51" s="2"/>
      <c r="I51" s="47"/>
      <c r="J51" s="48"/>
      <c r="K51" s="29"/>
      <c r="L51" s="48"/>
      <c r="M51" s="48"/>
      <c r="P51" s="49"/>
      <c r="Q51" s="29"/>
      <c r="R51" s="48"/>
      <c r="S51" s="48"/>
      <c r="U51" s="48"/>
      <c r="V51" s="48"/>
      <c r="W51" s="7"/>
      <c r="Y51" s="29"/>
      <c r="Z51" s="47"/>
      <c r="AA51" s="47"/>
      <c r="AB51" s="2"/>
      <c r="AC51" s="47"/>
      <c r="AD51" s="47"/>
      <c r="AE51" s="29"/>
      <c r="AF51" s="48"/>
      <c r="AG51" s="48"/>
      <c r="AJ51" s="49"/>
      <c r="AK51" s="29"/>
      <c r="AM51" s="48"/>
      <c r="AO51" s="48"/>
      <c r="AP51" s="48"/>
      <c r="AQ51" s="7"/>
      <c r="AS51" s="29"/>
      <c r="AT51" s="63"/>
      <c r="AU51" s="47"/>
      <c r="AV51" s="2"/>
      <c r="AW51" s="47"/>
      <c r="AX51" s="47"/>
      <c r="AY51" s="29"/>
      <c r="AZ51" s="48"/>
      <c r="BA51" s="48"/>
      <c r="BD51" s="49"/>
      <c r="BE51" s="29"/>
      <c r="BF51" s="48"/>
      <c r="BG51" s="48"/>
      <c r="BI51" s="48"/>
      <c r="BJ51" s="48"/>
      <c r="BK51" s="7"/>
      <c r="BM51" s="29"/>
      <c r="BN51" s="47"/>
      <c r="BO51" s="47"/>
      <c r="BP51" s="2"/>
      <c r="BQ51" s="47"/>
      <c r="BR51" s="47"/>
      <c r="BS51" s="29"/>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7"/>
      <c r="DA51" s="29"/>
      <c r="DB51" s="47"/>
      <c r="DC51" s="47"/>
      <c r="DD51" s="2"/>
      <c r="DE51" s="47"/>
      <c r="DF51" s="47"/>
      <c r="DG51" s="29"/>
      <c r="DH51" s="48"/>
      <c r="DI51" s="48"/>
      <c r="DL51" s="49"/>
      <c r="DM51" s="29"/>
      <c r="DN51" s="48"/>
      <c r="DO51" s="48"/>
      <c r="DQ51" s="48"/>
      <c r="DR51" s="48"/>
      <c r="DS51" s="7"/>
      <c r="DU51" s="29"/>
      <c r="DV51" s="47"/>
      <c r="DW51" s="47"/>
      <c r="DX51" s="2"/>
      <c r="DY51" s="47"/>
      <c r="DZ51" s="47"/>
      <c r="EA51" s="29"/>
      <c r="EC51" s="50"/>
      <c r="EF51" s="49"/>
      <c r="EG51" s="29"/>
      <c r="EH51" s="48"/>
      <c r="EI51" s="48"/>
      <c r="EK51" s="48"/>
      <c r="EL51" s="48"/>
      <c r="EM51" s="7"/>
      <c r="EO51" s="29"/>
      <c r="EP51" s="47"/>
      <c r="EQ51" s="47"/>
      <c r="ER51" s="2"/>
      <c r="ES51" s="47"/>
      <c r="ET51" s="47"/>
      <c r="EU51" s="29"/>
      <c r="EV51" s="48"/>
      <c r="EW51" s="48"/>
      <c r="EZ51" s="49"/>
      <c r="FA51" s="29"/>
      <c r="FB51" s="48"/>
      <c r="FC51" s="48"/>
      <c r="FE51" s="48"/>
      <c r="FF51" s="48"/>
      <c r="FG51" s="7"/>
      <c r="FI51" s="29"/>
      <c r="FJ51" s="47"/>
      <c r="FK51" s="47"/>
      <c r="FL51" s="2"/>
      <c r="FM51" s="47"/>
      <c r="FN51" s="47"/>
      <c r="FO51" s="29"/>
      <c r="FP51" s="48"/>
      <c r="FQ51" s="48"/>
      <c r="FT51" s="49"/>
      <c r="FU51" s="29"/>
      <c r="FV51" s="48"/>
      <c r="FW51" s="48"/>
      <c r="FY51" s="48"/>
      <c r="FZ51" s="48"/>
      <c r="GA51" s="19"/>
      <c r="GB51" s="53"/>
      <c r="GC51" s="53"/>
      <c r="GD51" s="54"/>
      <c r="GE51" s="2"/>
      <c r="GF51" s="55"/>
      <c r="GG51" s="54"/>
      <c r="GH51" s="2"/>
      <c r="GI51" s="56"/>
      <c r="GJ51" s="2"/>
      <c r="GK51" s="2"/>
      <c r="GL51" s="2"/>
      <c r="GM51" s="2"/>
      <c r="GN51" s="57"/>
      <c r="GO51" s="2"/>
      <c r="GP51" s="2"/>
      <c r="GQ51" s="2"/>
      <c r="GR51" s="2"/>
      <c r="GS51" s="2"/>
      <c r="GT51" s="2"/>
      <c r="GU51" s="19"/>
      <c r="GV51" s="53"/>
      <c r="GW51" s="53"/>
      <c r="GX51" s="54"/>
      <c r="GY51" s="2"/>
      <c r="GZ51" s="55"/>
      <c r="HA51" s="54"/>
      <c r="HB51" s="2"/>
      <c r="HC51" s="56"/>
      <c r="HD51" s="2"/>
      <c r="HE51" s="2"/>
      <c r="HF51" s="2"/>
      <c r="HG51" s="2"/>
      <c r="HH51" s="57"/>
      <c r="HI51" s="2"/>
      <c r="HJ51" s="2"/>
      <c r="HK51" s="2"/>
      <c r="HL51" s="2"/>
      <c r="HM51" s="2"/>
      <c r="HN51" s="2"/>
      <c r="HO51" s="19"/>
      <c r="HP51" s="53"/>
      <c r="HQ51" s="53"/>
      <c r="HR51" s="54"/>
      <c r="HS51" s="2"/>
      <c r="HT51" s="55"/>
      <c r="HU51" s="54"/>
      <c r="HV51" s="2"/>
      <c r="HW51" s="56"/>
      <c r="HX51" s="2"/>
      <c r="HY51" s="2"/>
      <c r="HZ51" s="2"/>
      <c r="IA51" s="2"/>
      <c r="IB51" s="57"/>
      <c r="IC51" s="2"/>
      <c r="ID51" s="2"/>
      <c r="IE51" s="2"/>
      <c r="IF51" s="2"/>
      <c r="IG51" s="2"/>
      <c r="IH51" s="2"/>
      <c r="II51" s="19"/>
      <c r="IJ51" s="53"/>
      <c r="IK51" s="53"/>
      <c r="IL51" s="54"/>
      <c r="IM51" s="2"/>
      <c r="IN51" s="55"/>
      <c r="IO51" s="54"/>
      <c r="IP51" s="2"/>
      <c r="IQ51" s="56"/>
      <c r="IR51" s="2"/>
      <c r="IS51" s="2"/>
      <c r="IT51" s="2"/>
      <c r="IU51" s="2"/>
      <c r="IV51" s="57"/>
      <c r="IW51" s="2"/>
      <c r="IX51" s="2"/>
      <c r="IY51" s="2"/>
      <c r="IZ51" s="2"/>
      <c r="JA51" s="2"/>
      <c r="JB51" s="2"/>
    </row>
    <row r="52" spans="1:262" s="4" customFormat="1" ht="13.5" customHeight="1">
      <c r="A52" s="46"/>
      <c r="B52" s="2"/>
      <c r="C52" s="7"/>
      <c r="E52" s="29"/>
      <c r="F52" s="47"/>
      <c r="G52" s="48"/>
      <c r="H52" s="2"/>
      <c r="I52" s="47"/>
      <c r="J52" s="48"/>
      <c r="K52" s="29"/>
      <c r="L52" s="48"/>
      <c r="M52" s="48"/>
      <c r="P52" s="49"/>
      <c r="Q52" s="29"/>
      <c r="R52" s="48"/>
      <c r="S52" s="48"/>
      <c r="U52" s="48"/>
      <c r="V52" s="48"/>
      <c r="W52" s="7"/>
      <c r="Y52" s="29"/>
      <c r="Z52" s="47"/>
      <c r="AA52" s="47"/>
      <c r="AB52" s="2"/>
      <c r="AC52" s="47"/>
      <c r="AD52" s="47"/>
      <c r="AE52" s="29"/>
      <c r="AF52" s="48"/>
      <c r="AG52" s="48"/>
      <c r="AJ52" s="49"/>
      <c r="AK52" s="29"/>
      <c r="AM52" s="48"/>
      <c r="AO52" s="48"/>
      <c r="AP52" s="48"/>
      <c r="AQ52" s="7"/>
      <c r="AS52" s="29"/>
      <c r="AT52" s="63"/>
      <c r="AU52" s="47"/>
      <c r="AV52" s="2"/>
      <c r="AW52" s="47"/>
      <c r="AX52" s="47"/>
      <c r="AY52" s="29"/>
      <c r="AZ52" s="48"/>
      <c r="BA52" s="48"/>
      <c r="BD52" s="49"/>
      <c r="BE52" s="29"/>
      <c r="BF52" s="48"/>
      <c r="BG52" s="48"/>
      <c r="BI52" s="48"/>
      <c r="BJ52" s="48"/>
      <c r="BK52" s="7"/>
      <c r="BM52" s="29"/>
      <c r="BN52" s="47"/>
      <c r="BO52" s="47"/>
      <c r="BP52" s="2"/>
      <c r="BQ52" s="47"/>
      <c r="BR52" s="47"/>
      <c r="BS52" s="29"/>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7"/>
      <c r="DA52" s="29"/>
      <c r="DB52" s="47"/>
      <c r="DC52" s="47"/>
      <c r="DD52" s="2"/>
      <c r="DE52" s="47"/>
      <c r="DF52" s="47"/>
      <c r="DG52" s="29"/>
      <c r="DH52" s="48"/>
      <c r="DI52" s="48"/>
      <c r="DL52" s="49"/>
      <c r="DM52" s="29"/>
      <c r="DN52" s="48"/>
      <c r="DO52" s="48"/>
      <c r="DQ52" s="48"/>
      <c r="DR52" s="48"/>
      <c r="DS52" s="7"/>
      <c r="DU52" s="29"/>
      <c r="DV52" s="47"/>
      <c r="DW52" s="47"/>
      <c r="DX52" s="2"/>
      <c r="DY52" s="47"/>
      <c r="DZ52" s="47"/>
      <c r="EA52" s="29"/>
      <c r="EC52" s="50"/>
      <c r="EF52" s="49"/>
      <c r="EG52" s="29"/>
      <c r="EH52" s="48"/>
      <c r="EI52" s="48"/>
      <c r="EK52" s="48"/>
      <c r="EL52" s="48"/>
      <c r="EM52" s="7"/>
      <c r="EO52" s="29"/>
      <c r="EP52" s="47"/>
      <c r="EQ52" s="47"/>
      <c r="ER52" s="2"/>
      <c r="ES52" s="47"/>
      <c r="ET52" s="47"/>
      <c r="EU52" s="29"/>
      <c r="EV52" s="48"/>
      <c r="EW52" s="48"/>
      <c r="EZ52" s="49"/>
      <c r="FA52" s="29"/>
      <c r="FB52" s="48"/>
      <c r="FC52" s="48"/>
      <c r="FE52" s="48"/>
      <c r="FF52" s="48"/>
      <c r="FG52" s="7"/>
      <c r="FI52" s="29"/>
      <c r="FJ52" s="47"/>
      <c r="FK52" s="47"/>
      <c r="FL52" s="2"/>
      <c r="FM52" s="47"/>
      <c r="FN52" s="47"/>
      <c r="FO52" s="29"/>
      <c r="FP52" s="48"/>
      <c r="FQ52" s="48"/>
      <c r="FT52" s="49"/>
      <c r="FU52" s="29"/>
      <c r="FV52" s="48"/>
      <c r="FW52" s="48"/>
      <c r="FY52" s="48"/>
      <c r="FZ52" s="48"/>
      <c r="GA52" s="19"/>
      <c r="GB52" s="53"/>
      <c r="GC52" s="53"/>
      <c r="GD52" s="54"/>
      <c r="GE52" s="2"/>
      <c r="GF52" s="55"/>
      <c r="GG52" s="54"/>
      <c r="GH52" s="2"/>
      <c r="GI52" s="56"/>
      <c r="GJ52" s="2"/>
      <c r="GK52" s="2"/>
      <c r="GL52" s="2"/>
      <c r="GM52" s="2"/>
      <c r="GN52" s="57"/>
      <c r="GO52" s="2"/>
      <c r="GP52" s="2"/>
      <c r="GQ52" s="2"/>
      <c r="GR52" s="2"/>
      <c r="GS52" s="2"/>
      <c r="GT52" s="2"/>
      <c r="GU52" s="19"/>
      <c r="GV52" s="53"/>
      <c r="GW52" s="53"/>
      <c r="GX52" s="54"/>
      <c r="GY52" s="2"/>
      <c r="GZ52" s="55"/>
      <c r="HA52" s="54"/>
      <c r="HB52" s="2"/>
      <c r="HC52" s="56"/>
      <c r="HD52" s="2"/>
      <c r="HE52" s="2"/>
      <c r="HF52" s="2"/>
      <c r="HG52" s="2"/>
      <c r="HH52" s="57"/>
      <c r="HI52" s="2"/>
      <c r="HJ52" s="2"/>
      <c r="HK52" s="2"/>
      <c r="HL52" s="2"/>
      <c r="HM52" s="2"/>
      <c r="HN52" s="2"/>
      <c r="HO52" s="19"/>
      <c r="HP52" s="53"/>
      <c r="HQ52" s="53"/>
      <c r="HR52" s="54"/>
      <c r="HS52" s="2"/>
      <c r="HT52" s="55"/>
      <c r="HU52" s="54"/>
      <c r="HV52" s="2"/>
      <c r="HW52" s="56"/>
      <c r="HX52" s="2"/>
      <c r="HY52" s="2"/>
      <c r="HZ52" s="2"/>
      <c r="IA52" s="2"/>
      <c r="IB52" s="57"/>
      <c r="IC52" s="2"/>
      <c r="ID52" s="2"/>
      <c r="IE52" s="2"/>
      <c r="IF52" s="2"/>
      <c r="IG52" s="2"/>
      <c r="IH52" s="2"/>
      <c r="II52" s="19"/>
      <c r="IJ52" s="53"/>
      <c r="IK52" s="53"/>
      <c r="IL52" s="54"/>
      <c r="IM52" s="2"/>
      <c r="IN52" s="55"/>
      <c r="IO52" s="54"/>
      <c r="IP52" s="2"/>
      <c r="IQ52" s="56"/>
      <c r="IR52" s="2"/>
      <c r="IS52" s="2"/>
      <c r="IT52" s="2"/>
      <c r="IU52" s="2"/>
      <c r="IV52" s="57"/>
      <c r="IW52" s="2"/>
      <c r="IX52" s="2"/>
      <c r="IY52" s="2"/>
      <c r="IZ52" s="2"/>
      <c r="JA52" s="2"/>
      <c r="JB52" s="2"/>
    </row>
    <row r="53" spans="1:262" s="4" customFormat="1" ht="13.5" customHeight="1">
      <c r="A53" s="46"/>
      <c r="B53" s="2"/>
      <c r="C53" s="7"/>
      <c r="E53" s="29"/>
      <c r="F53" s="47"/>
      <c r="G53" s="48"/>
      <c r="H53" s="2"/>
      <c r="I53" s="47"/>
      <c r="J53" s="48"/>
      <c r="K53" s="29"/>
      <c r="L53" s="48"/>
      <c r="M53" s="48"/>
      <c r="P53" s="49"/>
      <c r="Q53" s="29"/>
      <c r="R53" s="48"/>
      <c r="S53" s="48"/>
      <c r="U53" s="48"/>
      <c r="V53" s="48"/>
      <c r="W53" s="7"/>
      <c r="Y53" s="29"/>
      <c r="Z53" s="47"/>
      <c r="AA53" s="47"/>
      <c r="AB53" s="2"/>
      <c r="AC53" s="47"/>
      <c r="AD53" s="47"/>
      <c r="AE53" s="29"/>
      <c r="AF53" s="48"/>
      <c r="AG53" s="48"/>
      <c r="AJ53" s="49"/>
      <c r="AK53" s="29"/>
      <c r="AM53" s="48"/>
      <c r="AO53" s="48"/>
      <c r="AP53" s="48"/>
      <c r="AQ53" s="7"/>
      <c r="AS53" s="29"/>
      <c r="AT53" s="63"/>
      <c r="AU53" s="47"/>
      <c r="AV53" s="2"/>
      <c r="AW53" s="47"/>
      <c r="AX53" s="47"/>
      <c r="AY53" s="29"/>
      <c r="AZ53" s="48"/>
      <c r="BA53" s="48"/>
      <c r="BD53" s="49"/>
      <c r="BE53" s="29"/>
      <c r="BF53" s="48"/>
      <c r="BG53" s="48"/>
      <c r="BI53" s="48"/>
      <c r="BJ53" s="48"/>
      <c r="BK53" s="7"/>
      <c r="BM53" s="29"/>
      <c r="BN53" s="47"/>
      <c r="BO53" s="47"/>
      <c r="BP53" s="2"/>
      <c r="BQ53" s="47"/>
      <c r="BR53" s="47"/>
      <c r="BS53" s="29"/>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7"/>
      <c r="DA53" s="29"/>
      <c r="DB53" s="47"/>
      <c r="DC53" s="47"/>
      <c r="DD53" s="2"/>
      <c r="DE53" s="47"/>
      <c r="DF53" s="47"/>
      <c r="DG53" s="29"/>
      <c r="DH53" s="48"/>
      <c r="DI53" s="48"/>
      <c r="DL53" s="49"/>
      <c r="DM53" s="29"/>
      <c r="DN53" s="48"/>
      <c r="DO53" s="48"/>
      <c r="DQ53" s="48"/>
      <c r="DR53" s="48"/>
      <c r="DS53" s="7"/>
      <c r="DU53" s="29"/>
      <c r="DV53" s="47"/>
      <c r="DW53" s="47"/>
      <c r="DX53" s="2"/>
      <c r="DY53" s="47"/>
      <c r="DZ53" s="47"/>
      <c r="EA53" s="29"/>
      <c r="EC53" s="50"/>
      <c r="EF53" s="49"/>
      <c r="EG53" s="29"/>
      <c r="EH53" s="48"/>
      <c r="EI53" s="48"/>
      <c r="EK53" s="48"/>
      <c r="EL53" s="48"/>
      <c r="EM53" s="7"/>
      <c r="EO53" s="29"/>
      <c r="EP53" s="47"/>
      <c r="EQ53" s="47"/>
      <c r="ER53" s="2"/>
      <c r="ES53" s="47"/>
      <c r="ET53" s="47"/>
      <c r="EU53" s="29"/>
      <c r="EV53" s="48"/>
      <c r="EW53" s="48"/>
      <c r="EZ53" s="49"/>
      <c r="FA53" s="29"/>
      <c r="FB53" s="48"/>
      <c r="FC53" s="48"/>
      <c r="FE53" s="48"/>
      <c r="FF53" s="48"/>
      <c r="FG53" s="7"/>
      <c r="FI53" s="29"/>
      <c r="FJ53" s="47"/>
      <c r="FK53" s="47"/>
      <c r="FL53" s="2"/>
      <c r="FM53" s="47"/>
      <c r="FN53" s="47"/>
      <c r="FO53" s="29"/>
      <c r="FP53" s="48"/>
      <c r="FQ53" s="48"/>
      <c r="FT53" s="49"/>
      <c r="FU53" s="29"/>
      <c r="FV53" s="48"/>
      <c r="FW53" s="48"/>
      <c r="FY53" s="48"/>
      <c r="FZ53" s="48"/>
      <c r="GA53" s="19"/>
      <c r="GB53" s="53"/>
      <c r="GC53" s="53"/>
      <c r="GD53" s="54"/>
      <c r="GE53" s="2"/>
      <c r="GF53" s="55"/>
      <c r="GG53" s="54"/>
      <c r="GH53" s="2"/>
      <c r="GI53" s="56"/>
      <c r="GJ53" s="2"/>
      <c r="GK53" s="2"/>
      <c r="GL53" s="2"/>
      <c r="GM53" s="2"/>
      <c r="GN53" s="57"/>
      <c r="GO53" s="2"/>
      <c r="GP53" s="2"/>
      <c r="GQ53" s="2"/>
      <c r="GR53" s="2"/>
      <c r="GS53" s="2"/>
      <c r="GT53" s="2"/>
      <c r="GU53" s="19"/>
      <c r="GV53" s="53"/>
      <c r="GW53" s="53"/>
      <c r="GX53" s="54"/>
      <c r="GY53" s="2"/>
      <c r="GZ53" s="55"/>
      <c r="HA53" s="54"/>
      <c r="HB53" s="2"/>
      <c r="HC53" s="56"/>
      <c r="HD53" s="2"/>
      <c r="HE53" s="2"/>
      <c r="HF53" s="2"/>
      <c r="HG53" s="2"/>
      <c r="HH53" s="57"/>
      <c r="HI53" s="2"/>
      <c r="HJ53" s="2"/>
      <c r="HK53" s="2"/>
      <c r="HL53" s="2"/>
      <c r="HM53" s="2"/>
      <c r="HN53" s="2"/>
      <c r="HO53" s="19"/>
      <c r="HP53" s="53"/>
      <c r="HQ53" s="53"/>
      <c r="HR53" s="54"/>
      <c r="HS53" s="2"/>
      <c r="HT53" s="55"/>
      <c r="HU53" s="54"/>
      <c r="HV53" s="2"/>
      <c r="HW53" s="56"/>
      <c r="HX53" s="2"/>
      <c r="HY53" s="2"/>
      <c r="HZ53" s="2"/>
      <c r="IA53" s="2"/>
      <c r="IB53" s="57"/>
      <c r="IC53" s="2"/>
      <c r="ID53" s="2"/>
      <c r="IE53" s="2"/>
      <c r="IF53" s="2"/>
      <c r="IG53" s="2"/>
      <c r="IH53" s="2"/>
      <c r="II53" s="19"/>
      <c r="IJ53" s="53"/>
      <c r="IK53" s="53"/>
      <c r="IL53" s="54"/>
      <c r="IM53" s="2"/>
      <c r="IN53" s="55"/>
      <c r="IO53" s="54"/>
      <c r="IP53" s="2"/>
      <c r="IQ53" s="56"/>
      <c r="IR53" s="2"/>
      <c r="IS53" s="2"/>
      <c r="IT53" s="2"/>
      <c r="IU53" s="2"/>
      <c r="IV53" s="57"/>
      <c r="IW53" s="2"/>
      <c r="IX53" s="2"/>
      <c r="IY53" s="2"/>
      <c r="IZ53" s="2"/>
      <c r="JA53" s="2"/>
      <c r="JB53" s="2"/>
    </row>
    <row r="54" spans="1:262" s="4" customFormat="1" ht="13.5" customHeight="1">
      <c r="A54" s="46"/>
      <c r="B54" s="2"/>
      <c r="C54" s="7"/>
      <c r="E54" s="29"/>
      <c r="F54" s="47"/>
      <c r="G54" s="48"/>
      <c r="H54" s="2"/>
      <c r="I54" s="47"/>
      <c r="J54" s="48"/>
      <c r="K54" s="29"/>
      <c r="L54" s="48"/>
      <c r="M54" s="48"/>
      <c r="P54" s="49"/>
      <c r="Q54" s="29"/>
      <c r="R54" s="48"/>
      <c r="S54" s="48"/>
      <c r="U54" s="48"/>
      <c r="V54" s="48"/>
      <c r="W54" s="7"/>
      <c r="Y54" s="29"/>
      <c r="Z54" s="47"/>
      <c r="AA54" s="47"/>
      <c r="AB54" s="2"/>
      <c r="AC54" s="47"/>
      <c r="AD54" s="47"/>
      <c r="AE54" s="29"/>
      <c r="AF54" s="48"/>
      <c r="AG54" s="48"/>
      <c r="AJ54" s="49"/>
      <c r="AK54" s="29"/>
      <c r="AM54" s="48"/>
      <c r="AO54" s="48"/>
      <c r="AP54" s="48"/>
      <c r="AQ54" s="7"/>
      <c r="AS54" s="29"/>
      <c r="AT54" s="63"/>
      <c r="AU54" s="47"/>
      <c r="AV54" s="2"/>
      <c r="AW54" s="47"/>
      <c r="AX54" s="47"/>
      <c r="AY54" s="29"/>
      <c r="AZ54" s="48"/>
      <c r="BA54" s="48"/>
      <c r="BD54" s="49"/>
      <c r="BE54" s="29"/>
      <c r="BF54" s="48"/>
      <c r="BG54" s="48"/>
      <c r="BI54" s="48"/>
      <c r="BJ54" s="48"/>
      <c r="BK54" s="7"/>
      <c r="BM54" s="29"/>
      <c r="BN54" s="47"/>
      <c r="BO54" s="47"/>
      <c r="BP54" s="2"/>
      <c r="BQ54" s="47"/>
      <c r="BR54" s="47"/>
      <c r="BS54" s="29"/>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7"/>
      <c r="DA54" s="29"/>
      <c r="DB54" s="47"/>
      <c r="DC54" s="47"/>
      <c r="DD54" s="2"/>
      <c r="DE54" s="47"/>
      <c r="DF54" s="47"/>
      <c r="DG54" s="29"/>
      <c r="DH54" s="48"/>
      <c r="DI54" s="48"/>
      <c r="DL54" s="49"/>
      <c r="DM54" s="29"/>
      <c r="DN54" s="48"/>
      <c r="DO54" s="48"/>
      <c r="DQ54" s="48"/>
      <c r="DR54" s="48"/>
      <c r="DS54" s="7"/>
      <c r="DU54" s="29"/>
      <c r="DV54" s="47"/>
      <c r="DW54" s="47"/>
      <c r="DX54" s="2"/>
      <c r="DY54" s="47"/>
      <c r="DZ54" s="47"/>
      <c r="EA54" s="29"/>
      <c r="EC54" s="50"/>
      <c r="EF54" s="49"/>
      <c r="EG54" s="29"/>
      <c r="EH54" s="48"/>
      <c r="EI54" s="48"/>
      <c r="EK54" s="48"/>
      <c r="EL54" s="48"/>
      <c r="EM54" s="7"/>
      <c r="EO54" s="29"/>
      <c r="EP54" s="47"/>
      <c r="EQ54" s="47"/>
      <c r="ER54" s="2"/>
      <c r="ES54" s="47"/>
      <c r="ET54" s="47"/>
      <c r="EU54" s="29"/>
      <c r="EV54" s="48"/>
      <c r="EW54" s="48"/>
      <c r="EZ54" s="49"/>
      <c r="FA54" s="29"/>
      <c r="FB54" s="48"/>
      <c r="FC54" s="48"/>
      <c r="FE54" s="48"/>
      <c r="FF54" s="48"/>
      <c r="FG54" s="7"/>
      <c r="FI54" s="29"/>
      <c r="FJ54" s="47"/>
      <c r="FK54" s="47"/>
      <c r="FL54" s="2"/>
      <c r="FM54" s="47"/>
      <c r="FN54" s="47"/>
      <c r="FO54" s="29"/>
      <c r="FP54" s="48"/>
      <c r="FQ54" s="48"/>
      <c r="FT54" s="49"/>
      <c r="FU54" s="29"/>
      <c r="FV54" s="48"/>
      <c r="FW54" s="48"/>
      <c r="FY54" s="48"/>
      <c r="FZ54" s="48"/>
      <c r="GA54" s="19"/>
      <c r="GB54" s="53"/>
      <c r="GC54" s="53"/>
      <c r="GD54" s="54"/>
      <c r="GE54" s="2"/>
      <c r="GF54" s="55"/>
      <c r="GG54" s="54"/>
      <c r="GH54" s="2"/>
      <c r="GI54" s="56"/>
      <c r="GJ54" s="2"/>
      <c r="GK54" s="2"/>
      <c r="GL54" s="2"/>
      <c r="GM54" s="2"/>
      <c r="GN54" s="57"/>
      <c r="GO54" s="2"/>
      <c r="GP54" s="2"/>
      <c r="GQ54" s="2"/>
      <c r="GR54" s="2"/>
      <c r="GS54" s="2"/>
      <c r="GT54" s="2"/>
      <c r="GU54" s="19"/>
      <c r="GV54" s="53"/>
      <c r="GW54" s="53"/>
      <c r="GX54" s="54"/>
      <c r="GY54" s="2"/>
      <c r="GZ54" s="55"/>
      <c r="HA54" s="54"/>
      <c r="HB54" s="2"/>
      <c r="HC54" s="56"/>
      <c r="HD54" s="2"/>
      <c r="HE54" s="2"/>
      <c r="HF54" s="2"/>
      <c r="HG54" s="2"/>
      <c r="HH54" s="57"/>
      <c r="HI54" s="2"/>
      <c r="HJ54" s="2"/>
      <c r="HK54" s="2"/>
      <c r="HL54" s="2"/>
      <c r="HM54" s="2"/>
      <c r="HN54" s="2"/>
      <c r="HO54" s="19"/>
      <c r="HP54" s="53"/>
      <c r="HQ54" s="53"/>
      <c r="HR54" s="54"/>
      <c r="HS54" s="2"/>
      <c r="HT54" s="55"/>
      <c r="HU54" s="54"/>
      <c r="HV54" s="2"/>
      <c r="HW54" s="56"/>
      <c r="HX54" s="2"/>
      <c r="HY54" s="2"/>
      <c r="HZ54" s="2"/>
      <c r="IA54" s="2"/>
      <c r="IB54" s="57"/>
      <c r="IC54" s="2"/>
      <c r="ID54" s="2"/>
      <c r="IE54" s="2"/>
      <c r="IF54" s="2"/>
      <c r="IG54" s="2"/>
      <c r="IH54" s="2"/>
      <c r="II54" s="19"/>
      <c r="IJ54" s="53"/>
      <c r="IK54" s="53"/>
      <c r="IL54" s="54"/>
      <c r="IM54" s="2"/>
      <c r="IN54" s="55"/>
      <c r="IO54" s="54"/>
      <c r="IP54" s="2"/>
      <c r="IQ54" s="56"/>
      <c r="IR54" s="2"/>
      <c r="IS54" s="2"/>
      <c r="IT54" s="2"/>
      <c r="IU54" s="2"/>
      <c r="IV54" s="57"/>
      <c r="IW54" s="2"/>
      <c r="IX54" s="2"/>
      <c r="IY54" s="2"/>
      <c r="IZ54" s="2"/>
      <c r="JA54" s="2"/>
      <c r="JB54" s="2"/>
    </row>
    <row r="55" spans="1:262" s="4" customFormat="1" ht="13.5" customHeight="1">
      <c r="A55" s="46"/>
      <c r="B55" s="2"/>
      <c r="C55" s="7"/>
      <c r="E55" s="29"/>
      <c r="F55" s="47"/>
      <c r="G55" s="48"/>
      <c r="H55" s="2"/>
      <c r="I55" s="47"/>
      <c r="J55" s="48"/>
      <c r="K55" s="29"/>
      <c r="L55" s="48"/>
      <c r="M55" s="48"/>
      <c r="P55" s="49"/>
      <c r="Q55" s="29"/>
      <c r="R55" s="48"/>
      <c r="S55" s="48"/>
      <c r="U55" s="48"/>
      <c r="V55" s="48"/>
      <c r="W55" s="7"/>
      <c r="Y55" s="29"/>
      <c r="Z55" s="47"/>
      <c r="AA55" s="47"/>
      <c r="AB55" s="2"/>
      <c r="AC55" s="47"/>
      <c r="AD55" s="47"/>
      <c r="AE55" s="29"/>
      <c r="AF55" s="48"/>
      <c r="AG55" s="48"/>
      <c r="AJ55" s="49"/>
      <c r="AK55" s="29"/>
      <c r="AM55" s="48"/>
      <c r="AO55" s="48"/>
      <c r="AP55" s="48"/>
      <c r="AQ55" s="7"/>
      <c r="AS55" s="29"/>
      <c r="AT55" s="63"/>
      <c r="AU55" s="47"/>
      <c r="AV55" s="2"/>
      <c r="AW55" s="47"/>
      <c r="AX55" s="47"/>
      <c r="AY55" s="29"/>
      <c r="AZ55" s="48"/>
      <c r="BA55" s="48"/>
      <c r="BD55" s="49"/>
      <c r="BE55" s="29"/>
      <c r="BF55" s="48"/>
      <c r="BG55" s="48"/>
      <c r="BI55" s="48"/>
      <c r="BJ55" s="48"/>
      <c r="BK55" s="7"/>
      <c r="BM55" s="29"/>
      <c r="BN55" s="47"/>
      <c r="BO55" s="47"/>
      <c r="BP55" s="2"/>
      <c r="BQ55" s="47"/>
      <c r="BR55" s="47"/>
      <c r="BS55" s="29"/>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7"/>
      <c r="DA55" s="29"/>
      <c r="DB55" s="47"/>
      <c r="DC55" s="47"/>
      <c r="DD55" s="2"/>
      <c r="DE55" s="47"/>
      <c r="DF55" s="47"/>
      <c r="DG55" s="29"/>
      <c r="DH55" s="48"/>
      <c r="DI55" s="48"/>
      <c r="DL55" s="49"/>
      <c r="DM55" s="29"/>
      <c r="DN55" s="48"/>
      <c r="DO55" s="48"/>
      <c r="DQ55" s="48"/>
      <c r="DR55" s="48"/>
      <c r="DS55" s="7"/>
      <c r="DU55" s="29"/>
      <c r="DV55" s="47"/>
      <c r="DW55" s="47"/>
      <c r="DX55" s="2"/>
      <c r="DY55" s="47"/>
      <c r="DZ55" s="47"/>
      <c r="EA55" s="29"/>
      <c r="EC55" s="50"/>
      <c r="EF55" s="49"/>
      <c r="EG55" s="29"/>
      <c r="EH55" s="48"/>
      <c r="EI55" s="48"/>
      <c r="EK55" s="48"/>
      <c r="EL55" s="48"/>
      <c r="EM55" s="7"/>
      <c r="EO55" s="29"/>
      <c r="EP55" s="47"/>
      <c r="EQ55" s="47"/>
      <c r="ER55" s="2"/>
      <c r="ES55" s="47"/>
      <c r="ET55" s="47"/>
      <c r="EU55" s="29"/>
      <c r="EV55" s="48"/>
      <c r="EW55" s="48"/>
      <c r="EZ55" s="49"/>
      <c r="FA55" s="29"/>
      <c r="FB55" s="48"/>
      <c r="FC55" s="48"/>
      <c r="FE55" s="48"/>
      <c r="FF55" s="48"/>
      <c r="FG55" s="7"/>
      <c r="FI55" s="29"/>
      <c r="FJ55" s="47"/>
      <c r="FK55" s="47"/>
      <c r="FL55" s="2"/>
      <c r="FM55" s="47"/>
      <c r="FN55" s="47"/>
      <c r="FO55" s="29"/>
      <c r="FP55" s="48"/>
      <c r="FQ55" s="48"/>
      <c r="FT55" s="49"/>
      <c r="FU55" s="29"/>
      <c r="FV55" s="48"/>
      <c r="FW55" s="48"/>
      <c r="FY55" s="48"/>
      <c r="FZ55" s="48"/>
      <c r="GA55" s="19"/>
      <c r="GB55" s="53"/>
      <c r="GC55" s="53"/>
      <c r="GD55" s="54"/>
      <c r="GE55" s="2"/>
      <c r="GF55" s="55"/>
      <c r="GG55" s="54"/>
      <c r="GH55" s="2"/>
      <c r="GI55" s="56"/>
      <c r="GJ55" s="2"/>
      <c r="GK55" s="2"/>
      <c r="GL55" s="2"/>
      <c r="GM55" s="2"/>
      <c r="GN55" s="57"/>
      <c r="GO55" s="2"/>
      <c r="GP55" s="2"/>
      <c r="GQ55" s="2"/>
      <c r="GR55" s="2"/>
      <c r="GS55" s="2"/>
      <c r="GT55" s="2"/>
      <c r="GU55" s="19"/>
      <c r="GV55" s="53"/>
      <c r="GW55" s="53"/>
      <c r="GX55" s="54"/>
      <c r="GY55" s="2"/>
      <c r="GZ55" s="55"/>
      <c r="HA55" s="54"/>
      <c r="HB55" s="2"/>
      <c r="HC55" s="56"/>
      <c r="HD55" s="2"/>
      <c r="HE55" s="2"/>
      <c r="HF55" s="2"/>
      <c r="HG55" s="2"/>
      <c r="HH55" s="57"/>
      <c r="HI55" s="2"/>
      <c r="HJ55" s="2"/>
      <c r="HK55" s="2"/>
      <c r="HL55" s="2"/>
      <c r="HM55" s="2"/>
      <c r="HN55" s="2"/>
      <c r="HO55" s="19"/>
      <c r="HP55" s="53"/>
      <c r="HQ55" s="53"/>
      <c r="HR55" s="54"/>
      <c r="HS55" s="2"/>
      <c r="HT55" s="55"/>
      <c r="HU55" s="54"/>
      <c r="HV55" s="2"/>
      <c r="HW55" s="56"/>
      <c r="HX55" s="2"/>
      <c r="HY55" s="2"/>
      <c r="HZ55" s="2"/>
      <c r="IA55" s="2"/>
      <c r="IB55" s="57"/>
      <c r="IC55" s="2"/>
      <c r="ID55" s="2"/>
      <c r="IE55" s="2"/>
      <c r="IF55" s="2"/>
      <c r="IG55" s="2"/>
      <c r="IH55" s="2"/>
      <c r="II55" s="19"/>
      <c r="IJ55" s="53"/>
      <c r="IK55" s="53"/>
      <c r="IL55" s="54"/>
      <c r="IM55" s="2"/>
      <c r="IN55" s="55"/>
      <c r="IO55" s="54"/>
      <c r="IP55" s="2"/>
      <c r="IQ55" s="56"/>
      <c r="IR55" s="2"/>
      <c r="IS55" s="2"/>
      <c r="IT55" s="2"/>
      <c r="IU55" s="2"/>
      <c r="IV55" s="57"/>
      <c r="IW55" s="2"/>
      <c r="IX55" s="2"/>
      <c r="IY55" s="2"/>
      <c r="IZ55" s="2"/>
      <c r="JA55" s="2"/>
      <c r="JB55" s="2"/>
    </row>
    <row r="56" spans="1:262" s="4" customFormat="1" ht="13.5" customHeight="1">
      <c r="A56" s="46"/>
      <c r="B56" s="2"/>
      <c r="C56" s="7"/>
      <c r="E56" s="29"/>
      <c r="F56" s="47"/>
      <c r="G56" s="48"/>
      <c r="H56" s="2"/>
      <c r="I56" s="47"/>
      <c r="J56" s="48"/>
      <c r="K56" s="29"/>
      <c r="L56" s="48"/>
      <c r="M56" s="48"/>
      <c r="P56" s="49"/>
      <c r="Q56" s="29"/>
      <c r="R56" s="48"/>
      <c r="S56" s="48"/>
      <c r="U56" s="48"/>
      <c r="V56" s="48"/>
      <c r="W56" s="7"/>
      <c r="Y56" s="29"/>
      <c r="Z56" s="47"/>
      <c r="AA56" s="47"/>
      <c r="AB56" s="2"/>
      <c r="AC56" s="47"/>
      <c r="AD56" s="47"/>
      <c r="AE56" s="29"/>
      <c r="AF56" s="48"/>
      <c r="AG56" s="48"/>
      <c r="AJ56" s="49"/>
      <c r="AK56" s="29"/>
      <c r="AM56" s="48"/>
      <c r="AO56" s="48"/>
      <c r="AP56" s="48"/>
      <c r="AQ56" s="7"/>
      <c r="AS56" s="29"/>
      <c r="AT56" s="47"/>
      <c r="AU56" s="47"/>
      <c r="AV56" s="2"/>
      <c r="AW56" s="47"/>
      <c r="AX56" s="47"/>
      <c r="AY56" s="29"/>
      <c r="AZ56" s="48"/>
      <c r="BA56" s="48"/>
      <c r="BD56" s="49"/>
      <c r="BE56" s="29"/>
      <c r="BF56" s="48"/>
      <c r="BG56" s="48"/>
      <c r="BI56" s="48"/>
      <c r="BJ56" s="48"/>
      <c r="BK56" s="7"/>
      <c r="BM56" s="29"/>
      <c r="BN56" s="47"/>
      <c r="BO56" s="47"/>
      <c r="BP56" s="2"/>
      <c r="BQ56" s="47"/>
      <c r="BR56" s="47"/>
      <c r="BS56" s="29"/>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7"/>
      <c r="DA56" s="29"/>
      <c r="DB56" s="47"/>
      <c r="DC56" s="47"/>
      <c r="DD56" s="2"/>
      <c r="DE56" s="47"/>
      <c r="DF56" s="47"/>
      <c r="DG56" s="29"/>
      <c r="DH56" s="48"/>
      <c r="DI56" s="48"/>
      <c r="DL56" s="49"/>
      <c r="DM56" s="29"/>
      <c r="DN56" s="48"/>
      <c r="DO56" s="48"/>
      <c r="DQ56" s="48"/>
      <c r="DR56" s="48"/>
      <c r="DS56" s="7"/>
      <c r="DU56" s="29"/>
      <c r="DV56" s="47"/>
      <c r="DW56" s="47"/>
      <c r="DX56" s="2"/>
      <c r="DY56" s="47"/>
      <c r="DZ56" s="47"/>
      <c r="EA56" s="29"/>
      <c r="EC56" s="50"/>
      <c r="EF56" s="49"/>
      <c r="EG56" s="29"/>
      <c r="EH56" s="48"/>
      <c r="EI56" s="48"/>
      <c r="EK56" s="48"/>
      <c r="EL56" s="48"/>
      <c r="EM56" s="7"/>
      <c r="EO56" s="29"/>
      <c r="EP56" s="47"/>
      <c r="EQ56" s="47"/>
      <c r="ER56" s="2"/>
      <c r="ES56" s="47"/>
      <c r="ET56" s="47"/>
      <c r="EU56" s="29"/>
      <c r="EV56" s="48"/>
      <c r="EW56" s="48"/>
      <c r="EZ56" s="49"/>
      <c r="FA56" s="29"/>
      <c r="FB56" s="48"/>
      <c r="FC56" s="48"/>
      <c r="FE56" s="48"/>
      <c r="FF56" s="48"/>
      <c r="FG56" s="7"/>
      <c r="FI56" s="29"/>
      <c r="FJ56" s="47"/>
      <c r="FK56" s="47"/>
      <c r="FL56" s="2"/>
      <c r="FM56" s="47"/>
      <c r="FN56" s="47"/>
      <c r="FO56" s="29"/>
      <c r="FP56" s="48"/>
      <c r="FQ56" s="48"/>
      <c r="FT56" s="49"/>
      <c r="FU56" s="29"/>
      <c r="FV56" s="48"/>
      <c r="FW56" s="48"/>
      <c r="FY56" s="48"/>
      <c r="FZ56" s="48"/>
      <c r="GA56" s="19"/>
      <c r="GB56" s="53"/>
      <c r="GC56" s="53"/>
      <c r="GD56" s="59"/>
      <c r="GE56" s="2"/>
      <c r="GF56" s="53"/>
      <c r="GG56" s="54"/>
      <c r="GH56" s="2"/>
      <c r="GI56" s="56"/>
      <c r="GJ56" s="2"/>
      <c r="GK56" s="2"/>
      <c r="GL56" s="2"/>
      <c r="GM56" s="2"/>
      <c r="GN56" s="57"/>
      <c r="GO56" s="2"/>
      <c r="GP56" s="2"/>
      <c r="GQ56" s="2"/>
      <c r="GR56" s="2"/>
      <c r="GS56" s="2"/>
      <c r="GT56" s="2"/>
      <c r="GU56" s="19"/>
      <c r="GV56" s="53"/>
      <c r="GW56" s="53"/>
      <c r="GX56" s="59"/>
      <c r="GY56" s="2"/>
      <c r="GZ56" s="53"/>
      <c r="HA56" s="54"/>
      <c r="HB56" s="2"/>
      <c r="HC56" s="56"/>
      <c r="HD56" s="2"/>
      <c r="HE56" s="2"/>
      <c r="HF56" s="2"/>
      <c r="HG56" s="2"/>
      <c r="HH56" s="57"/>
      <c r="HI56" s="2"/>
      <c r="HJ56" s="2"/>
      <c r="HK56" s="2"/>
      <c r="HL56" s="2"/>
      <c r="HM56" s="2"/>
      <c r="HN56" s="2"/>
      <c r="HO56" s="19"/>
      <c r="HP56" s="53"/>
      <c r="HQ56" s="53"/>
      <c r="HR56" s="59"/>
      <c r="HS56" s="2"/>
      <c r="HT56" s="53"/>
      <c r="HU56" s="54"/>
      <c r="HV56" s="2"/>
      <c r="HW56" s="56"/>
      <c r="HX56" s="2"/>
      <c r="HY56" s="2"/>
      <c r="HZ56" s="2"/>
      <c r="IA56" s="2"/>
      <c r="IB56" s="57"/>
      <c r="IC56" s="2"/>
      <c r="ID56" s="2"/>
      <c r="IE56" s="2"/>
      <c r="IF56" s="2"/>
      <c r="IG56" s="2"/>
      <c r="IH56" s="2"/>
      <c r="II56" s="19"/>
      <c r="IJ56" s="53"/>
      <c r="IK56" s="53"/>
      <c r="IL56" s="59"/>
      <c r="IM56" s="2"/>
      <c r="IN56" s="53"/>
      <c r="IO56" s="54"/>
      <c r="IP56" s="2"/>
      <c r="IQ56" s="56"/>
      <c r="IR56" s="2"/>
      <c r="IS56" s="2"/>
      <c r="IT56" s="2"/>
      <c r="IU56" s="2"/>
      <c r="IV56" s="57"/>
      <c r="IW56" s="2"/>
      <c r="IX56" s="2"/>
      <c r="IY56" s="2"/>
      <c r="IZ56" s="2"/>
      <c r="JA56" s="2"/>
      <c r="JB56" s="2"/>
    </row>
    <row r="57" spans="1:262" s="4" customFormat="1" ht="13.5" customHeight="1">
      <c r="A57" s="46"/>
      <c r="B57" s="2"/>
      <c r="C57" s="7"/>
      <c r="E57" s="29"/>
      <c r="F57" s="47"/>
      <c r="G57" s="48"/>
      <c r="H57" s="2"/>
      <c r="I57" s="47"/>
      <c r="J57" s="48"/>
      <c r="K57" s="29"/>
      <c r="L57" s="48"/>
      <c r="M57" s="48"/>
      <c r="P57" s="49"/>
      <c r="Q57" s="29"/>
      <c r="R57" s="48"/>
      <c r="S57" s="48"/>
      <c r="U57" s="48"/>
      <c r="V57" s="48"/>
      <c r="W57" s="7"/>
      <c r="Y57" s="29"/>
      <c r="Z57" s="47"/>
      <c r="AA57" s="47"/>
      <c r="AB57" s="2"/>
      <c r="AC57" s="47"/>
      <c r="AD57" s="47"/>
      <c r="AE57" s="29"/>
      <c r="AF57" s="48"/>
      <c r="AG57" s="48"/>
      <c r="AJ57" s="49"/>
      <c r="AK57" s="29"/>
      <c r="AM57" s="48"/>
      <c r="AO57" s="48"/>
      <c r="AP57" s="48"/>
      <c r="AQ57" s="7"/>
      <c r="AS57" s="29"/>
      <c r="AT57" s="47"/>
      <c r="AU57" s="47"/>
      <c r="AV57" s="2"/>
      <c r="AW57" s="47"/>
      <c r="AX57" s="47"/>
      <c r="AY57" s="29"/>
      <c r="AZ57" s="48"/>
      <c r="BA57" s="48"/>
      <c r="BD57" s="49"/>
      <c r="BE57" s="29"/>
      <c r="BF57" s="48"/>
      <c r="BG57" s="48"/>
      <c r="BI57" s="48"/>
      <c r="BJ57" s="48"/>
      <c r="BK57" s="7"/>
      <c r="BM57" s="29"/>
      <c r="BN57" s="47"/>
      <c r="BO57" s="47"/>
      <c r="BP57" s="2"/>
      <c r="BQ57" s="47"/>
      <c r="BR57" s="47"/>
      <c r="BS57" s="29"/>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7"/>
      <c r="DA57" s="29"/>
      <c r="DB57" s="47"/>
      <c r="DC57" s="47"/>
      <c r="DD57" s="2"/>
      <c r="DE57" s="47"/>
      <c r="DF57" s="47"/>
      <c r="DG57" s="29"/>
      <c r="DH57" s="48"/>
      <c r="DI57" s="48"/>
      <c r="DL57" s="49"/>
      <c r="DM57" s="29"/>
      <c r="DN57" s="48"/>
      <c r="DO57" s="48"/>
      <c r="DQ57" s="48"/>
      <c r="DR57" s="48"/>
      <c r="DS57" s="7"/>
      <c r="DU57" s="29"/>
      <c r="DV57" s="47"/>
      <c r="DW57" s="47"/>
      <c r="DX57" s="2"/>
      <c r="DY57" s="47"/>
      <c r="DZ57" s="47"/>
      <c r="EA57" s="29"/>
      <c r="EC57" s="50"/>
      <c r="EF57" s="49"/>
      <c r="EG57" s="29"/>
      <c r="EH57" s="48"/>
      <c r="EI57" s="48"/>
      <c r="EK57" s="48"/>
      <c r="EL57" s="48"/>
      <c r="EM57" s="7"/>
      <c r="EO57" s="29"/>
      <c r="EP57" s="47"/>
      <c r="EQ57" s="47"/>
      <c r="ER57" s="2"/>
      <c r="ES57" s="47"/>
      <c r="ET57" s="47"/>
      <c r="EU57" s="29"/>
      <c r="EV57" s="48"/>
      <c r="EW57" s="48"/>
      <c r="EZ57" s="49"/>
      <c r="FA57" s="29"/>
      <c r="FB57" s="48"/>
      <c r="FC57" s="48"/>
      <c r="FE57" s="48"/>
      <c r="FF57" s="48"/>
      <c r="FG57" s="7"/>
      <c r="FI57" s="29"/>
      <c r="FJ57" s="47"/>
      <c r="FK57" s="47"/>
      <c r="FL57" s="2"/>
      <c r="FM57" s="47"/>
      <c r="FN57" s="47"/>
      <c r="FO57" s="29"/>
      <c r="FP57" s="48"/>
      <c r="FQ57" s="48"/>
      <c r="FT57" s="49"/>
      <c r="FU57" s="29"/>
      <c r="FV57" s="48"/>
      <c r="FW57" s="48"/>
      <c r="FY57" s="48"/>
      <c r="FZ57" s="48"/>
      <c r="GA57" s="19"/>
      <c r="GB57" s="53"/>
      <c r="GC57" s="53"/>
      <c r="GD57" s="59"/>
      <c r="GE57" s="2"/>
      <c r="GF57" s="53"/>
      <c r="GG57" s="54"/>
      <c r="GH57" s="2"/>
      <c r="GI57" s="56"/>
      <c r="GJ57" s="2"/>
      <c r="GK57" s="2"/>
      <c r="GL57" s="2"/>
      <c r="GM57" s="2"/>
      <c r="GN57" s="57"/>
      <c r="GO57" s="2"/>
      <c r="GP57" s="2"/>
      <c r="GQ57" s="2"/>
      <c r="GR57" s="2"/>
      <c r="GS57" s="2"/>
      <c r="GT57" s="2"/>
      <c r="GU57" s="19"/>
      <c r="GV57" s="53"/>
      <c r="GW57" s="53"/>
      <c r="GX57" s="59"/>
      <c r="GY57" s="2"/>
      <c r="GZ57" s="53"/>
      <c r="HA57" s="54"/>
      <c r="HB57" s="2"/>
      <c r="HC57" s="56"/>
      <c r="HD57" s="2"/>
      <c r="HE57" s="2"/>
      <c r="HF57" s="2"/>
      <c r="HG57" s="2"/>
      <c r="HH57" s="57"/>
      <c r="HI57" s="2"/>
      <c r="HJ57" s="2"/>
      <c r="HK57" s="2"/>
      <c r="HL57" s="2"/>
      <c r="HM57" s="2"/>
      <c r="HN57" s="2"/>
      <c r="HO57" s="19"/>
      <c r="HP57" s="53"/>
      <c r="HQ57" s="53"/>
      <c r="HR57" s="59"/>
      <c r="HS57" s="2"/>
      <c r="HT57" s="53"/>
      <c r="HU57" s="54"/>
      <c r="HV57" s="2"/>
      <c r="HW57" s="56"/>
      <c r="HX57" s="2"/>
      <c r="HY57" s="2"/>
      <c r="HZ57" s="2"/>
      <c r="IA57" s="2"/>
      <c r="IB57" s="57"/>
      <c r="IC57" s="2"/>
      <c r="ID57" s="2"/>
      <c r="IE57" s="2"/>
      <c r="IF57" s="2"/>
      <c r="IG57" s="2"/>
      <c r="IH57" s="2"/>
      <c r="II57" s="19"/>
      <c r="IJ57" s="53"/>
      <c r="IK57" s="53"/>
      <c r="IL57" s="59"/>
      <c r="IM57" s="2"/>
      <c r="IN57" s="53"/>
      <c r="IO57" s="54"/>
      <c r="IP57" s="2"/>
      <c r="IQ57" s="56"/>
      <c r="IR57" s="2"/>
      <c r="IS57" s="2"/>
      <c r="IT57" s="2"/>
      <c r="IU57" s="2"/>
      <c r="IV57" s="57"/>
      <c r="IW57" s="2"/>
      <c r="IX57" s="2"/>
      <c r="IY57" s="2"/>
      <c r="IZ57" s="2"/>
      <c r="JA57" s="2"/>
      <c r="JB57" s="2"/>
    </row>
    <row r="58" spans="1:262" s="4" customFormat="1" ht="13.5" customHeight="1">
      <c r="A58" s="46"/>
      <c r="B58" s="2"/>
      <c r="C58" s="7"/>
      <c r="E58" s="29"/>
      <c r="F58" s="47"/>
      <c r="G58" s="48"/>
      <c r="H58" s="2"/>
      <c r="I58" s="47"/>
      <c r="J58" s="48"/>
      <c r="K58" s="29"/>
      <c r="L58" s="48"/>
      <c r="M58" s="48"/>
      <c r="P58" s="49"/>
      <c r="Q58" s="29"/>
      <c r="R58" s="48"/>
      <c r="S58" s="48"/>
      <c r="U58" s="48"/>
      <c r="V58" s="48"/>
      <c r="W58" s="7"/>
      <c r="Y58" s="29"/>
      <c r="Z58" s="47"/>
      <c r="AA58" s="47"/>
      <c r="AB58" s="2"/>
      <c r="AC58" s="47"/>
      <c r="AD58" s="47"/>
      <c r="AE58" s="29"/>
      <c r="AF58" s="48"/>
      <c r="AG58" s="48"/>
      <c r="AJ58" s="49"/>
      <c r="AK58" s="29"/>
      <c r="AM58" s="48"/>
      <c r="AO58" s="48"/>
      <c r="AP58" s="48"/>
      <c r="AQ58" s="7"/>
      <c r="AS58" s="29"/>
      <c r="AT58" s="47"/>
      <c r="AU58" s="47"/>
      <c r="AV58" s="2"/>
      <c r="AW58" s="47"/>
      <c r="AX58" s="47"/>
      <c r="AY58" s="29"/>
      <c r="AZ58" s="48"/>
      <c r="BA58" s="48"/>
      <c r="BD58" s="49"/>
      <c r="BE58" s="29"/>
      <c r="BF58" s="48"/>
      <c r="BG58" s="48"/>
      <c r="BI58" s="48"/>
      <c r="BJ58" s="48"/>
      <c r="BK58" s="7"/>
      <c r="BM58" s="29"/>
      <c r="BN58" s="47"/>
      <c r="BO58" s="47"/>
      <c r="BP58" s="2"/>
      <c r="BQ58" s="47"/>
      <c r="BR58" s="47"/>
      <c r="BS58" s="29"/>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7"/>
      <c r="DA58" s="29"/>
      <c r="DB58" s="47"/>
      <c r="DC58" s="47"/>
      <c r="DD58" s="2"/>
      <c r="DE58" s="47"/>
      <c r="DF58" s="47"/>
      <c r="DG58" s="29"/>
      <c r="DH58" s="48"/>
      <c r="DI58" s="48"/>
      <c r="DL58" s="49"/>
      <c r="DM58" s="29"/>
      <c r="DN58" s="48"/>
      <c r="DO58" s="48"/>
      <c r="DQ58" s="48"/>
      <c r="DR58" s="48"/>
      <c r="DS58" s="7"/>
      <c r="DU58" s="29"/>
      <c r="DV58" s="47"/>
      <c r="DW58" s="47"/>
      <c r="DX58" s="2"/>
      <c r="DY58" s="47"/>
      <c r="DZ58" s="47"/>
      <c r="EA58" s="29"/>
      <c r="EC58" s="50"/>
      <c r="EF58" s="49"/>
      <c r="EG58" s="29"/>
      <c r="EH58" s="48"/>
      <c r="EI58" s="48"/>
      <c r="EK58" s="48"/>
      <c r="EL58" s="48"/>
      <c r="EM58" s="7"/>
      <c r="EO58" s="29"/>
      <c r="EP58" s="47"/>
      <c r="EQ58" s="47"/>
      <c r="ER58" s="2"/>
      <c r="ES58" s="47"/>
      <c r="ET58" s="47"/>
      <c r="EU58" s="29"/>
      <c r="EV58" s="48"/>
      <c r="EW58" s="48"/>
      <c r="EZ58" s="49"/>
      <c r="FA58" s="29"/>
      <c r="FB58" s="48"/>
      <c r="FC58" s="48"/>
      <c r="FE58" s="48"/>
      <c r="FF58" s="48"/>
      <c r="FG58" s="7"/>
      <c r="FI58" s="29"/>
      <c r="FJ58" s="47"/>
      <c r="FK58" s="47"/>
      <c r="FL58" s="2"/>
      <c r="FM58" s="47"/>
      <c r="FN58" s="47"/>
      <c r="FO58" s="29"/>
      <c r="FP58" s="48"/>
      <c r="FQ58" s="48"/>
      <c r="FT58" s="49"/>
      <c r="FU58" s="29"/>
      <c r="FV58" s="48"/>
      <c r="FW58" s="48"/>
      <c r="FY58" s="48"/>
      <c r="FZ58" s="48"/>
      <c r="GA58" s="60"/>
      <c r="GB58" s="53"/>
      <c r="GC58" s="54"/>
      <c r="GD58" s="55"/>
      <c r="GE58" s="54"/>
      <c r="GF58" s="53"/>
      <c r="GG58" s="54"/>
      <c r="GH58" s="54"/>
      <c r="GI58" s="61"/>
      <c r="GJ58" s="54"/>
      <c r="GN58" s="49"/>
      <c r="GS58" s="55"/>
      <c r="GT58" s="54"/>
      <c r="GU58" s="60"/>
      <c r="GV58" s="53"/>
      <c r="GW58" s="54"/>
      <c r="GX58" s="55"/>
      <c r="GY58" s="54"/>
      <c r="GZ58" s="53"/>
      <c r="HA58" s="54"/>
      <c r="HB58" s="54"/>
      <c r="HC58" s="61"/>
      <c r="HD58" s="54"/>
      <c r="HH58" s="49"/>
      <c r="HM58" s="55"/>
      <c r="HN58" s="54"/>
      <c r="HO58" s="60"/>
      <c r="HP58" s="53"/>
      <c r="HQ58" s="54"/>
      <c r="HR58" s="55"/>
      <c r="HS58" s="54"/>
      <c r="HT58" s="53"/>
      <c r="HU58" s="54"/>
      <c r="HV58" s="54"/>
      <c r="HW58" s="61"/>
      <c r="HX58" s="54"/>
      <c r="IB58" s="49"/>
      <c r="IG58" s="55"/>
      <c r="IH58" s="54"/>
      <c r="II58" s="60"/>
      <c r="IJ58" s="53"/>
      <c r="IK58" s="54"/>
      <c r="IL58" s="55"/>
      <c r="IM58" s="54"/>
      <c r="IN58" s="53"/>
      <c r="IO58" s="54"/>
      <c r="IP58" s="54"/>
      <c r="IQ58" s="61"/>
      <c r="IR58" s="54"/>
      <c r="IV58" s="49"/>
      <c r="JA58" s="55"/>
      <c r="JB58" s="54"/>
    </row>
    <row r="59" spans="1:262" s="4" customFormat="1" ht="13.5" customHeight="1">
      <c r="A59" s="46"/>
      <c r="B59" s="2"/>
      <c r="C59" s="7"/>
      <c r="E59" s="29"/>
      <c r="F59" s="47"/>
      <c r="G59" s="48"/>
      <c r="H59" s="2"/>
      <c r="I59" s="47"/>
      <c r="J59" s="48"/>
      <c r="K59" s="29"/>
      <c r="L59" s="48"/>
      <c r="M59" s="48"/>
      <c r="P59" s="49"/>
      <c r="Q59" s="29"/>
      <c r="R59" s="48"/>
      <c r="S59" s="48"/>
      <c r="U59" s="48"/>
      <c r="V59" s="48"/>
      <c r="W59" s="7"/>
      <c r="Y59" s="29"/>
      <c r="Z59" s="47"/>
      <c r="AA59" s="47"/>
      <c r="AB59" s="2"/>
      <c r="AC59" s="47"/>
      <c r="AD59" s="47"/>
      <c r="AE59" s="29"/>
      <c r="AF59" s="48"/>
      <c r="AG59" s="48"/>
      <c r="AJ59" s="49"/>
      <c r="AK59" s="29"/>
      <c r="AM59" s="48"/>
      <c r="AO59" s="48"/>
      <c r="AP59" s="48"/>
      <c r="AQ59" s="7"/>
      <c r="AS59" s="29"/>
      <c r="AT59" s="47"/>
      <c r="AU59" s="47"/>
      <c r="AV59" s="2"/>
      <c r="AW59" s="47"/>
      <c r="AX59" s="47"/>
      <c r="AY59" s="29"/>
      <c r="AZ59" s="48"/>
      <c r="BA59" s="48"/>
      <c r="BD59" s="49"/>
      <c r="BE59" s="29"/>
      <c r="BF59" s="48"/>
      <c r="BG59" s="48"/>
      <c r="BI59" s="48"/>
      <c r="BJ59" s="48"/>
      <c r="BK59" s="7"/>
      <c r="BM59" s="29"/>
      <c r="BN59" s="47"/>
      <c r="BO59" s="47"/>
      <c r="BP59" s="2"/>
      <c r="BQ59" s="47"/>
      <c r="BR59" s="47"/>
      <c r="BS59" s="29"/>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7"/>
      <c r="DA59" s="29"/>
      <c r="DB59" s="47"/>
      <c r="DC59" s="47"/>
      <c r="DD59" s="2"/>
      <c r="DE59" s="47"/>
      <c r="DF59" s="47"/>
      <c r="DG59" s="29"/>
      <c r="DH59" s="48"/>
      <c r="DI59" s="48"/>
      <c r="DL59" s="49"/>
      <c r="DM59" s="29"/>
      <c r="DN59" s="48"/>
      <c r="DO59" s="48"/>
      <c r="DQ59" s="48"/>
      <c r="DR59" s="48"/>
      <c r="DS59" s="7"/>
      <c r="DU59" s="29"/>
      <c r="DV59" s="47"/>
      <c r="DW59" s="47"/>
      <c r="DX59" s="2"/>
      <c r="DY59" s="47"/>
      <c r="DZ59" s="47"/>
      <c r="EA59" s="29"/>
      <c r="EC59" s="50"/>
      <c r="EF59" s="49"/>
      <c r="EG59" s="29"/>
      <c r="EH59" s="48"/>
      <c r="EI59" s="48"/>
      <c r="EK59" s="48"/>
      <c r="EL59" s="48"/>
      <c r="EM59" s="7"/>
      <c r="EO59" s="29"/>
      <c r="EP59" s="47"/>
      <c r="EQ59" s="47"/>
      <c r="ER59" s="2"/>
      <c r="ES59" s="47"/>
      <c r="ET59" s="47"/>
      <c r="EU59" s="29"/>
      <c r="EV59" s="48"/>
      <c r="EW59" s="48"/>
      <c r="EZ59" s="49"/>
      <c r="FA59" s="29"/>
      <c r="FB59" s="48"/>
      <c r="FC59" s="48"/>
      <c r="FE59" s="48"/>
      <c r="FF59" s="48"/>
      <c r="FG59" s="7"/>
      <c r="FI59" s="29"/>
      <c r="FJ59" s="47"/>
      <c r="FK59" s="47"/>
      <c r="FL59" s="2"/>
      <c r="FM59" s="47"/>
      <c r="FN59" s="47"/>
      <c r="FO59" s="29"/>
      <c r="FP59" s="48"/>
      <c r="FQ59" s="48"/>
      <c r="FT59" s="49"/>
      <c r="FU59" s="29"/>
      <c r="FV59" s="48"/>
      <c r="FW59" s="48"/>
      <c r="FY59" s="48"/>
      <c r="FZ59" s="48"/>
      <c r="GA59" s="19"/>
      <c r="GB59" s="53"/>
      <c r="GC59" s="53"/>
      <c r="GD59" s="59"/>
      <c r="GE59" s="2"/>
      <c r="GF59" s="53"/>
      <c r="GG59" s="54"/>
      <c r="GH59" s="2"/>
      <c r="GI59" s="56"/>
      <c r="GJ59" s="2"/>
      <c r="GK59" s="2"/>
      <c r="GL59" s="2"/>
      <c r="GM59" s="2"/>
      <c r="GN59" s="57"/>
      <c r="GO59" s="2"/>
      <c r="GP59" s="2"/>
      <c r="GQ59" s="2"/>
      <c r="GR59" s="2"/>
      <c r="GS59" s="2"/>
      <c r="GT59" s="2"/>
      <c r="GU59" s="19"/>
      <c r="GV59" s="53"/>
      <c r="GW59" s="53"/>
      <c r="GX59" s="59"/>
      <c r="GY59" s="2"/>
      <c r="GZ59" s="53"/>
      <c r="HA59" s="54"/>
      <c r="HB59" s="2"/>
      <c r="HC59" s="56"/>
      <c r="HD59" s="2"/>
      <c r="HE59" s="2"/>
      <c r="HF59" s="2"/>
      <c r="HG59" s="2"/>
      <c r="HH59" s="57"/>
      <c r="HI59" s="2"/>
      <c r="HJ59" s="2"/>
      <c r="HK59" s="2"/>
      <c r="HL59" s="2"/>
      <c r="HM59" s="2"/>
      <c r="HN59" s="2"/>
      <c r="HO59" s="19"/>
      <c r="HP59" s="53"/>
      <c r="HQ59" s="53"/>
      <c r="HR59" s="59"/>
      <c r="HS59" s="2"/>
      <c r="HT59" s="53"/>
      <c r="HU59" s="54"/>
      <c r="HV59" s="2"/>
      <c r="HW59" s="56"/>
      <c r="HX59" s="2"/>
      <c r="HY59" s="2"/>
      <c r="HZ59" s="2"/>
      <c r="IA59" s="2"/>
      <c r="IB59" s="57"/>
      <c r="IC59" s="2"/>
      <c r="ID59" s="2"/>
      <c r="IE59" s="2"/>
      <c r="IF59" s="2"/>
      <c r="IG59" s="2"/>
      <c r="IH59" s="2"/>
      <c r="II59" s="19"/>
      <c r="IJ59" s="53"/>
      <c r="IK59" s="53"/>
      <c r="IL59" s="59"/>
      <c r="IM59" s="2"/>
      <c r="IN59" s="53"/>
      <c r="IO59" s="54"/>
      <c r="IP59" s="2"/>
      <c r="IQ59" s="56"/>
      <c r="IR59" s="2"/>
      <c r="IS59" s="2"/>
      <c r="IT59" s="2"/>
      <c r="IU59" s="2"/>
      <c r="IV59" s="57"/>
      <c r="IW59" s="2"/>
      <c r="IX59" s="2"/>
      <c r="IY59" s="2"/>
      <c r="IZ59" s="2"/>
      <c r="JA59" s="2"/>
      <c r="JB59" s="2"/>
    </row>
    <row r="60" spans="1:262" s="4" customFormat="1" ht="13.5" customHeight="1">
      <c r="A60" s="46"/>
      <c r="B60" s="2"/>
      <c r="C60" s="7"/>
      <c r="E60" s="29"/>
      <c r="F60" s="47"/>
      <c r="G60" s="48"/>
      <c r="H60" s="2"/>
      <c r="I60" s="47"/>
      <c r="J60" s="48"/>
      <c r="K60" s="29"/>
      <c r="L60" s="48"/>
      <c r="M60" s="48"/>
      <c r="P60" s="49"/>
      <c r="Q60" s="29"/>
      <c r="R60" s="48"/>
      <c r="S60" s="48"/>
      <c r="U60" s="48"/>
      <c r="V60" s="48"/>
      <c r="W60" s="7"/>
      <c r="Y60" s="29"/>
      <c r="Z60" s="47"/>
      <c r="AA60" s="47"/>
      <c r="AB60" s="2"/>
      <c r="AC60" s="47"/>
      <c r="AD60" s="47"/>
      <c r="AE60" s="29"/>
      <c r="AF60" s="48"/>
      <c r="AG60" s="48"/>
      <c r="AJ60" s="49"/>
      <c r="AK60" s="29"/>
      <c r="AM60" s="48"/>
      <c r="AO60" s="48"/>
      <c r="AP60" s="48"/>
      <c r="AQ60" s="7"/>
      <c r="AS60" s="29"/>
      <c r="AT60" s="47"/>
      <c r="AU60" s="47"/>
      <c r="AV60" s="2"/>
      <c r="AW60" s="47"/>
      <c r="AX60" s="47"/>
      <c r="AY60" s="29"/>
      <c r="AZ60" s="48"/>
      <c r="BA60" s="48"/>
      <c r="BD60" s="49"/>
      <c r="BE60" s="29"/>
      <c r="BF60" s="48"/>
      <c r="BG60" s="48"/>
      <c r="BI60" s="48"/>
      <c r="BJ60" s="48"/>
      <c r="BK60" s="7"/>
      <c r="BM60" s="29"/>
      <c r="BN60" s="47"/>
      <c r="BO60" s="47"/>
      <c r="BP60" s="2"/>
      <c r="BQ60" s="47"/>
      <c r="BR60" s="47"/>
      <c r="BS60" s="29"/>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7"/>
      <c r="DA60" s="29"/>
      <c r="DB60" s="47"/>
      <c r="DC60" s="47"/>
      <c r="DD60" s="2"/>
      <c r="DE60" s="47"/>
      <c r="DF60" s="47"/>
      <c r="DG60" s="29"/>
      <c r="DH60" s="48"/>
      <c r="DI60" s="48"/>
      <c r="DL60" s="49"/>
      <c r="DM60" s="29"/>
      <c r="DN60" s="48"/>
      <c r="DO60" s="48"/>
      <c r="DQ60" s="48"/>
      <c r="DR60" s="48"/>
      <c r="DS60" s="7"/>
      <c r="DU60" s="29"/>
      <c r="DV60" s="47"/>
      <c r="DW60" s="47"/>
      <c r="DX60" s="2"/>
      <c r="DY60" s="47"/>
      <c r="DZ60" s="47"/>
      <c r="EA60" s="29"/>
      <c r="EC60" s="50"/>
      <c r="EF60" s="49"/>
      <c r="EG60" s="29"/>
      <c r="EH60" s="48"/>
      <c r="EI60" s="48"/>
      <c r="EK60" s="48"/>
      <c r="EL60" s="48"/>
      <c r="EM60" s="7"/>
      <c r="EO60" s="29"/>
      <c r="EP60" s="47"/>
      <c r="EQ60" s="47"/>
      <c r="ER60" s="2"/>
      <c r="ES60" s="47"/>
      <c r="ET60" s="47"/>
      <c r="EU60" s="29"/>
      <c r="EV60" s="48"/>
      <c r="EW60" s="48"/>
      <c r="EZ60" s="49"/>
      <c r="FA60" s="29"/>
      <c r="FB60" s="48"/>
      <c r="FC60" s="48"/>
      <c r="FE60" s="48"/>
      <c r="FF60" s="48"/>
      <c r="FG60" s="7"/>
      <c r="FI60" s="29"/>
      <c r="FJ60" s="47"/>
      <c r="FK60" s="47"/>
      <c r="FL60" s="2"/>
      <c r="FM60" s="47"/>
      <c r="FN60" s="47"/>
      <c r="FO60" s="29"/>
      <c r="FP60" s="48"/>
      <c r="FQ60" s="48"/>
      <c r="FT60" s="49"/>
      <c r="FU60" s="29"/>
      <c r="FV60" s="48"/>
      <c r="FW60" s="48"/>
      <c r="FY60" s="48"/>
      <c r="FZ60" s="48"/>
      <c r="GA60" s="19"/>
      <c r="GB60" s="53"/>
      <c r="GC60" s="53"/>
      <c r="GD60" s="59"/>
      <c r="GE60" s="59"/>
      <c r="GF60" s="53"/>
      <c r="GG60" s="54"/>
      <c r="GH60" s="2"/>
      <c r="GI60" s="56"/>
      <c r="GJ60" s="2"/>
      <c r="GK60" s="2"/>
      <c r="GL60" s="2"/>
      <c r="GM60" s="2"/>
      <c r="GN60" s="57"/>
      <c r="GO60" s="2"/>
      <c r="GP60" s="2"/>
      <c r="GQ60" s="2"/>
      <c r="GR60" s="2"/>
      <c r="GS60" s="2"/>
      <c r="GT60" s="2"/>
      <c r="GU60" s="19"/>
      <c r="GV60" s="53"/>
      <c r="GW60" s="53"/>
      <c r="GX60" s="59"/>
      <c r="GY60" s="59"/>
      <c r="GZ60" s="53"/>
      <c r="HA60" s="54"/>
      <c r="HB60" s="2"/>
      <c r="HC60" s="56"/>
      <c r="HD60" s="2"/>
      <c r="HE60" s="2"/>
      <c r="HF60" s="2"/>
      <c r="HG60" s="2"/>
      <c r="HH60" s="57"/>
      <c r="HI60" s="2"/>
      <c r="HJ60" s="2"/>
      <c r="HK60" s="2"/>
      <c r="HL60" s="2"/>
      <c r="HM60" s="2"/>
      <c r="HN60" s="2"/>
      <c r="HO60" s="19"/>
      <c r="HP60" s="53"/>
      <c r="HQ60" s="53"/>
      <c r="HR60" s="59"/>
      <c r="HS60" s="59"/>
      <c r="HT60" s="53"/>
      <c r="HU60" s="54"/>
      <c r="HV60" s="2"/>
      <c r="HW60" s="56"/>
      <c r="HX60" s="2"/>
      <c r="HY60" s="2"/>
      <c r="HZ60" s="2"/>
      <c r="IA60" s="2"/>
      <c r="IB60" s="57"/>
      <c r="IC60" s="2"/>
      <c r="ID60" s="2"/>
      <c r="IE60" s="2"/>
      <c r="IF60" s="2"/>
      <c r="IG60" s="2"/>
      <c r="IH60" s="2"/>
      <c r="II60" s="19"/>
      <c r="IJ60" s="53"/>
      <c r="IK60" s="53"/>
      <c r="IL60" s="59"/>
      <c r="IM60" s="59"/>
      <c r="IN60" s="53"/>
      <c r="IO60" s="54"/>
      <c r="IP60" s="2"/>
      <c r="IQ60" s="56"/>
      <c r="IR60" s="2"/>
      <c r="IS60" s="2"/>
      <c r="IT60" s="2"/>
      <c r="IU60" s="2"/>
      <c r="IV60" s="57"/>
      <c r="IW60" s="2"/>
      <c r="IX60" s="2"/>
      <c r="IY60" s="2"/>
      <c r="IZ60" s="2"/>
      <c r="JA60" s="2"/>
      <c r="JB60" s="2"/>
    </row>
    <row r="61" spans="1:262" s="4" customFormat="1" ht="13.5" customHeight="1">
      <c r="A61" s="62"/>
      <c r="B61" s="2"/>
      <c r="C61" s="7"/>
      <c r="E61" s="29"/>
      <c r="F61" s="47"/>
      <c r="G61" s="48"/>
      <c r="H61" s="2"/>
      <c r="I61" s="47"/>
      <c r="J61" s="48"/>
      <c r="K61" s="29"/>
      <c r="L61" s="48"/>
      <c r="M61" s="48"/>
      <c r="P61" s="49"/>
      <c r="Q61" s="29"/>
      <c r="R61" s="48"/>
      <c r="S61" s="48"/>
      <c r="U61" s="48"/>
      <c r="V61" s="48"/>
      <c r="W61" s="7"/>
      <c r="Y61" s="29"/>
      <c r="Z61" s="47"/>
      <c r="AA61" s="47"/>
      <c r="AB61" s="2"/>
      <c r="AC61" s="47"/>
      <c r="AD61" s="47"/>
      <c r="AE61" s="29"/>
      <c r="AF61" s="48"/>
      <c r="AG61" s="48"/>
      <c r="AJ61" s="49"/>
      <c r="AK61" s="29"/>
      <c r="AM61" s="48"/>
      <c r="AO61" s="48"/>
      <c r="AP61" s="48"/>
      <c r="AQ61" s="7"/>
      <c r="AS61" s="29"/>
      <c r="AT61" s="47"/>
      <c r="AU61" s="47"/>
      <c r="AV61" s="2"/>
      <c r="AW61" s="47"/>
      <c r="AX61" s="47"/>
      <c r="AY61" s="29"/>
      <c r="AZ61" s="48"/>
      <c r="BA61" s="48"/>
      <c r="BD61" s="49"/>
      <c r="BE61" s="29"/>
      <c r="BF61" s="48"/>
      <c r="BG61" s="48"/>
      <c r="BI61" s="48"/>
      <c r="BJ61" s="48"/>
      <c r="BK61" s="7"/>
      <c r="BM61" s="29"/>
      <c r="BN61" s="47"/>
      <c r="BO61" s="47"/>
      <c r="BP61" s="2"/>
      <c r="BQ61" s="47"/>
      <c r="BR61" s="47"/>
      <c r="BS61" s="29"/>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7"/>
      <c r="DA61" s="29"/>
      <c r="DB61" s="47"/>
      <c r="DC61" s="47"/>
      <c r="DD61" s="2"/>
      <c r="DE61" s="47"/>
      <c r="DF61" s="47"/>
      <c r="DG61" s="29"/>
      <c r="DH61" s="48"/>
      <c r="DI61" s="48"/>
      <c r="DL61" s="49"/>
      <c r="DM61" s="29"/>
      <c r="DN61" s="48"/>
      <c r="DO61" s="48"/>
      <c r="DQ61" s="48"/>
      <c r="DR61" s="48"/>
      <c r="DS61" s="7"/>
      <c r="DU61" s="29"/>
      <c r="DV61" s="47"/>
      <c r="DW61" s="47"/>
      <c r="DX61" s="2"/>
      <c r="DY61" s="47"/>
      <c r="DZ61" s="47"/>
      <c r="EA61" s="29"/>
      <c r="EC61" s="50"/>
      <c r="EF61" s="49"/>
      <c r="EG61" s="29"/>
      <c r="EH61" s="48"/>
      <c r="EI61" s="48"/>
      <c r="EK61" s="48"/>
      <c r="EL61" s="48"/>
      <c r="EM61" s="7"/>
      <c r="EO61" s="29"/>
      <c r="EP61" s="47"/>
      <c r="EQ61" s="47"/>
      <c r="ER61" s="2"/>
      <c r="ES61" s="47"/>
      <c r="ET61" s="47"/>
      <c r="EU61" s="29"/>
      <c r="EV61" s="48"/>
      <c r="EW61" s="48"/>
      <c r="EZ61" s="49"/>
      <c r="FA61" s="29"/>
      <c r="FB61" s="48"/>
      <c r="FC61" s="48"/>
      <c r="FE61" s="48"/>
      <c r="FF61" s="48"/>
      <c r="FG61" s="7"/>
      <c r="FI61" s="29"/>
      <c r="FJ61" s="47"/>
      <c r="FK61" s="47"/>
      <c r="FL61" s="2"/>
      <c r="FM61" s="47"/>
      <c r="FN61" s="47"/>
      <c r="FO61" s="29"/>
      <c r="FP61" s="48"/>
      <c r="FQ61" s="48"/>
      <c r="FT61" s="49"/>
      <c r="FU61" s="29"/>
      <c r="FV61" s="48"/>
      <c r="FW61" s="48"/>
      <c r="FY61" s="48"/>
      <c r="FZ61" s="48"/>
      <c r="GA61" s="7"/>
      <c r="GG61" s="48"/>
      <c r="GI61" s="51"/>
      <c r="GN61" s="49"/>
      <c r="GU61" s="7"/>
      <c r="HA61" s="48"/>
      <c r="HC61" s="51"/>
      <c r="HH61" s="49"/>
      <c r="HO61" s="7"/>
      <c r="HU61" s="48"/>
      <c r="HW61" s="51"/>
      <c r="IB61" s="49"/>
      <c r="II61" s="7"/>
      <c r="IO61" s="48"/>
      <c r="IQ61" s="51"/>
      <c r="IV61" s="49"/>
    </row>
    <row r="62" spans="1:262" s="4" customFormat="1" ht="13.5" customHeight="1">
      <c r="A62" s="62"/>
      <c r="B62" s="2"/>
      <c r="C62" s="7"/>
      <c r="E62" s="29"/>
      <c r="F62" s="47"/>
      <c r="G62" s="48"/>
      <c r="H62" s="2"/>
      <c r="I62" s="47"/>
      <c r="J62" s="48"/>
      <c r="K62" s="29"/>
      <c r="L62" s="48"/>
      <c r="M62" s="48"/>
      <c r="P62" s="49"/>
      <c r="Q62" s="29"/>
      <c r="R62" s="48"/>
      <c r="S62" s="48"/>
      <c r="U62" s="48"/>
      <c r="V62" s="48"/>
      <c r="W62" s="7"/>
      <c r="Y62" s="29"/>
      <c r="Z62" s="47"/>
      <c r="AA62" s="47"/>
      <c r="AB62" s="2"/>
      <c r="AC62" s="47"/>
      <c r="AD62" s="47"/>
      <c r="AE62" s="29"/>
      <c r="AF62" s="48"/>
      <c r="AG62" s="48"/>
      <c r="AJ62" s="49"/>
      <c r="AK62" s="29"/>
      <c r="AM62" s="48"/>
      <c r="AO62" s="48"/>
      <c r="AP62" s="48"/>
      <c r="AQ62" s="7"/>
      <c r="AS62" s="29"/>
      <c r="AT62" s="47"/>
      <c r="AU62" s="47"/>
      <c r="AV62" s="2"/>
      <c r="AW62" s="47"/>
      <c r="AX62" s="47"/>
      <c r="AY62" s="29"/>
      <c r="AZ62" s="48"/>
      <c r="BA62" s="48"/>
      <c r="BD62" s="49"/>
      <c r="BE62" s="29"/>
      <c r="BF62" s="48"/>
      <c r="BG62" s="48"/>
      <c r="BI62" s="48"/>
      <c r="BJ62" s="48"/>
      <c r="BK62" s="7"/>
      <c r="BM62" s="29"/>
      <c r="BN62" s="47"/>
      <c r="BO62" s="47"/>
      <c r="BP62" s="2"/>
      <c r="BQ62" s="47"/>
      <c r="BR62" s="47"/>
      <c r="BS62" s="29"/>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7"/>
      <c r="DA62" s="29"/>
      <c r="DB62" s="47"/>
      <c r="DC62" s="47"/>
      <c r="DD62" s="2"/>
      <c r="DE62" s="47"/>
      <c r="DF62" s="47"/>
      <c r="DG62" s="29"/>
      <c r="DH62" s="48"/>
      <c r="DI62" s="48"/>
      <c r="DL62" s="49"/>
      <c r="DM62" s="29"/>
      <c r="DN62" s="48"/>
      <c r="DO62" s="48"/>
      <c r="DQ62" s="48"/>
      <c r="DR62" s="48"/>
      <c r="DS62" s="7"/>
      <c r="DU62" s="29"/>
      <c r="DV62" s="47"/>
      <c r="DW62" s="47"/>
      <c r="DX62" s="2"/>
      <c r="DY62" s="47"/>
      <c r="DZ62" s="47"/>
      <c r="EA62" s="29"/>
      <c r="EC62" s="50"/>
      <c r="EF62" s="49"/>
      <c r="EG62" s="29"/>
      <c r="EH62" s="48"/>
      <c r="EI62" s="48"/>
      <c r="EK62" s="48"/>
      <c r="EL62" s="48"/>
      <c r="EM62" s="7"/>
      <c r="EO62" s="29"/>
      <c r="EP62" s="47"/>
      <c r="EQ62" s="47"/>
      <c r="ER62" s="2"/>
      <c r="ES62" s="47"/>
      <c r="ET62" s="47"/>
      <c r="EU62" s="29"/>
      <c r="EV62" s="48"/>
      <c r="EW62" s="48"/>
      <c r="EZ62" s="49"/>
      <c r="FA62" s="29"/>
      <c r="FB62" s="48"/>
      <c r="FC62" s="48"/>
      <c r="FE62" s="48"/>
      <c r="FF62" s="48"/>
      <c r="FG62" s="7"/>
      <c r="FI62" s="29"/>
      <c r="FJ62" s="47"/>
      <c r="FK62" s="47"/>
      <c r="FL62" s="2"/>
      <c r="FM62" s="47"/>
      <c r="FN62" s="47"/>
      <c r="FO62" s="29"/>
      <c r="FP62" s="48"/>
      <c r="FQ62" s="48"/>
      <c r="FT62" s="49"/>
      <c r="FU62" s="29"/>
      <c r="FV62" s="48"/>
      <c r="FW62" s="48"/>
      <c r="FY62" s="48"/>
      <c r="FZ62" s="48"/>
      <c r="GA62" s="7"/>
      <c r="GG62" s="48"/>
      <c r="GI62" s="51"/>
      <c r="GN62" s="49"/>
      <c r="GU62" s="7"/>
      <c r="HA62" s="48"/>
      <c r="HC62" s="51"/>
      <c r="HH62" s="49"/>
      <c r="HO62" s="7"/>
      <c r="HU62" s="48"/>
      <c r="HW62" s="51"/>
      <c r="IB62" s="49"/>
      <c r="II62" s="7"/>
      <c r="IO62" s="48"/>
      <c r="IQ62" s="51"/>
      <c r="IV62" s="49"/>
    </row>
    <row r="63" spans="1:262" s="4" customFormat="1" ht="13.5" customHeight="1">
      <c r="A63" s="62"/>
      <c r="B63" s="2"/>
      <c r="C63" s="7"/>
      <c r="E63" s="29"/>
      <c r="F63" s="47"/>
      <c r="G63" s="48"/>
      <c r="H63" s="2"/>
      <c r="I63" s="47"/>
      <c r="J63" s="48"/>
      <c r="K63" s="29"/>
      <c r="L63" s="48"/>
      <c r="M63" s="48"/>
      <c r="P63" s="49"/>
      <c r="Q63" s="29"/>
      <c r="R63" s="48"/>
      <c r="S63" s="48"/>
      <c r="U63" s="48"/>
      <c r="V63" s="48"/>
      <c r="W63" s="7"/>
      <c r="Y63" s="29"/>
      <c r="Z63" s="47"/>
      <c r="AA63" s="47"/>
      <c r="AB63" s="2"/>
      <c r="AC63" s="47"/>
      <c r="AD63" s="47"/>
      <c r="AE63" s="29"/>
      <c r="AF63" s="48"/>
      <c r="AG63" s="48"/>
      <c r="AJ63" s="49"/>
      <c r="AK63" s="29"/>
      <c r="AM63" s="48"/>
      <c r="AO63" s="48"/>
      <c r="AP63" s="48"/>
      <c r="AQ63" s="7"/>
      <c r="AS63" s="29"/>
      <c r="AT63" s="47"/>
      <c r="AU63" s="47"/>
      <c r="AV63" s="2"/>
      <c r="AW63" s="47"/>
      <c r="AX63" s="47"/>
      <c r="AY63" s="29"/>
      <c r="AZ63" s="48"/>
      <c r="BA63" s="48"/>
      <c r="BD63" s="49"/>
      <c r="BE63" s="29"/>
      <c r="BF63" s="48"/>
      <c r="BG63" s="48"/>
      <c r="BI63" s="48"/>
      <c r="BJ63" s="48"/>
      <c r="BK63" s="7"/>
      <c r="BM63" s="29"/>
      <c r="BN63" s="47"/>
      <c r="BO63" s="47"/>
      <c r="BP63" s="2"/>
      <c r="BQ63" s="47"/>
      <c r="BR63" s="47"/>
      <c r="BS63" s="29"/>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7"/>
      <c r="DA63" s="29"/>
      <c r="DB63" s="47"/>
      <c r="DC63" s="47"/>
      <c r="DD63" s="2"/>
      <c r="DE63" s="47"/>
      <c r="DF63" s="47"/>
      <c r="DG63" s="29"/>
      <c r="DH63" s="48"/>
      <c r="DI63" s="48"/>
      <c r="DL63" s="49"/>
      <c r="DM63" s="29"/>
      <c r="DN63" s="48"/>
      <c r="DO63" s="48"/>
      <c r="DQ63" s="48"/>
      <c r="DR63" s="48"/>
      <c r="DS63" s="7"/>
      <c r="DU63" s="29"/>
      <c r="DV63" s="47"/>
      <c r="DW63" s="47"/>
      <c r="DX63" s="2"/>
      <c r="DY63" s="47"/>
      <c r="DZ63" s="47"/>
      <c r="EA63" s="29"/>
      <c r="EC63" s="50"/>
      <c r="EF63" s="49"/>
      <c r="EG63" s="29"/>
      <c r="EH63" s="48"/>
      <c r="EI63" s="48"/>
      <c r="EK63" s="48"/>
      <c r="EL63" s="48"/>
      <c r="EM63" s="7"/>
      <c r="EO63" s="29"/>
      <c r="EP63" s="47"/>
      <c r="EQ63" s="47"/>
      <c r="ER63" s="2"/>
      <c r="ES63" s="47"/>
      <c r="ET63" s="47"/>
      <c r="EU63" s="29"/>
      <c r="EV63" s="48"/>
      <c r="EW63" s="48"/>
      <c r="EZ63" s="49"/>
      <c r="FA63" s="29"/>
      <c r="FB63" s="48"/>
      <c r="FC63" s="48"/>
      <c r="FE63" s="48"/>
      <c r="FF63" s="48"/>
      <c r="FG63" s="7"/>
      <c r="FI63" s="29"/>
      <c r="FJ63" s="47"/>
      <c r="FK63" s="47"/>
      <c r="FL63" s="2"/>
      <c r="FM63" s="47"/>
      <c r="FN63" s="47"/>
      <c r="FO63" s="29"/>
      <c r="FP63" s="48"/>
      <c r="FQ63" s="48"/>
      <c r="FT63" s="49"/>
      <c r="FU63" s="29"/>
      <c r="FV63" s="48"/>
      <c r="FW63" s="48"/>
      <c r="FY63" s="48"/>
      <c r="FZ63" s="48"/>
      <c r="GA63" s="7"/>
      <c r="GG63" s="48"/>
      <c r="GI63" s="51"/>
      <c r="GN63" s="49"/>
      <c r="GU63" s="7"/>
      <c r="HA63" s="48"/>
      <c r="HC63" s="51"/>
      <c r="HH63" s="49"/>
      <c r="HO63" s="7"/>
      <c r="HU63" s="48"/>
      <c r="HW63" s="51"/>
      <c r="IB63" s="49"/>
      <c r="II63" s="7"/>
      <c r="IO63" s="48"/>
      <c r="IQ63" s="51"/>
      <c r="IV63" s="49"/>
    </row>
    <row r="64" spans="1:262" s="4" customFormat="1" ht="13.5" customHeight="1">
      <c r="A64" s="62"/>
      <c r="B64" s="2"/>
      <c r="C64" s="7"/>
      <c r="E64" s="29"/>
      <c r="F64" s="47"/>
      <c r="G64" s="48"/>
      <c r="H64" s="2"/>
      <c r="I64" s="47"/>
      <c r="J64" s="48"/>
      <c r="K64" s="29"/>
      <c r="L64" s="48"/>
      <c r="M64" s="48"/>
      <c r="P64" s="49"/>
      <c r="Q64" s="29"/>
      <c r="R64" s="48"/>
      <c r="S64" s="48"/>
      <c r="U64" s="48"/>
      <c r="V64" s="48"/>
      <c r="W64" s="7"/>
      <c r="Y64" s="29"/>
      <c r="Z64" s="47"/>
      <c r="AA64" s="47"/>
      <c r="AB64" s="2"/>
      <c r="AC64" s="47"/>
      <c r="AD64" s="47"/>
      <c r="AE64" s="29"/>
      <c r="AF64" s="48"/>
      <c r="AG64" s="48"/>
      <c r="AJ64" s="49"/>
      <c r="AK64" s="29"/>
      <c r="AM64" s="48"/>
      <c r="AO64" s="48"/>
      <c r="AP64" s="48"/>
      <c r="AQ64" s="7"/>
      <c r="AS64" s="29"/>
      <c r="AT64" s="47"/>
      <c r="AU64" s="47"/>
      <c r="AV64" s="2"/>
      <c r="AW64" s="47"/>
      <c r="AX64" s="47"/>
      <c r="AY64" s="29"/>
      <c r="AZ64" s="48"/>
      <c r="BA64" s="48"/>
      <c r="BD64" s="49"/>
      <c r="BE64" s="29"/>
      <c r="BF64" s="48"/>
      <c r="BG64" s="48"/>
      <c r="BI64" s="48"/>
      <c r="BJ64" s="48"/>
      <c r="BK64" s="7"/>
      <c r="BM64" s="29"/>
      <c r="BN64" s="47"/>
      <c r="BO64" s="47"/>
      <c r="BP64" s="2"/>
      <c r="BQ64" s="47"/>
      <c r="BR64" s="47"/>
      <c r="BS64" s="29"/>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7"/>
      <c r="DA64" s="29"/>
      <c r="DB64" s="47"/>
      <c r="DC64" s="47"/>
      <c r="DD64" s="2"/>
      <c r="DE64" s="47"/>
      <c r="DF64" s="47"/>
      <c r="DG64" s="29"/>
      <c r="DH64" s="48"/>
      <c r="DI64" s="48"/>
      <c r="DL64" s="49"/>
      <c r="DM64" s="29"/>
      <c r="DN64" s="48"/>
      <c r="DO64" s="48"/>
      <c r="DQ64" s="48"/>
      <c r="DR64" s="48"/>
      <c r="DS64" s="7"/>
      <c r="DU64" s="29"/>
      <c r="DV64" s="47"/>
      <c r="DW64" s="47"/>
      <c r="DX64" s="2"/>
      <c r="DY64" s="47"/>
      <c r="DZ64" s="47"/>
      <c r="EA64" s="29"/>
      <c r="EC64" s="50"/>
      <c r="EF64" s="49"/>
      <c r="EG64" s="29"/>
      <c r="EH64" s="48"/>
      <c r="EI64" s="48"/>
      <c r="EK64" s="48"/>
      <c r="EL64" s="48"/>
      <c r="EM64" s="7"/>
      <c r="EO64" s="29"/>
      <c r="EP64" s="47"/>
      <c r="EQ64" s="47"/>
      <c r="ER64" s="2"/>
      <c r="ES64" s="47"/>
      <c r="ET64" s="47"/>
      <c r="EU64" s="29"/>
      <c r="EV64" s="48"/>
      <c r="EW64" s="48"/>
      <c r="EZ64" s="49"/>
      <c r="FA64" s="29"/>
      <c r="FB64" s="48"/>
      <c r="FC64" s="48"/>
      <c r="FE64" s="48"/>
      <c r="FF64" s="48"/>
      <c r="FG64" s="7"/>
      <c r="FI64" s="29"/>
      <c r="FJ64" s="47"/>
      <c r="FK64" s="47"/>
      <c r="FL64" s="2"/>
      <c r="FM64" s="47"/>
      <c r="FN64" s="47"/>
      <c r="FO64" s="29"/>
      <c r="FP64" s="48"/>
      <c r="FQ64" s="48"/>
      <c r="FT64" s="49"/>
      <c r="FU64" s="29"/>
      <c r="FV64" s="48"/>
      <c r="FW64" s="48"/>
      <c r="FY64" s="48"/>
      <c r="FZ64" s="48"/>
      <c r="GA64" s="7"/>
      <c r="GG64" s="48"/>
      <c r="GI64" s="51"/>
      <c r="GN64" s="49"/>
      <c r="GU64" s="7"/>
      <c r="HA64" s="48"/>
      <c r="HC64" s="51"/>
      <c r="HH64" s="49"/>
      <c r="HO64" s="7"/>
      <c r="HU64" s="48"/>
      <c r="HW64" s="51"/>
      <c r="IB64" s="49"/>
      <c r="II64" s="7"/>
      <c r="IO64" s="48"/>
      <c r="IQ64" s="51"/>
      <c r="IV64" s="49"/>
    </row>
    <row r="65" spans="1:256" s="4" customFormat="1" ht="13.5" customHeight="1">
      <c r="A65" s="62"/>
      <c r="B65" s="2"/>
      <c r="C65" s="7"/>
      <c r="E65" s="29"/>
      <c r="F65" s="47"/>
      <c r="G65" s="48"/>
      <c r="H65" s="2"/>
      <c r="I65" s="47"/>
      <c r="J65" s="48"/>
      <c r="K65" s="29"/>
      <c r="L65" s="48"/>
      <c r="M65" s="48"/>
      <c r="P65" s="49"/>
      <c r="Q65" s="29"/>
      <c r="R65" s="48"/>
      <c r="S65" s="48"/>
      <c r="U65" s="48"/>
      <c r="V65" s="48"/>
      <c r="W65" s="7"/>
      <c r="Y65" s="29"/>
      <c r="Z65" s="47"/>
      <c r="AA65" s="47"/>
      <c r="AB65" s="2"/>
      <c r="AC65" s="47"/>
      <c r="AD65" s="47"/>
      <c r="AE65" s="29"/>
      <c r="AF65" s="48"/>
      <c r="AG65" s="48"/>
      <c r="AJ65" s="49"/>
      <c r="AK65" s="29"/>
      <c r="AM65" s="48"/>
      <c r="AO65" s="48"/>
      <c r="AP65" s="48"/>
      <c r="AQ65" s="7"/>
      <c r="AS65" s="29"/>
      <c r="AT65" s="47"/>
      <c r="AU65" s="47"/>
      <c r="AV65" s="2"/>
      <c r="AW65" s="47"/>
      <c r="AX65" s="47"/>
      <c r="AY65" s="29"/>
      <c r="AZ65" s="48"/>
      <c r="BA65" s="48"/>
      <c r="BD65" s="49"/>
      <c r="BE65" s="29"/>
      <c r="BF65" s="48"/>
      <c r="BG65" s="48"/>
      <c r="BI65" s="48"/>
      <c r="BJ65" s="48"/>
      <c r="BK65" s="7"/>
      <c r="BM65" s="29"/>
      <c r="BN65" s="47"/>
      <c r="BO65" s="47"/>
      <c r="BP65" s="2"/>
      <c r="BQ65" s="47"/>
      <c r="BR65" s="47"/>
      <c r="BS65" s="29"/>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7"/>
      <c r="DA65" s="29"/>
      <c r="DB65" s="47"/>
      <c r="DC65" s="47"/>
      <c r="DD65" s="2"/>
      <c r="DE65" s="47"/>
      <c r="DF65" s="47"/>
      <c r="DG65" s="29"/>
      <c r="DH65" s="48"/>
      <c r="DI65" s="48"/>
      <c r="DL65" s="49"/>
      <c r="DM65" s="29"/>
      <c r="DN65" s="48"/>
      <c r="DO65" s="48"/>
      <c r="DQ65" s="48"/>
      <c r="DR65" s="48"/>
      <c r="DS65" s="7"/>
      <c r="DU65" s="29"/>
      <c r="DV65" s="47"/>
      <c r="DW65" s="47"/>
      <c r="DX65" s="2"/>
      <c r="DY65" s="47"/>
      <c r="DZ65" s="47"/>
      <c r="EA65" s="29"/>
      <c r="EC65" s="50"/>
      <c r="EF65" s="49"/>
      <c r="EG65" s="29"/>
      <c r="EH65" s="48"/>
      <c r="EI65" s="48"/>
      <c r="EK65" s="48"/>
      <c r="EL65" s="48"/>
      <c r="EM65" s="7"/>
      <c r="EO65" s="29"/>
      <c r="EP65" s="47"/>
      <c r="EQ65" s="47"/>
      <c r="ER65" s="2"/>
      <c r="ES65" s="47"/>
      <c r="ET65" s="47"/>
      <c r="EU65" s="29"/>
      <c r="EV65" s="48"/>
      <c r="EW65" s="48"/>
      <c r="EZ65" s="49"/>
      <c r="FA65" s="29"/>
      <c r="FB65" s="48"/>
      <c r="FC65" s="48"/>
      <c r="FE65" s="48"/>
      <c r="FF65" s="48"/>
      <c r="FG65" s="7"/>
      <c r="FI65" s="29"/>
      <c r="FJ65" s="47"/>
      <c r="FK65" s="47"/>
      <c r="FL65" s="2"/>
      <c r="FM65" s="47"/>
      <c r="FN65" s="47"/>
      <c r="FO65" s="29"/>
      <c r="FP65" s="48"/>
      <c r="FQ65" s="48"/>
      <c r="FT65" s="49"/>
      <c r="FU65" s="29"/>
      <c r="FV65" s="48"/>
      <c r="FW65" s="48"/>
      <c r="FY65" s="48"/>
      <c r="FZ65" s="48"/>
      <c r="GA65" s="7"/>
      <c r="GG65" s="48"/>
      <c r="GI65" s="51"/>
      <c r="GN65" s="49"/>
      <c r="GU65" s="7"/>
      <c r="HA65" s="48"/>
      <c r="HC65" s="51"/>
      <c r="HH65" s="49"/>
      <c r="HO65" s="7"/>
      <c r="HU65" s="48"/>
      <c r="HW65" s="51"/>
      <c r="IB65" s="49"/>
      <c r="II65" s="7"/>
      <c r="IO65" s="48"/>
      <c r="IQ65" s="51"/>
      <c r="IV65" s="49"/>
    </row>
    <row r="66" spans="1:256" s="4" customFormat="1" ht="13.5" customHeight="1">
      <c r="A66" s="62"/>
      <c r="B66" s="2"/>
      <c r="C66" s="7"/>
      <c r="E66" s="29"/>
      <c r="F66" s="47"/>
      <c r="G66" s="48"/>
      <c r="H66" s="2"/>
      <c r="I66" s="47"/>
      <c r="J66" s="48"/>
      <c r="K66" s="29"/>
      <c r="L66" s="48"/>
      <c r="M66" s="48"/>
      <c r="P66" s="49"/>
      <c r="Q66" s="29"/>
      <c r="R66" s="48"/>
      <c r="S66" s="48"/>
      <c r="U66" s="48"/>
      <c r="V66" s="48"/>
      <c r="W66" s="7"/>
      <c r="Y66" s="29"/>
      <c r="Z66" s="47"/>
      <c r="AA66" s="47"/>
      <c r="AB66" s="2"/>
      <c r="AC66" s="47"/>
      <c r="AD66" s="47"/>
      <c r="AE66" s="29"/>
      <c r="AF66" s="48"/>
      <c r="AG66" s="48"/>
      <c r="AJ66" s="49"/>
      <c r="AK66" s="29"/>
      <c r="AM66" s="48"/>
      <c r="AO66" s="48"/>
      <c r="AP66" s="48"/>
      <c r="AQ66" s="7"/>
      <c r="AS66" s="29"/>
      <c r="AT66" s="47"/>
      <c r="AU66" s="47"/>
      <c r="AV66" s="2"/>
      <c r="AW66" s="47"/>
      <c r="AX66" s="47"/>
      <c r="AY66" s="29"/>
      <c r="AZ66" s="48"/>
      <c r="BA66" s="48"/>
      <c r="BD66" s="49"/>
      <c r="BE66" s="29"/>
      <c r="BF66" s="48"/>
      <c r="BG66" s="48"/>
      <c r="BI66" s="48"/>
      <c r="BJ66" s="48"/>
      <c r="BK66" s="7"/>
      <c r="BM66" s="29"/>
      <c r="BN66" s="47"/>
      <c r="BO66" s="47"/>
      <c r="BP66" s="2"/>
      <c r="BQ66" s="47"/>
      <c r="BR66" s="47"/>
      <c r="BS66" s="29"/>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7"/>
      <c r="DA66" s="29"/>
      <c r="DB66" s="47"/>
      <c r="DC66" s="47"/>
      <c r="DD66" s="2"/>
      <c r="DE66" s="47"/>
      <c r="DF66" s="47"/>
      <c r="DG66" s="29"/>
      <c r="DH66" s="48"/>
      <c r="DI66" s="48"/>
      <c r="DL66" s="49"/>
      <c r="DM66" s="29"/>
      <c r="DN66" s="48"/>
      <c r="DO66" s="48"/>
      <c r="DQ66" s="48"/>
      <c r="DR66" s="48"/>
      <c r="DS66" s="7"/>
      <c r="DU66" s="29"/>
      <c r="DV66" s="47"/>
      <c r="DW66" s="47"/>
      <c r="DX66" s="2"/>
      <c r="DY66" s="47"/>
      <c r="DZ66" s="47"/>
      <c r="EA66" s="29"/>
      <c r="EC66" s="50"/>
      <c r="EF66" s="49"/>
      <c r="EG66" s="29"/>
      <c r="EH66" s="48"/>
      <c r="EI66" s="48"/>
      <c r="EK66" s="48"/>
      <c r="EL66" s="48"/>
      <c r="EM66" s="7"/>
      <c r="EO66" s="29"/>
      <c r="EP66" s="47"/>
      <c r="EQ66" s="47"/>
      <c r="ER66" s="2"/>
      <c r="ES66" s="47"/>
      <c r="ET66" s="47"/>
      <c r="EU66" s="29"/>
      <c r="EV66" s="48"/>
      <c r="EW66" s="48"/>
      <c r="EZ66" s="49"/>
      <c r="FA66" s="29"/>
      <c r="FB66" s="48"/>
      <c r="FC66" s="48"/>
      <c r="FE66" s="48"/>
      <c r="FF66" s="48"/>
      <c r="FG66" s="7"/>
      <c r="FI66" s="29"/>
      <c r="FJ66" s="47"/>
      <c r="FK66" s="47"/>
      <c r="FL66" s="2"/>
      <c r="FM66" s="47"/>
      <c r="FN66" s="47"/>
      <c r="FO66" s="29"/>
      <c r="FP66" s="48"/>
      <c r="FQ66" s="48"/>
      <c r="FT66" s="49"/>
      <c r="FU66" s="29"/>
      <c r="FV66" s="48"/>
      <c r="FW66" s="48"/>
      <c r="FY66" s="48"/>
      <c r="FZ66" s="48"/>
      <c r="GA66" s="7"/>
      <c r="GG66" s="48"/>
      <c r="GI66" s="51"/>
      <c r="GN66" s="49"/>
      <c r="GU66" s="7"/>
      <c r="HA66" s="48"/>
      <c r="HC66" s="51"/>
      <c r="HH66" s="49"/>
      <c r="HO66" s="7"/>
      <c r="HU66" s="48"/>
      <c r="HW66" s="51"/>
      <c r="IB66" s="49"/>
      <c r="II66" s="7"/>
      <c r="IO66" s="48"/>
      <c r="IQ66" s="51"/>
      <c r="IV66" s="49"/>
    </row>
    <row r="67" spans="1:256" s="4" customFormat="1" ht="13.5" customHeight="1">
      <c r="A67" s="62"/>
      <c r="B67" s="2"/>
      <c r="C67" s="7"/>
      <c r="E67" s="29"/>
      <c r="F67" s="47"/>
      <c r="G67" s="48"/>
      <c r="H67" s="2"/>
      <c r="I67" s="47"/>
      <c r="J67" s="48"/>
      <c r="K67" s="29"/>
      <c r="L67" s="48"/>
      <c r="M67" s="48"/>
      <c r="P67" s="49"/>
      <c r="Q67" s="29"/>
      <c r="R67" s="48"/>
      <c r="S67" s="48"/>
      <c r="U67" s="48"/>
      <c r="V67" s="48"/>
      <c r="W67" s="7"/>
      <c r="Y67" s="29"/>
      <c r="Z67" s="47"/>
      <c r="AA67" s="47"/>
      <c r="AB67" s="2"/>
      <c r="AC67" s="47"/>
      <c r="AD67" s="47"/>
      <c r="AE67" s="29"/>
      <c r="AF67" s="48"/>
      <c r="AG67" s="48"/>
      <c r="AJ67" s="49"/>
      <c r="AK67" s="29"/>
      <c r="AM67" s="48"/>
      <c r="AO67" s="48"/>
      <c r="AP67" s="48"/>
      <c r="AQ67" s="7"/>
      <c r="AS67" s="29"/>
      <c r="AT67" s="47"/>
      <c r="AU67" s="47"/>
      <c r="AV67" s="2"/>
      <c r="AW67" s="47"/>
      <c r="AX67" s="47"/>
      <c r="AY67" s="29"/>
      <c r="AZ67" s="48"/>
      <c r="BA67" s="48"/>
      <c r="BD67" s="49"/>
      <c r="BE67" s="29"/>
      <c r="BF67" s="48"/>
      <c r="BG67" s="48"/>
      <c r="BI67" s="48"/>
      <c r="BJ67" s="48"/>
      <c r="BK67" s="7"/>
      <c r="BM67" s="29"/>
      <c r="BN67" s="47"/>
      <c r="BO67" s="47"/>
      <c r="BP67" s="2"/>
      <c r="BQ67" s="47"/>
      <c r="BR67" s="47"/>
      <c r="BS67" s="29"/>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7"/>
      <c r="DA67" s="29"/>
      <c r="DB67" s="47"/>
      <c r="DC67" s="47"/>
      <c r="DD67" s="2"/>
      <c r="DE67" s="47"/>
      <c r="DF67" s="47"/>
      <c r="DG67" s="29"/>
      <c r="DH67" s="48"/>
      <c r="DI67" s="48"/>
      <c r="DL67" s="49"/>
      <c r="DM67" s="29"/>
      <c r="DN67" s="48"/>
      <c r="DO67" s="48"/>
      <c r="DQ67" s="48"/>
      <c r="DR67" s="48"/>
      <c r="DS67" s="7"/>
      <c r="DU67" s="29"/>
      <c r="DV67" s="47"/>
      <c r="DW67" s="47"/>
      <c r="DX67" s="2"/>
      <c r="DY67" s="47"/>
      <c r="DZ67" s="47"/>
      <c r="EA67" s="29"/>
      <c r="EC67" s="50"/>
      <c r="EF67" s="49"/>
      <c r="EG67" s="29"/>
      <c r="EH67" s="48"/>
      <c r="EI67" s="48"/>
      <c r="EK67" s="48"/>
      <c r="EL67" s="48"/>
      <c r="EM67" s="7"/>
      <c r="EO67" s="29"/>
      <c r="EP67" s="47"/>
      <c r="EQ67" s="47"/>
      <c r="ER67" s="2"/>
      <c r="ES67" s="47"/>
      <c r="ET67" s="47"/>
      <c r="EU67" s="29"/>
      <c r="EV67" s="48"/>
      <c r="EW67" s="48"/>
      <c r="EZ67" s="49"/>
      <c r="FA67" s="29"/>
      <c r="FB67" s="48"/>
      <c r="FC67" s="48"/>
      <c r="FE67" s="48"/>
      <c r="FF67" s="48"/>
      <c r="FG67" s="7"/>
      <c r="FI67" s="29"/>
      <c r="FJ67" s="47"/>
      <c r="FK67" s="47"/>
      <c r="FL67" s="2"/>
      <c r="FM67" s="47"/>
      <c r="FN67" s="47"/>
      <c r="FO67" s="29"/>
      <c r="FP67" s="48"/>
      <c r="FQ67" s="48"/>
      <c r="FT67" s="49"/>
      <c r="FU67" s="29"/>
      <c r="FV67" s="48"/>
      <c r="FW67" s="48"/>
      <c r="FY67" s="48"/>
      <c r="FZ67" s="48"/>
      <c r="GA67" s="7"/>
      <c r="GG67" s="48"/>
      <c r="GI67" s="51"/>
      <c r="GN67" s="49"/>
      <c r="GU67" s="7"/>
      <c r="HA67" s="48"/>
      <c r="HC67" s="51"/>
      <c r="HH67" s="49"/>
      <c r="HO67" s="7"/>
      <c r="HU67" s="48"/>
      <c r="HW67" s="51"/>
      <c r="IB67" s="49"/>
      <c r="II67" s="7"/>
      <c r="IO67" s="48"/>
      <c r="IQ67" s="51"/>
      <c r="IV67" s="49"/>
    </row>
    <row r="68" spans="1:256" s="4" customFormat="1" ht="13.5" customHeight="1">
      <c r="A68" s="62"/>
      <c r="B68" s="2"/>
      <c r="C68" s="7"/>
      <c r="E68" s="29"/>
      <c r="F68" s="47"/>
      <c r="G68" s="48"/>
      <c r="H68" s="2"/>
      <c r="I68" s="47"/>
      <c r="J68" s="48"/>
      <c r="K68" s="29"/>
      <c r="L68" s="48"/>
      <c r="M68" s="48"/>
      <c r="P68" s="49"/>
      <c r="Q68" s="29"/>
      <c r="R68" s="48"/>
      <c r="S68" s="48"/>
      <c r="U68" s="48"/>
      <c r="V68" s="48"/>
      <c r="W68" s="7"/>
      <c r="Y68" s="29"/>
      <c r="Z68" s="47"/>
      <c r="AA68" s="47"/>
      <c r="AB68" s="2"/>
      <c r="AC68" s="47"/>
      <c r="AD68" s="47"/>
      <c r="AE68" s="29"/>
      <c r="AF68" s="48"/>
      <c r="AG68" s="48"/>
      <c r="AJ68" s="49"/>
      <c r="AK68" s="29"/>
      <c r="AM68" s="48"/>
      <c r="AO68" s="48"/>
      <c r="AP68" s="48"/>
      <c r="AQ68" s="7"/>
      <c r="AS68" s="29"/>
      <c r="AT68" s="47"/>
      <c r="AU68" s="47"/>
      <c r="AV68" s="2"/>
      <c r="AW68" s="47"/>
      <c r="AX68" s="47"/>
      <c r="AY68" s="29"/>
      <c r="AZ68" s="48"/>
      <c r="BA68" s="48"/>
      <c r="BD68" s="49"/>
      <c r="BE68" s="29"/>
      <c r="BF68" s="48"/>
      <c r="BG68" s="48"/>
      <c r="BI68" s="48"/>
      <c r="BJ68" s="48"/>
      <c r="BK68" s="7"/>
      <c r="BM68" s="29"/>
      <c r="BN68" s="47"/>
      <c r="BO68" s="47"/>
      <c r="BP68" s="2"/>
      <c r="BQ68" s="47"/>
      <c r="BR68" s="47"/>
      <c r="BS68" s="29"/>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7"/>
      <c r="DA68" s="29"/>
      <c r="DB68" s="47"/>
      <c r="DC68" s="47"/>
      <c r="DD68" s="2"/>
      <c r="DE68" s="47"/>
      <c r="DF68" s="47"/>
      <c r="DG68" s="29"/>
      <c r="DH68" s="48"/>
      <c r="DI68" s="48"/>
      <c r="DL68" s="49"/>
      <c r="DM68" s="29"/>
      <c r="DN68" s="48"/>
      <c r="DO68" s="48"/>
      <c r="DQ68" s="48"/>
      <c r="DR68" s="48"/>
      <c r="DS68" s="7"/>
      <c r="DU68" s="29"/>
      <c r="DV68" s="47"/>
      <c r="DW68" s="47"/>
      <c r="DX68" s="2"/>
      <c r="DY68" s="47"/>
      <c r="DZ68" s="47"/>
      <c r="EA68" s="29"/>
      <c r="EC68" s="50"/>
      <c r="EF68" s="49"/>
      <c r="EG68" s="29"/>
      <c r="EH68" s="48"/>
      <c r="EI68" s="48"/>
      <c r="EK68" s="48"/>
      <c r="EL68" s="48"/>
      <c r="EM68" s="7"/>
      <c r="EO68" s="29"/>
      <c r="EP68" s="47"/>
      <c r="EQ68" s="47"/>
      <c r="ER68" s="2"/>
      <c r="ES68" s="47"/>
      <c r="ET68" s="47"/>
      <c r="EU68" s="29"/>
      <c r="EV68" s="48"/>
      <c r="EW68" s="48"/>
      <c r="EZ68" s="49"/>
      <c r="FA68" s="29"/>
      <c r="FB68" s="48"/>
      <c r="FC68" s="48"/>
      <c r="FE68" s="48"/>
      <c r="FF68" s="48"/>
      <c r="FG68" s="7"/>
      <c r="FI68" s="29"/>
      <c r="FJ68" s="47"/>
      <c r="FK68" s="47"/>
      <c r="FL68" s="2"/>
      <c r="FM68" s="47"/>
      <c r="FN68" s="47"/>
      <c r="FO68" s="29"/>
      <c r="FP68" s="48"/>
      <c r="FQ68" s="48"/>
      <c r="FT68" s="49"/>
      <c r="FU68" s="29"/>
      <c r="FV68" s="48"/>
      <c r="FW68" s="48"/>
      <c r="FY68" s="48"/>
      <c r="FZ68" s="48"/>
      <c r="GA68" s="7"/>
      <c r="GG68" s="48"/>
      <c r="GI68" s="51"/>
      <c r="GN68" s="49"/>
      <c r="GU68" s="7"/>
      <c r="HA68" s="48"/>
      <c r="HC68" s="51"/>
      <c r="HH68" s="49"/>
      <c r="HO68" s="7"/>
      <c r="HU68" s="48"/>
      <c r="HW68" s="51"/>
      <c r="IB68" s="49"/>
      <c r="II68" s="7"/>
      <c r="IO68" s="48"/>
      <c r="IQ68" s="51"/>
      <c r="IV68" s="49"/>
    </row>
    <row r="69" spans="1:256" s="4" customFormat="1" ht="13.5" customHeight="1">
      <c r="A69" s="62"/>
      <c r="B69" s="2"/>
      <c r="C69" s="7"/>
      <c r="E69" s="29"/>
      <c r="F69" s="47"/>
      <c r="G69" s="48"/>
      <c r="H69" s="2"/>
      <c r="I69" s="47"/>
      <c r="J69" s="48"/>
      <c r="K69" s="29"/>
      <c r="L69" s="48"/>
      <c r="M69" s="48"/>
      <c r="P69" s="49"/>
      <c r="Q69" s="29"/>
      <c r="R69" s="48"/>
      <c r="S69" s="48"/>
      <c r="U69" s="48"/>
      <c r="V69" s="48"/>
      <c r="W69" s="7"/>
      <c r="Y69" s="29"/>
      <c r="Z69" s="47"/>
      <c r="AA69" s="47"/>
      <c r="AB69" s="2"/>
      <c r="AC69" s="47"/>
      <c r="AD69" s="47"/>
      <c r="AE69" s="29"/>
      <c r="AF69" s="48"/>
      <c r="AG69" s="48"/>
      <c r="AJ69" s="49"/>
      <c r="AK69" s="29"/>
      <c r="AM69" s="48"/>
      <c r="AO69" s="48"/>
      <c r="AP69" s="48"/>
      <c r="AQ69" s="7"/>
      <c r="AS69" s="29"/>
      <c r="AT69" s="47"/>
      <c r="AU69" s="47"/>
      <c r="AV69" s="2"/>
      <c r="AW69" s="47"/>
      <c r="AX69" s="47"/>
      <c r="AY69" s="29"/>
      <c r="AZ69" s="48"/>
      <c r="BA69" s="48"/>
      <c r="BD69" s="49"/>
      <c r="BE69" s="29"/>
      <c r="BF69" s="48"/>
      <c r="BG69" s="48"/>
      <c r="BI69" s="48"/>
      <c r="BJ69" s="48"/>
      <c r="BK69" s="7"/>
      <c r="BM69" s="29"/>
      <c r="BN69" s="47"/>
      <c r="BO69" s="47"/>
      <c r="BP69" s="2"/>
      <c r="BQ69" s="47"/>
      <c r="BR69" s="47"/>
      <c r="BS69" s="29"/>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7"/>
      <c r="DA69" s="29"/>
      <c r="DB69" s="47"/>
      <c r="DC69" s="47"/>
      <c r="DD69" s="2"/>
      <c r="DE69" s="47"/>
      <c r="DF69" s="47"/>
      <c r="DG69" s="29"/>
      <c r="DH69" s="48"/>
      <c r="DI69" s="48"/>
      <c r="DL69" s="49"/>
      <c r="DM69" s="29"/>
      <c r="DN69" s="48"/>
      <c r="DO69" s="48"/>
      <c r="DQ69" s="48"/>
      <c r="DR69" s="48"/>
      <c r="DS69" s="7"/>
      <c r="DU69" s="29"/>
      <c r="DV69" s="47"/>
      <c r="DW69" s="47"/>
      <c r="DX69" s="2"/>
      <c r="DY69" s="47"/>
      <c r="DZ69" s="47"/>
      <c r="EA69" s="29"/>
      <c r="EC69" s="50"/>
      <c r="EF69" s="49"/>
      <c r="EG69" s="29"/>
      <c r="EH69" s="48"/>
      <c r="EI69" s="48"/>
      <c r="EK69" s="48"/>
      <c r="EL69" s="48"/>
      <c r="EM69" s="7"/>
      <c r="EO69" s="29"/>
      <c r="EP69" s="47"/>
      <c r="EQ69" s="47"/>
      <c r="ER69" s="2"/>
      <c r="ES69" s="47"/>
      <c r="ET69" s="47"/>
      <c r="EU69" s="29"/>
      <c r="EV69" s="48"/>
      <c r="EW69" s="48"/>
      <c r="EZ69" s="49"/>
      <c r="FA69" s="29"/>
      <c r="FB69" s="48"/>
      <c r="FC69" s="48"/>
      <c r="FE69" s="48"/>
      <c r="FF69" s="48"/>
      <c r="FG69" s="7"/>
      <c r="FI69" s="29"/>
      <c r="FJ69" s="47"/>
      <c r="FK69" s="47"/>
      <c r="FL69" s="2"/>
      <c r="FM69" s="47"/>
      <c r="FN69" s="47"/>
      <c r="FO69" s="29"/>
      <c r="FP69" s="48"/>
      <c r="FQ69" s="48"/>
      <c r="FT69" s="49"/>
      <c r="FU69" s="29"/>
      <c r="FV69" s="48"/>
      <c r="FW69" s="48"/>
      <c r="FY69" s="48"/>
      <c r="FZ69" s="48"/>
      <c r="GA69" s="7"/>
      <c r="GG69" s="48"/>
      <c r="GI69" s="51"/>
      <c r="GN69" s="49"/>
      <c r="GU69" s="7"/>
      <c r="HA69" s="48"/>
      <c r="HC69" s="51"/>
      <c r="HH69" s="49"/>
      <c r="HO69" s="7"/>
      <c r="HU69" s="48"/>
      <c r="HW69" s="51"/>
      <c r="IB69" s="49"/>
      <c r="II69" s="7"/>
      <c r="IO69" s="48"/>
      <c r="IQ69" s="51"/>
      <c r="IV69" s="49"/>
    </row>
    <row r="70" spans="1:256" s="4" customFormat="1" ht="13.5" customHeight="1">
      <c r="A70" s="62"/>
      <c r="B70" s="2"/>
      <c r="C70" s="7"/>
      <c r="E70" s="29"/>
      <c r="F70" s="47"/>
      <c r="G70" s="48"/>
      <c r="H70" s="2"/>
      <c r="I70" s="47"/>
      <c r="J70" s="48"/>
      <c r="K70" s="29"/>
      <c r="L70" s="48"/>
      <c r="M70" s="48"/>
      <c r="P70" s="49"/>
      <c r="Q70" s="29"/>
      <c r="R70" s="48"/>
      <c r="S70" s="48"/>
      <c r="U70" s="48"/>
      <c r="V70" s="48"/>
      <c r="W70" s="7"/>
      <c r="Y70" s="29"/>
      <c r="Z70" s="47"/>
      <c r="AA70" s="47"/>
      <c r="AB70" s="2"/>
      <c r="AC70" s="47"/>
      <c r="AD70" s="47"/>
      <c r="AE70" s="29"/>
      <c r="AF70" s="48"/>
      <c r="AG70" s="48"/>
      <c r="AJ70" s="49"/>
      <c r="AK70" s="29"/>
      <c r="AM70" s="48"/>
      <c r="AO70" s="48"/>
      <c r="AP70" s="48"/>
      <c r="AQ70" s="7"/>
      <c r="AS70" s="29"/>
      <c r="AT70" s="47"/>
      <c r="AU70" s="47"/>
      <c r="AV70" s="2"/>
      <c r="AW70" s="47"/>
      <c r="AX70" s="47"/>
      <c r="AY70" s="29"/>
      <c r="AZ70" s="48"/>
      <c r="BA70" s="48"/>
      <c r="BD70" s="49"/>
      <c r="BE70" s="29"/>
      <c r="BF70" s="48"/>
      <c r="BG70" s="48"/>
      <c r="BI70" s="48"/>
      <c r="BJ70" s="48"/>
      <c r="BK70" s="7"/>
      <c r="BM70" s="29"/>
      <c r="BN70" s="47"/>
      <c r="BO70" s="47"/>
      <c r="BP70" s="2"/>
      <c r="BQ70" s="47"/>
      <c r="BR70" s="47"/>
      <c r="BS70" s="29"/>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7"/>
      <c r="DA70" s="29"/>
      <c r="DB70" s="47"/>
      <c r="DC70" s="47"/>
      <c r="DD70" s="2"/>
      <c r="DE70" s="47"/>
      <c r="DF70" s="47"/>
      <c r="DG70" s="29"/>
      <c r="DH70" s="48"/>
      <c r="DI70" s="48"/>
      <c r="DL70" s="49"/>
      <c r="DM70" s="29"/>
      <c r="DN70" s="48"/>
      <c r="DO70" s="48"/>
      <c r="DQ70" s="48"/>
      <c r="DR70" s="48"/>
      <c r="DS70" s="7"/>
      <c r="DU70" s="29"/>
      <c r="DV70" s="47"/>
      <c r="DW70" s="47"/>
      <c r="DX70" s="2"/>
      <c r="DY70" s="47"/>
      <c r="DZ70" s="47"/>
      <c r="EA70" s="29"/>
      <c r="EC70" s="50"/>
      <c r="EF70" s="49"/>
      <c r="EG70" s="29"/>
      <c r="EH70" s="48"/>
      <c r="EI70" s="48"/>
      <c r="EK70" s="48"/>
      <c r="EL70" s="48"/>
      <c r="EM70" s="7"/>
      <c r="EO70" s="29"/>
      <c r="EP70" s="47"/>
      <c r="EQ70" s="47"/>
      <c r="ER70" s="2"/>
      <c r="ES70" s="47"/>
      <c r="ET70" s="47"/>
      <c r="EU70" s="29"/>
      <c r="EV70" s="48"/>
      <c r="EW70" s="48"/>
      <c r="EZ70" s="49"/>
      <c r="FA70" s="29"/>
      <c r="FB70" s="48"/>
      <c r="FC70" s="48"/>
      <c r="FE70" s="48"/>
      <c r="FF70" s="48"/>
      <c r="FG70" s="7"/>
      <c r="FI70" s="29"/>
      <c r="FJ70" s="47"/>
      <c r="FK70" s="47"/>
      <c r="FL70" s="2"/>
      <c r="FM70" s="47"/>
      <c r="FN70" s="47"/>
      <c r="FO70" s="29"/>
      <c r="FP70" s="48"/>
      <c r="FQ70" s="48"/>
      <c r="FT70" s="49"/>
      <c r="FU70" s="29"/>
      <c r="FV70" s="48"/>
      <c r="FW70" s="48"/>
      <c r="FY70" s="48"/>
      <c r="FZ70" s="48"/>
      <c r="GA70" s="7"/>
      <c r="GG70" s="48"/>
      <c r="GI70" s="51"/>
      <c r="GN70" s="49"/>
      <c r="GU70" s="7"/>
      <c r="HA70" s="48"/>
      <c r="HC70" s="51"/>
      <c r="HH70" s="49"/>
      <c r="HO70" s="7"/>
      <c r="HU70" s="48"/>
      <c r="HW70" s="51"/>
      <c r="IB70" s="49"/>
      <c r="II70" s="7"/>
      <c r="IO70" s="48"/>
      <c r="IQ70" s="51"/>
      <c r="IV70" s="49"/>
    </row>
    <row r="71" spans="1:256" s="4" customFormat="1" ht="13.5" customHeight="1">
      <c r="A71" s="62"/>
      <c r="B71" s="2"/>
      <c r="C71" s="7"/>
      <c r="E71" s="29"/>
      <c r="F71" s="47"/>
      <c r="G71" s="48"/>
      <c r="H71" s="2"/>
      <c r="I71" s="47"/>
      <c r="J71" s="48"/>
      <c r="K71" s="29"/>
      <c r="L71" s="48"/>
      <c r="M71" s="48"/>
      <c r="P71" s="49"/>
      <c r="Q71" s="29"/>
      <c r="R71" s="48"/>
      <c r="S71" s="48"/>
      <c r="U71" s="48"/>
      <c r="V71" s="48"/>
      <c r="W71" s="7"/>
      <c r="Y71" s="29"/>
      <c r="Z71" s="47"/>
      <c r="AA71" s="47"/>
      <c r="AB71" s="2"/>
      <c r="AC71" s="47"/>
      <c r="AD71" s="47"/>
      <c r="AE71" s="29"/>
      <c r="AF71" s="48"/>
      <c r="AG71" s="48"/>
      <c r="AJ71" s="49"/>
      <c r="AK71" s="29"/>
      <c r="AM71" s="48"/>
      <c r="AO71" s="48"/>
      <c r="AP71" s="48"/>
      <c r="AQ71" s="7"/>
      <c r="AS71" s="29"/>
      <c r="AT71" s="47"/>
      <c r="AU71" s="47"/>
      <c r="AV71" s="2"/>
      <c r="AW71" s="47"/>
      <c r="AX71" s="47"/>
      <c r="AY71" s="29"/>
      <c r="AZ71" s="48"/>
      <c r="BA71" s="48"/>
      <c r="BD71" s="49"/>
      <c r="BE71" s="29"/>
      <c r="BF71" s="48"/>
      <c r="BG71" s="48"/>
      <c r="BI71" s="48"/>
      <c r="BJ71" s="48"/>
      <c r="BK71" s="7"/>
      <c r="BM71" s="29"/>
      <c r="BN71" s="47"/>
      <c r="BO71" s="47"/>
      <c r="BP71" s="2"/>
      <c r="BQ71" s="47"/>
      <c r="BR71" s="47"/>
      <c r="BS71" s="29"/>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7"/>
      <c r="DA71" s="29"/>
      <c r="DB71" s="47"/>
      <c r="DC71" s="47"/>
      <c r="DD71" s="2"/>
      <c r="DE71" s="47"/>
      <c r="DF71" s="47"/>
      <c r="DG71" s="29"/>
      <c r="DH71" s="48"/>
      <c r="DI71" s="48"/>
      <c r="DL71" s="49"/>
      <c r="DM71" s="29"/>
      <c r="DN71" s="48"/>
      <c r="DO71" s="48"/>
      <c r="DQ71" s="48"/>
      <c r="DR71" s="48"/>
      <c r="DS71" s="7"/>
      <c r="DU71" s="29"/>
      <c r="DV71" s="47"/>
      <c r="DW71" s="47"/>
      <c r="DX71" s="2"/>
      <c r="DY71" s="47"/>
      <c r="DZ71" s="47"/>
      <c r="EA71" s="29"/>
      <c r="EC71" s="50"/>
      <c r="EF71" s="49"/>
      <c r="EG71" s="29"/>
      <c r="EH71" s="48"/>
      <c r="EI71" s="48"/>
      <c r="EK71" s="48"/>
      <c r="EL71" s="48"/>
      <c r="EM71" s="7"/>
      <c r="EO71" s="29"/>
      <c r="EP71" s="47"/>
      <c r="EQ71" s="47"/>
      <c r="ER71" s="2"/>
      <c r="ES71" s="47"/>
      <c r="ET71" s="47"/>
      <c r="EU71" s="29"/>
      <c r="EV71" s="48"/>
      <c r="EW71" s="48"/>
      <c r="EZ71" s="49"/>
      <c r="FA71" s="29"/>
      <c r="FB71" s="48"/>
      <c r="FC71" s="48"/>
      <c r="FE71" s="48"/>
      <c r="FF71" s="48"/>
      <c r="FG71" s="7"/>
      <c r="FI71" s="29"/>
      <c r="FJ71" s="47"/>
      <c r="FK71" s="47"/>
      <c r="FL71" s="2"/>
      <c r="FM71" s="47"/>
      <c r="FN71" s="47"/>
      <c r="FO71" s="29"/>
      <c r="FP71" s="48"/>
      <c r="FQ71" s="48"/>
      <c r="FT71" s="49"/>
      <c r="FU71" s="29"/>
      <c r="FV71" s="48"/>
      <c r="FW71" s="48"/>
      <c r="FY71" s="48"/>
      <c r="FZ71" s="48"/>
      <c r="GA71" s="7"/>
      <c r="GI71" s="51"/>
      <c r="GN71" s="49"/>
      <c r="GU71" s="7"/>
      <c r="HC71" s="51"/>
      <c r="HH71" s="49"/>
      <c r="HO71" s="7"/>
      <c r="HW71" s="51"/>
      <c r="IB71" s="49"/>
      <c r="II71" s="7"/>
      <c r="IQ71" s="51"/>
      <c r="IV71" s="49"/>
    </row>
    <row r="72" spans="1:256" s="4" customFormat="1" ht="13.5" customHeight="1">
      <c r="A72" s="62"/>
      <c r="B72" s="2"/>
      <c r="C72" s="7"/>
      <c r="E72" s="29"/>
      <c r="F72" s="47"/>
      <c r="G72" s="48"/>
      <c r="H72" s="2"/>
      <c r="I72" s="47"/>
      <c r="J72" s="48"/>
      <c r="K72" s="29"/>
      <c r="L72" s="48"/>
      <c r="M72" s="48"/>
      <c r="P72" s="49"/>
      <c r="Q72" s="29"/>
      <c r="R72" s="48"/>
      <c r="S72" s="48"/>
      <c r="U72" s="48"/>
      <c r="V72" s="48"/>
      <c r="W72" s="7"/>
      <c r="Y72" s="29"/>
      <c r="Z72" s="47"/>
      <c r="AA72" s="47"/>
      <c r="AB72" s="2"/>
      <c r="AC72" s="47"/>
      <c r="AD72" s="47"/>
      <c r="AE72" s="29"/>
      <c r="AF72" s="48"/>
      <c r="AG72" s="48"/>
      <c r="AJ72" s="49"/>
      <c r="AK72" s="29"/>
      <c r="AM72" s="48"/>
      <c r="AO72" s="48"/>
      <c r="AP72" s="48"/>
      <c r="AQ72" s="7"/>
      <c r="AS72" s="29"/>
      <c r="AT72" s="47"/>
      <c r="AU72" s="47"/>
      <c r="AV72" s="2"/>
      <c r="AW72" s="47"/>
      <c r="AX72" s="47"/>
      <c r="AY72" s="29"/>
      <c r="AZ72" s="48"/>
      <c r="BA72" s="48"/>
      <c r="BD72" s="49"/>
      <c r="BE72" s="29"/>
      <c r="BF72" s="48"/>
      <c r="BG72" s="48"/>
      <c r="BI72" s="48"/>
      <c r="BJ72" s="48"/>
      <c r="BK72" s="7"/>
      <c r="BM72" s="29"/>
      <c r="BN72" s="47"/>
      <c r="BO72" s="47"/>
      <c r="BP72" s="2"/>
      <c r="BQ72" s="47"/>
      <c r="BR72" s="47"/>
      <c r="BS72" s="29"/>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7"/>
      <c r="DA72" s="29"/>
      <c r="DB72" s="47"/>
      <c r="DC72" s="47"/>
      <c r="DD72" s="2"/>
      <c r="DE72" s="47"/>
      <c r="DF72" s="47"/>
      <c r="DG72" s="29"/>
      <c r="DH72" s="48"/>
      <c r="DI72" s="48"/>
      <c r="DL72" s="49"/>
      <c r="DM72" s="29"/>
      <c r="DN72" s="48"/>
      <c r="DO72" s="48"/>
      <c r="DQ72" s="48"/>
      <c r="DR72" s="48"/>
      <c r="DS72" s="7"/>
      <c r="DU72" s="29"/>
      <c r="DV72" s="47"/>
      <c r="DW72" s="47"/>
      <c r="DX72" s="2"/>
      <c r="DY72" s="47"/>
      <c r="DZ72" s="47"/>
      <c r="EA72" s="29"/>
      <c r="EC72" s="50"/>
      <c r="EF72" s="49"/>
      <c r="EG72" s="29"/>
      <c r="EH72" s="48"/>
      <c r="EI72" s="48"/>
      <c r="EK72" s="48"/>
      <c r="EL72" s="48"/>
      <c r="EM72" s="7"/>
      <c r="EO72" s="29"/>
      <c r="EP72" s="47"/>
      <c r="EQ72" s="47"/>
      <c r="ER72" s="2"/>
      <c r="ES72" s="47"/>
      <c r="ET72" s="47"/>
      <c r="EU72" s="29"/>
      <c r="EV72" s="48"/>
      <c r="EW72" s="48"/>
      <c r="EZ72" s="49"/>
      <c r="FA72" s="29"/>
      <c r="FB72" s="48"/>
      <c r="FC72" s="48"/>
      <c r="FE72" s="48"/>
      <c r="FF72" s="48"/>
      <c r="FG72" s="7"/>
      <c r="FI72" s="29"/>
      <c r="FJ72" s="47"/>
      <c r="FK72" s="47"/>
      <c r="FL72" s="2"/>
      <c r="FM72" s="47"/>
      <c r="FN72" s="47"/>
      <c r="FO72" s="29"/>
      <c r="FP72" s="48"/>
      <c r="FQ72" s="48"/>
      <c r="FT72" s="49"/>
      <c r="FU72" s="29"/>
      <c r="FV72" s="48"/>
      <c r="FW72" s="48"/>
      <c r="FY72" s="48"/>
      <c r="FZ72" s="48"/>
      <c r="GA72" s="7"/>
      <c r="GI72" s="51"/>
      <c r="GN72" s="49"/>
      <c r="GU72" s="7"/>
      <c r="HC72" s="51"/>
      <c r="HH72" s="49"/>
      <c r="HO72" s="7"/>
      <c r="HW72" s="51"/>
      <c r="IB72" s="49"/>
      <c r="II72" s="7"/>
      <c r="IQ72" s="51"/>
      <c r="IV72" s="49"/>
    </row>
    <row r="73" spans="1:256" s="4" customFormat="1" ht="13.5" customHeight="1">
      <c r="A73" s="62"/>
      <c r="B73" s="2"/>
      <c r="C73" s="7"/>
      <c r="E73" s="29"/>
      <c r="F73" s="47"/>
      <c r="G73" s="48"/>
      <c r="H73" s="2"/>
      <c r="I73" s="47"/>
      <c r="J73" s="48"/>
      <c r="K73" s="29"/>
      <c r="L73" s="48"/>
      <c r="M73" s="48"/>
      <c r="P73" s="49"/>
      <c r="Q73" s="29"/>
      <c r="R73" s="48"/>
      <c r="S73" s="48"/>
      <c r="U73" s="48"/>
      <c r="V73" s="48"/>
      <c r="W73" s="7"/>
      <c r="Y73" s="29"/>
      <c r="Z73" s="47"/>
      <c r="AA73" s="47"/>
      <c r="AB73" s="2"/>
      <c r="AC73" s="47"/>
      <c r="AD73" s="47"/>
      <c r="AE73" s="29"/>
      <c r="AF73" s="48"/>
      <c r="AG73" s="48"/>
      <c r="AJ73" s="49"/>
      <c r="AK73" s="29"/>
      <c r="AM73" s="48"/>
      <c r="AO73" s="48"/>
      <c r="AP73" s="48"/>
      <c r="AQ73" s="7"/>
      <c r="AS73" s="29"/>
      <c r="AT73" s="47"/>
      <c r="AU73" s="47"/>
      <c r="AV73" s="2"/>
      <c r="AW73" s="47"/>
      <c r="AX73" s="47"/>
      <c r="AY73" s="29"/>
      <c r="AZ73" s="48"/>
      <c r="BA73" s="48"/>
      <c r="BD73" s="49"/>
      <c r="BE73" s="29"/>
      <c r="BF73" s="48"/>
      <c r="BG73" s="48"/>
      <c r="BI73" s="48"/>
      <c r="BJ73" s="48"/>
      <c r="BK73" s="7"/>
      <c r="BM73" s="29"/>
      <c r="BN73" s="47"/>
      <c r="BO73" s="47"/>
      <c r="BP73" s="2"/>
      <c r="BQ73" s="47"/>
      <c r="BR73" s="47"/>
      <c r="BS73" s="29"/>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7"/>
      <c r="DA73" s="29"/>
      <c r="DB73" s="47"/>
      <c r="DC73" s="47"/>
      <c r="DD73" s="2"/>
      <c r="DE73" s="47"/>
      <c r="DF73" s="47"/>
      <c r="DG73" s="29"/>
      <c r="DH73" s="48"/>
      <c r="DI73" s="48"/>
      <c r="DL73" s="49"/>
      <c r="DM73" s="29"/>
      <c r="DN73" s="48"/>
      <c r="DO73" s="48"/>
      <c r="DQ73" s="48"/>
      <c r="DR73" s="48"/>
      <c r="DS73" s="7"/>
      <c r="DU73" s="29"/>
      <c r="DV73" s="47"/>
      <c r="DW73" s="47"/>
      <c r="DX73" s="2"/>
      <c r="DY73" s="47"/>
      <c r="DZ73" s="47"/>
      <c r="EA73" s="29"/>
      <c r="EC73" s="50"/>
      <c r="EF73" s="49"/>
      <c r="EG73" s="29"/>
      <c r="EH73" s="48"/>
      <c r="EI73" s="48"/>
      <c r="EK73" s="48"/>
      <c r="EL73" s="48"/>
      <c r="EM73" s="7"/>
      <c r="EO73" s="29"/>
      <c r="EP73" s="47"/>
      <c r="EQ73" s="47"/>
      <c r="ER73" s="2"/>
      <c r="ES73" s="47"/>
      <c r="ET73" s="47"/>
      <c r="EU73" s="29"/>
      <c r="EV73" s="48"/>
      <c r="EW73" s="48"/>
      <c r="EZ73" s="49"/>
      <c r="FA73" s="29"/>
      <c r="FB73" s="48"/>
      <c r="FC73" s="48"/>
      <c r="FE73" s="48"/>
      <c r="FF73" s="48"/>
      <c r="FG73" s="7"/>
      <c r="FI73" s="29"/>
      <c r="FJ73" s="47"/>
      <c r="FK73" s="47"/>
      <c r="FL73" s="2"/>
      <c r="FM73" s="47"/>
      <c r="FN73" s="47"/>
      <c r="FO73" s="29"/>
      <c r="FP73" s="48"/>
      <c r="FQ73" s="48"/>
      <c r="FT73" s="49"/>
      <c r="FU73" s="29"/>
      <c r="FV73" s="48"/>
      <c r="FW73" s="48"/>
      <c r="FY73" s="48"/>
      <c r="FZ73" s="48"/>
      <c r="GA73" s="7"/>
      <c r="GI73" s="51"/>
      <c r="GN73" s="49"/>
      <c r="GU73" s="7"/>
      <c r="HC73" s="51"/>
      <c r="HH73" s="49"/>
      <c r="HO73" s="7"/>
      <c r="HW73" s="51"/>
      <c r="IB73" s="49"/>
      <c r="II73" s="7"/>
      <c r="IQ73" s="51"/>
      <c r="IV73" s="49"/>
    </row>
    <row r="74" spans="1:256" s="4" customFormat="1" ht="13.5" customHeight="1">
      <c r="A74" s="62"/>
      <c r="B74" s="2"/>
      <c r="C74" s="7"/>
      <c r="E74" s="29"/>
      <c r="F74" s="47"/>
      <c r="G74" s="48"/>
      <c r="H74" s="2"/>
      <c r="I74" s="47"/>
      <c r="J74" s="48"/>
      <c r="K74" s="29"/>
      <c r="L74" s="48"/>
      <c r="M74" s="48"/>
      <c r="P74" s="49"/>
      <c r="Q74" s="29"/>
      <c r="R74" s="48"/>
      <c r="S74" s="48"/>
      <c r="U74" s="48"/>
      <c r="V74" s="48"/>
      <c r="W74" s="7"/>
      <c r="Y74" s="29"/>
      <c r="Z74" s="47"/>
      <c r="AA74" s="47"/>
      <c r="AB74" s="2"/>
      <c r="AC74" s="47"/>
      <c r="AD74" s="47"/>
      <c r="AE74" s="29"/>
      <c r="AF74" s="48"/>
      <c r="AG74" s="48"/>
      <c r="AJ74" s="49"/>
      <c r="AK74" s="29"/>
      <c r="AM74" s="48"/>
      <c r="AO74" s="48"/>
      <c r="AP74" s="48"/>
      <c r="AQ74" s="7"/>
      <c r="AS74" s="29"/>
      <c r="AT74" s="47"/>
      <c r="AU74" s="47"/>
      <c r="AV74" s="2"/>
      <c r="AW74" s="47"/>
      <c r="AX74" s="47"/>
      <c r="AY74" s="29"/>
      <c r="AZ74" s="48"/>
      <c r="BA74" s="48"/>
      <c r="BD74" s="49"/>
      <c r="BE74" s="29"/>
      <c r="BF74" s="48"/>
      <c r="BG74" s="48"/>
      <c r="BI74" s="48"/>
      <c r="BJ74" s="48"/>
      <c r="BK74" s="7"/>
      <c r="BM74" s="29"/>
      <c r="BN74" s="47"/>
      <c r="BO74" s="47"/>
      <c r="BP74" s="2"/>
      <c r="BQ74" s="47"/>
      <c r="BR74" s="47"/>
      <c r="BS74" s="29"/>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7"/>
      <c r="DA74" s="29"/>
      <c r="DB74" s="47"/>
      <c r="DC74" s="47"/>
      <c r="DD74" s="2"/>
      <c r="DE74" s="47"/>
      <c r="DF74" s="47"/>
      <c r="DG74" s="29"/>
      <c r="DH74" s="48"/>
      <c r="DI74" s="48"/>
      <c r="DL74" s="49"/>
      <c r="DM74" s="29"/>
      <c r="DN74" s="48"/>
      <c r="DO74" s="48"/>
      <c r="DQ74" s="48"/>
      <c r="DR74" s="48"/>
      <c r="DS74" s="7"/>
      <c r="DU74" s="29"/>
      <c r="DV74" s="47"/>
      <c r="DW74" s="47"/>
      <c r="DX74" s="2"/>
      <c r="DY74" s="47"/>
      <c r="DZ74" s="47"/>
      <c r="EA74" s="29"/>
      <c r="EC74" s="50"/>
      <c r="EF74" s="49"/>
      <c r="EG74" s="29"/>
      <c r="EH74" s="48"/>
      <c r="EI74" s="48"/>
      <c r="EK74" s="48"/>
      <c r="EL74" s="48"/>
      <c r="EM74" s="7"/>
      <c r="EO74" s="29"/>
      <c r="EP74" s="47"/>
      <c r="EQ74" s="47"/>
      <c r="ER74" s="2"/>
      <c r="ES74" s="47"/>
      <c r="ET74" s="47"/>
      <c r="EU74" s="29"/>
      <c r="EV74" s="48"/>
      <c r="EW74" s="48"/>
      <c r="EZ74" s="49"/>
      <c r="FA74" s="29"/>
      <c r="FB74" s="48"/>
      <c r="FC74" s="48"/>
      <c r="FE74" s="48"/>
      <c r="FF74" s="48"/>
      <c r="FG74" s="7"/>
      <c r="FI74" s="29"/>
      <c r="FJ74" s="47"/>
      <c r="FK74" s="47"/>
      <c r="FL74" s="2"/>
      <c r="FM74" s="47"/>
      <c r="FN74" s="47"/>
      <c r="FO74" s="29"/>
      <c r="FP74" s="48"/>
      <c r="FQ74" s="48"/>
      <c r="FT74" s="49"/>
      <c r="FU74" s="29"/>
      <c r="FV74" s="48"/>
      <c r="FW74" s="48"/>
      <c r="FY74" s="48"/>
      <c r="FZ74" s="48"/>
      <c r="GA74" s="7"/>
      <c r="GI74" s="51"/>
      <c r="GN74" s="49"/>
      <c r="GU74" s="7"/>
      <c r="HC74" s="51"/>
      <c r="HH74" s="49"/>
      <c r="HO74" s="7"/>
      <c r="HW74" s="51"/>
      <c r="IB74" s="49"/>
      <c r="II74" s="7"/>
      <c r="IQ74" s="51"/>
      <c r="IV74" s="49"/>
    </row>
    <row r="75" spans="1:256" s="4" customFormat="1" ht="13.5" customHeight="1">
      <c r="A75" s="62"/>
      <c r="B75" s="2"/>
      <c r="C75" s="7"/>
      <c r="E75" s="29"/>
      <c r="F75" s="47"/>
      <c r="G75" s="48"/>
      <c r="H75" s="2"/>
      <c r="I75" s="47"/>
      <c r="J75" s="48"/>
      <c r="K75" s="29"/>
      <c r="L75" s="48"/>
      <c r="M75" s="48"/>
      <c r="P75" s="49"/>
      <c r="Q75" s="29"/>
      <c r="R75" s="48"/>
      <c r="S75" s="48"/>
      <c r="U75" s="48"/>
      <c r="V75" s="48"/>
      <c r="W75" s="7"/>
      <c r="Y75" s="29"/>
      <c r="Z75" s="47"/>
      <c r="AA75" s="47"/>
      <c r="AB75" s="2"/>
      <c r="AC75" s="47"/>
      <c r="AD75" s="47"/>
      <c r="AE75" s="29"/>
      <c r="AF75" s="48"/>
      <c r="AG75" s="48"/>
      <c r="AJ75" s="49"/>
      <c r="AK75" s="29"/>
      <c r="AM75" s="48"/>
      <c r="AO75" s="48"/>
      <c r="AP75" s="48"/>
      <c r="AQ75" s="7"/>
      <c r="AS75" s="29"/>
      <c r="AT75" s="47"/>
      <c r="AU75" s="47"/>
      <c r="AV75" s="2"/>
      <c r="AW75" s="47"/>
      <c r="AX75" s="47"/>
      <c r="AY75" s="29"/>
      <c r="AZ75" s="48"/>
      <c r="BA75" s="48"/>
      <c r="BD75" s="49"/>
      <c r="BE75" s="29"/>
      <c r="BF75" s="48"/>
      <c r="BG75" s="48"/>
      <c r="BI75" s="48"/>
      <c r="BJ75" s="48"/>
      <c r="BK75" s="7"/>
      <c r="BM75" s="29"/>
      <c r="BN75" s="47"/>
      <c r="BO75" s="47"/>
      <c r="BP75" s="2"/>
      <c r="BQ75" s="47"/>
      <c r="BR75" s="47"/>
      <c r="BS75" s="29"/>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7"/>
      <c r="DA75" s="29"/>
      <c r="DB75" s="47"/>
      <c r="DC75" s="47"/>
      <c r="DD75" s="2"/>
      <c r="DE75" s="47"/>
      <c r="DF75" s="47"/>
      <c r="DG75" s="29"/>
      <c r="DH75" s="48"/>
      <c r="DI75" s="48"/>
      <c r="DL75" s="49"/>
      <c r="DM75" s="29"/>
      <c r="DN75" s="48"/>
      <c r="DO75" s="48"/>
      <c r="DQ75" s="48"/>
      <c r="DR75" s="48"/>
      <c r="DS75" s="7"/>
      <c r="DU75" s="29"/>
      <c r="DV75" s="47"/>
      <c r="DW75" s="47"/>
      <c r="DX75" s="2"/>
      <c r="DY75" s="47"/>
      <c r="DZ75" s="47"/>
      <c r="EA75" s="29"/>
      <c r="EC75" s="50"/>
      <c r="EF75" s="49"/>
      <c r="EG75" s="29"/>
      <c r="EH75" s="48"/>
      <c r="EI75" s="48"/>
      <c r="EK75" s="48"/>
      <c r="EL75" s="48"/>
      <c r="EM75" s="7"/>
      <c r="EO75" s="29"/>
      <c r="EP75" s="47"/>
      <c r="EQ75" s="47"/>
      <c r="ER75" s="2"/>
      <c r="ES75" s="47"/>
      <c r="ET75" s="47"/>
      <c r="EU75" s="29"/>
      <c r="EV75" s="48"/>
      <c r="EW75" s="48"/>
      <c r="EZ75" s="49"/>
      <c r="FA75" s="29"/>
      <c r="FB75" s="48"/>
      <c r="FC75" s="48"/>
      <c r="FE75" s="48"/>
      <c r="FF75" s="48"/>
      <c r="FG75" s="7"/>
      <c r="FI75" s="29"/>
      <c r="FJ75" s="47"/>
      <c r="FK75" s="47"/>
      <c r="FL75" s="2"/>
      <c r="FM75" s="47"/>
      <c r="FN75" s="47"/>
      <c r="FO75" s="29"/>
      <c r="FP75" s="48"/>
      <c r="FQ75" s="48"/>
      <c r="FT75" s="49"/>
      <c r="FU75" s="29"/>
      <c r="FV75" s="48"/>
      <c r="FW75" s="48"/>
      <c r="FY75" s="48"/>
      <c r="FZ75" s="48"/>
      <c r="GA75" s="7"/>
      <c r="GI75" s="51"/>
      <c r="GN75" s="49"/>
      <c r="GU75" s="7"/>
      <c r="HC75" s="51"/>
      <c r="HH75" s="49"/>
      <c r="HO75" s="7"/>
      <c r="HW75" s="51"/>
      <c r="IB75" s="49"/>
      <c r="II75" s="7"/>
      <c r="IQ75" s="51"/>
      <c r="IV75" s="49"/>
    </row>
    <row r="76" spans="1:256" s="4" customFormat="1" ht="13.5" customHeight="1">
      <c r="A76" s="62"/>
      <c r="B76" s="2"/>
      <c r="C76" s="7"/>
      <c r="E76" s="29"/>
      <c r="F76" s="47"/>
      <c r="G76" s="48"/>
      <c r="H76" s="2"/>
      <c r="I76" s="47"/>
      <c r="J76" s="48"/>
      <c r="K76" s="29"/>
      <c r="L76" s="48"/>
      <c r="M76" s="48"/>
      <c r="P76" s="49"/>
      <c r="Q76" s="29"/>
      <c r="R76" s="48"/>
      <c r="S76" s="48"/>
      <c r="U76" s="48"/>
      <c r="V76" s="48"/>
      <c r="W76" s="7"/>
      <c r="Y76" s="29"/>
      <c r="Z76" s="47"/>
      <c r="AA76" s="47"/>
      <c r="AB76" s="2"/>
      <c r="AC76" s="47"/>
      <c r="AD76" s="47"/>
      <c r="AE76" s="29"/>
      <c r="AF76" s="48"/>
      <c r="AG76" s="48"/>
      <c r="AJ76" s="49"/>
      <c r="AK76" s="29"/>
      <c r="AM76" s="48"/>
      <c r="AO76" s="48"/>
      <c r="AP76" s="48"/>
      <c r="AQ76" s="7"/>
      <c r="AS76" s="29"/>
      <c r="AT76" s="47"/>
      <c r="AU76" s="47"/>
      <c r="AV76" s="2"/>
      <c r="AW76" s="47"/>
      <c r="AX76" s="47"/>
      <c r="AY76" s="29"/>
      <c r="AZ76" s="48"/>
      <c r="BA76" s="48"/>
      <c r="BD76" s="49"/>
      <c r="BE76" s="29"/>
      <c r="BF76" s="48"/>
      <c r="BG76" s="48"/>
      <c r="BI76" s="48"/>
      <c r="BJ76" s="48"/>
      <c r="BK76" s="7"/>
      <c r="BM76" s="29"/>
      <c r="BN76" s="47"/>
      <c r="BO76" s="47"/>
      <c r="BP76" s="2"/>
      <c r="BQ76" s="47"/>
      <c r="BR76" s="47"/>
      <c r="BS76" s="29"/>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7"/>
      <c r="DA76" s="29"/>
      <c r="DB76" s="47"/>
      <c r="DC76" s="47"/>
      <c r="DD76" s="2"/>
      <c r="DE76" s="47"/>
      <c r="DF76" s="47"/>
      <c r="DG76" s="29"/>
      <c r="DH76" s="48"/>
      <c r="DI76" s="48"/>
      <c r="DL76" s="49"/>
      <c r="DM76" s="29"/>
      <c r="DN76" s="48"/>
      <c r="DO76" s="48"/>
      <c r="DQ76" s="48"/>
      <c r="DR76" s="48"/>
      <c r="DS76" s="7"/>
      <c r="DU76" s="29"/>
      <c r="DV76" s="47"/>
      <c r="DW76" s="47"/>
      <c r="DX76" s="2"/>
      <c r="DY76" s="47"/>
      <c r="DZ76" s="47"/>
      <c r="EA76" s="29"/>
      <c r="EC76" s="50"/>
      <c r="EF76" s="49"/>
      <c r="EG76" s="29"/>
      <c r="EH76" s="48"/>
      <c r="EI76" s="48"/>
      <c r="EK76" s="48"/>
      <c r="EL76" s="48"/>
      <c r="EM76" s="7"/>
      <c r="EO76" s="29"/>
      <c r="EP76" s="47"/>
      <c r="EQ76" s="47"/>
      <c r="ER76" s="2"/>
      <c r="ES76" s="47"/>
      <c r="ET76" s="47"/>
      <c r="EU76" s="29"/>
      <c r="EV76" s="48"/>
      <c r="EW76" s="48"/>
      <c r="EZ76" s="49"/>
      <c r="FA76" s="29"/>
      <c r="FB76" s="48"/>
      <c r="FC76" s="48"/>
      <c r="FE76" s="48"/>
      <c r="FF76" s="48"/>
      <c r="FG76" s="7"/>
      <c r="FI76" s="29"/>
      <c r="FJ76" s="47"/>
      <c r="FK76" s="47"/>
      <c r="FL76" s="2"/>
      <c r="FM76" s="47"/>
      <c r="FN76" s="47"/>
      <c r="FO76" s="29"/>
      <c r="FP76" s="48"/>
      <c r="FQ76" s="48"/>
      <c r="FT76" s="49"/>
      <c r="FU76" s="29"/>
      <c r="FV76" s="48"/>
      <c r="FW76" s="48"/>
      <c r="FY76" s="48"/>
      <c r="FZ76" s="48"/>
      <c r="GA76" s="7"/>
      <c r="GI76" s="51"/>
      <c r="GN76" s="49"/>
      <c r="GU76" s="7"/>
      <c r="HC76" s="51"/>
      <c r="HH76" s="49"/>
      <c r="HO76" s="7"/>
      <c r="HW76" s="51"/>
      <c r="IB76" s="49"/>
      <c r="II76" s="7"/>
      <c r="IQ76" s="51"/>
      <c r="IV76" s="49"/>
    </row>
    <row r="77" spans="1:256" s="4" customFormat="1" ht="13.5" customHeight="1">
      <c r="A77" s="62"/>
      <c r="B77" s="2"/>
      <c r="C77" s="7"/>
      <c r="E77" s="29"/>
      <c r="F77" s="47"/>
      <c r="G77" s="48"/>
      <c r="H77" s="2"/>
      <c r="I77" s="47"/>
      <c r="J77" s="48"/>
      <c r="K77" s="29"/>
      <c r="L77" s="48"/>
      <c r="M77" s="48"/>
      <c r="P77" s="49"/>
      <c r="Q77" s="29"/>
      <c r="R77" s="48"/>
      <c r="S77" s="48"/>
      <c r="U77" s="48"/>
      <c r="V77" s="48"/>
      <c r="W77" s="7"/>
      <c r="Y77" s="29"/>
      <c r="Z77" s="47"/>
      <c r="AA77" s="47"/>
      <c r="AB77" s="2"/>
      <c r="AC77" s="47"/>
      <c r="AD77" s="47"/>
      <c r="AE77" s="29"/>
      <c r="AF77" s="48"/>
      <c r="AG77" s="48"/>
      <c r="AJ77" s="49"/>
      <c r="AK77" s="29"/>
      <c r="AM77" s="48"/>
      <c r="AO77" s="48"/>
      <c r="AP77" s="48"/>
      <c r="AQ77" s="7"/>
      <c r="AS77" s="29"/>
      <c r="AT77" s="47"/>
      <c r="AU77" s="47"/>
      <c r="AV77" s="2"/>
      <c r="AW77" s="47"/>
      <c r="AX77" s="47"/>
      <c r="AY77" s="29"/>
      <c r="AZ77" s="48"/>
      <c r="BA77" s="48"/>
      <c r="BD77" s="49"/>
      <c r="BE77" s="29"/>
      <c r="BF77" s="48"/>
      <c r="BG77" s="48"/>
      <c r="BI77" s="48"/>
      <c r="BJ77" s="48"/>
      <c r="BK77" s="7"/>
      <c r="BM77" s="29"/>
      <c r="BN77" s="47"/>
      <c r="BO77" s="47"/>
      <c r="BP77" s="2"/>
      <c r="BQ77" s="47"/>
      <c r="BR77" s="47"/>
      <c r="BS77" s="29"/>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7"/>
      <c r="DA77" s="29"/>
      <c r="DB77" s="47"/>
      <c r="DC77" s="47"/>
      <c r="DD77" s="2"/>
      <c r="DE77" s="47"/>
      <c r="DF77" s="47"/>
      <c r="DG77" s="29"/>
      <c r="DH77" s="48"/>
      <c r="DI77" s="48"/>
      <c r="DL77" s="49"/>
      <c r="DM77" s="29"/>
      <c r="DN77" s="48"/>
      <c r="DO77" s="48"/>
      <c r="DQ77" s="48"/>
      <c r="DR77" s="48"/>
      <c r="DS77" s="7"/>
      <c r="DU77" s="29"/>
      <c r="DV77" s="47"/>
      <c r="DW77" s="47"/>
      <c r="DX77" s="2"/>
      <c r="DY77" s="47"/>
      <c r="DZ77" s="47"/>
      <c r="EA77" s="29"/>
      <c r="EC77" s="50"/>
      <c r="EF77" s="49"/>
      <c r="EG77" s="29"/>
      <c r="EH77" s="48"/>
      <c r="EI77" s="48"/>
      <c r="EK77" s="48"/>
      <c r="EL77" s="48"/>
      <c r="EM77" s="7"/>
      <c r="EO77" s="29"/>
      <c r="EP77" s="47"/>
      <c r="EQ77" s="47"/>
      <c r="ER77" s="2"/>
      <c r="ES77" s="47"/>
      <c r="ET77" s="47"/>
      <c r="EU77" s="29"/>
      <c r="EV77" s="48"/>
      <c r="EW77" s="48"/>
      <c r="EZ77" s="49"/>
      <c r="FA77" s="29"/>
      <c r="FB77" s="48"/>
      <c r="FC77" s="48"/>
      <c r="FE77" s="48"/>
      <c r="FF77" s="48"/>
      <c r="FG77" s="7"/>
      <c r="FI77" s="29"/>
      <c r="FJ77" s="47"/>
      <c r="FK77" s="47"/>
      <c r="FL77" s="2"/>
      <c r="FM77" s="47"/>
      <c r="FN77" s="47"/>
      <c r="FO77" s="29"/>
      <c r="FP77" s="48"/>
      <c r="FQ77" s="48"/>
      <c r="FT77" s="49"/>
      <c r="FU77" s="29"/>
      <c r="FV77" s="48"/>
      <c r="FW77" s="48"/>
      <c r="FY77" s="48"/>
      <c r="FZ77" s="48"/>
      <c r="GA77" s="7"/>
      <c r="GI77" s="51"/>
      <c r="GN77" s="49"/>
      <c r="GU77" s="7"/>
      <c r="HC77" s="51"/>
      <c r="HH77" s="49"/>
      <c r="HO77" s="7"/>
      <c r="HW77" s="51"/>
      <c r="IB77" s="49"/>
      <c r="II77" s="7"/>
      <c r="IQ77" s="51"/>
      <c r="IV77" s="49"/>
    </row>
    <row r="78" spans="1:256" s="4" customFormat="1" ht="13.5" customHeight="1">
      <c r="A78" s="62"/>
      <c r="B78" s="2"/>
      <c r="C78" s="7"/>
      <c r="E78" s="29"/>
      <c r="F78" s="47"/>
      <c r="G78" s="48"/>
      <c r="H78" s="2"/>
      <c r="I78" s="47"/>
      <c r="J78" s="48"/>
      <c r="K78" s="29"/>
      <c r="L78" s="48"/>
      <c r="M78" s="48"/>
      <c r="P78" s="49"/>
      <c r="Q78" s="29"/>
      <c r="R78" s="48"/>
      <c r="S78" s="48"/>
      <c r="U78" s="48"/>
      <c r="V78" s="48"/>
      <c r="W78" s="7"/>
      <c r="Y78" s="29"/>
      <c r="Z78" s="47"/>
      <c r="AA78" s="47"/>
      <c r="AB78" s="2"/>
      <c r="AC78" s="47"/>
      <c r="AD78" s="47"/>
      <c r="AE78" s="29"/>
      <c r="AF78" s="48"/>
      <c r="AG78" s="48"/>
      <c r="AJ78" s="49"/>
      <c r="AK78" s="29"/>
      <c r="AM78" s="48"/>
      <c r="AO78" s="48"/>
      <c r="AP78" s="48"/>
      <c r="AQ78" s="7"/>
      <c r="AS78" s="29"/>
      <c r="AT78" s="47"/>
      <c r="AU78" s="47"/>
      <c r="AV78" s="2"/>
      <c r="AW78" s="47"/>
      <c r="AX78" s="47"/>
      <c r="AY78" s="29"/>
      <c r="AZ78" s="48"/>
      <c r="BA78" s="48"/>
      <c r="BD78" s="49"/>
      <c r="BE78" s="29"/>
      <c r="BF78" s="48"/>
      <c r="BG78" s="48"/>
      <c r="BI78" s="48"/>
      <c r="BJ78" s="48"/>
      <c r="BK78" s="7"/>
      <c r="BM78" s="29"/>
      <c r="BN78" s="47"/>
      <c r="BO78" s="47"/>
      <c r="BP78" s="2"/>
      <c r="BQ78" s="47"/>
      <c r="BR78" s="47"/>
      <c r="BS78" s="29"/>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7"/>
      <c r="DA78" s="29"/>
      <c r="DB78" s="47"/>
      <c r="DC78" s="47"/>
      <c r="DD78" s="2"/>
      <c r="DE78" s="47"/>
      <c r="DF78" s="47"/>
      <c r="DG78" s="29"/>
      <c r="DH78" s="48"/>
      <c r="DI78" s="48"/>
      <c r="DL78" s="49"/>
      <c r="DM78" s="29"/>
      <c r="DN78" s="48"/>
      <c r="DO78" s="48"/>
      <c r="DQ78" s="48"/>
      <c r="DR78" s="48"/>
      <c r="DS78" s="7"/>
      <c r="DU78" s="29"/>
      <c r="DV78" s="47"/>
      <c r="DW78" s="47"/>
      <c r="DX78" s="2"/>
      <c r="DY78" s="47"/>
      <c r="DZ78" s="47"/>
      <c r="EA78" s="29"/>
      <c r="EC78" s="50"/>
      <c r="EF78" s="49"/>
      <c r="EG78" s="29"/>
      <c r="EH78" s="48"/>
      <c r="EI78" s="48"/>
      <c r="EK78" s="48"/>
      <c r="EL78" s="48"/>
      <c r="EM78" s="7"/>
      <c r="EO78" s="29"/>
      <c r="EP78" s="47"/>
      <c r="EQ78" s="47"/>
      <c r="ER78" s="2"/>
      <c r="ES78" s="47"/>
      <c r="ET78" s="47"/>
      <c r="EU78" s="29"/>
      <c r="EV78" s="48"/>
      <c r="EW78" s="48"/>
      <c r="EZ78" s="49"/>
      <c r="FA78" s="29"/>
      <c r="FB78" s="48"/>
      <c r="FC78" s="48"/>
      <c r="FE78" s="48"/>
      <c r="FF78" s="48"/>
      <c r="FG78" s="7"/>
      <c r="FI78" s="29"/>
      <c r="FJ78" s="47"/>
      <c r="FK78" s="47"/>
      <c r="FL78" s="2"/>
      <c r="FM78" s="47"/>
      <c r="FN78" s="47"/>
      <c r="FO78" s="29"/>
      <c r="FP78" s="48"/>
      <c r="FQ78" s="48"/>
      <c r="FT78" s="49"/>
      <c r="FU78" s="29"/>
      <c r="FV78" s="48"/>
      <c r="FW78" s="48"/>
      <c r="FY78" s="48"/>
      <c r="FZ78" s="48"/>
      <c r="GA78" s="7"/>
      <c r="GI78" s="51"/>
      <c r="GN78" s="49"/>
      <c r="GU78" s="7"/>
      <c r="HC78" s="51"/>
      <c r="HH78" s="49"/>
      <c r="HO78" s="7"/>
      <c r="HW78" s="51"/>
      <c r="IB78" s="49"/>
      <c r="II78" s="7"/>
      <c r="IQ78" s="51"/>
      <c r="IV78" s="49"/>
    </row>
    <row r="79" spans="1:256" s="4" customFormat="1" ht="13.5" customHeight="1">
      <c r="A79" s="62"/>
      <c r="B79" s="2"/>
      <c r="C79" s="7"/>
      <c r="E79" s="29"/>
      <c r="F79" s="47"/>
      <c r="G79" s="48"/>
      <c r="H79" s="2"/>
      <c r="I79" s="47"/>
      <c r="J79" s="48"/>
      <c r="K79" s="29"/>
      <c r="L79" s="48"/>
      <c r="M79" s="48"/>
      <c r="P79" s="49"/>
      <c r="Q79" s="29"/>
      <c r="R79" s="48"/>
      <c r="S79" s="48"/>
      <c r="U79" s="48"/>
      <c r="V79" s="48"/>
      <c r="W79" s="7"/>
      <c r="Y79" s="29"/>
      <c r="Z79" s="47"/>
      <c r="AA79" s="47"/>
      <c r="AB79" s="2"/>
      <c r="AC79" s="47"/>
      <c r="AD79" s="47"/>
      <c r="AE79" s="29"/>
      <c r="AF79" s="48"/>
      <c r="AG79" s="48"/>
      <c r="AJ79" s="49"/>
      <c r="AK79" s="29"/>
      <c r="AM79" s="48"/>
      <c r="AO79" s="48"/>
      <c r="AP79" s="48"/>
      <c r="AQ79" s="7"/>
      <c r="AS79" s="29"/>
      <c r="AT79" s="47"/>
      <c r="AU79" s="47"/>
      <c r="AV79" s="2"/>
      <c r="AW79" s="47"/>
      <c r="AX79" s="47"/>
      <c r="AY79" s="29"/>
      <c r="AZ79" s="48"/>
      <c r="BA79" s="48"/>
      <c r="BD79" s="49"/>
      <c r="BE79" s="29"/>
      <c r="BF79" s="48"/>
      <c r="BG79" s="48"/>
      <c r="BI79" s="48"/>
      <c r="BJ79" s="48"/>
      <c r="BK79" s="7"/>
      <c r="BM79" s="29"/>
      <c r="BN79" s="47"/>
      <c r="BO79" s="47"/>
      <c r="BP79" s="2"/>
      <c r="BQ79" s="47"/>
      <c r="BR79" s="47"/>
      <c r="BS79" s="29"/>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7"/>
      <c r="DA79" s="29"/>
      <c r="DB79" s="47"/>
      <c r="DC79" s="47"/>
      <c r="DD79" s="2"/>
      <c r="DE79" s="47"/>
      <c r="DF79" s="47"/>
      <c r="DG79" s="29"/>
      <c r="DH79" s="48"/>
      <c r="DI79" s="48"/>
      <c r="DL79" s="49"/>
      <c r="DM79" s="29"/>
      <c r="DN79" s="48"/>
      <c r="DO79" s="48"/>
      <c r="DQ79" s="48"/>
      <c r="DR79" s="48"/>
      <c r="DS79" s="7"/>
      <c r="DU79" s="29"/>
      <c r="DV79" s="47"/>
      <c r="DW79" s="47"/>
      <c r="DX79" s="2"/>
      <c r="DY79" s="47"/>
      <c r="DZ79" s="47"/>
      <c r="EA79" s="29"/>
      <c r="EC79" s="50"/>
      <c r="EF79" s="49"/>
      <c r="EG79" s="29"/>
      <c r="EH79" s="48"/>
      <c r="EI79" s="48"/>
      <c r="EK79" s="48"/>
      <c r="EL79" s="48"/>
      <c r="EM79" s="7"/>
      <c r="EO79" s="29"/>
      <c r="EP79" s="47"/>
      <c r="EQ79" s="47"/>
      <c r="ER79" s="2"/>
      <c r="ES79" s="47"/>
      <c r="ET79" s="47"/>
      <c r="EU79" s="29"/>
      <c r="EV79" s="48"/>
      <c r="EW79" s="48"/>
      <c r="EZ79" s="49"/>
      <c r="FA79" s="29"/>
      <c r="FB79" s="48"/>
      <c r="FC79" s="48"/>
      <c r="FE79" s="48"/>
      <c r="FF79" s="48"/>
      <c r="FG79" s="7"/>
      <c r="FI79" s="29"/>
      <c r="FJ79" s="47"/>
      <c r="FK79" s="47"/>
      <c r="FL79" s="2"/>
      <c r="FM79" s="47"/>
      <c r="FN79" s="47"/>
      <c r="FO79" s="29"/>
      <c r="FP79" s="48"/>
      <c r="FQ79" s="48"/>
      <c r="FT79" s="49"/>
      <c r="FU79" s="29"/>
      <c r="FV79" s="48"/>
      <c r="FW79" s="48"/>
      <c r="FY79" s="48"/>
      <c r="FZ79" s="48"/>
      <c r="GA79" s="7"/>
      <c r="GI79" s="51"/>
      <c r="GN79" s="49"/>
      <c r="GU79" s="7"/>
      <c r="HC79" s="51"/>
      <c r="HH79" s="49"/>
      <c r="HO79" s="7"/>
      <c r="HW79" s="51"/>
      <c r="IB79" s="49"/>
      <c r="II79" s="7"/>
      <c r="IQ79" s="51"/>
      <c r="IV79" s="49"/>
    </row>
    <row r="80" spans="1:256" s="4" customFormat="1" ht="13.5" customHeight="1">
      <c r="A80" s="62"/>
      <c r="B80" s="2"/>
      <c r="C80" s="7"/>
      <c r="E80" s="29"/>
      <c r="F80" s="47"/>
      <c r="G80" s="48"/>
      <c r="H80" s="2"/>
      <c r="I80" s="47"/>
      <c r="J80" s="48"/>
      <c r="K80" s="29"/>
      <c r="L80" s="48"/>
      <c r="M80" s="48"/>
      <c r="P80" s="49"/>
      <c r="Q80" s="29"/>
      <c r="R80" s="48"/>
      <c r="S80" s="48"/>
      <c r="U80" s="48"/>
      <c r="V80" s="48"/>
      <c r="W80" s="7"/>
      <c r="Y80" s="29"/>
      <c r="Z80" s="47"/>
      <c r="AA80" s="47"/>
      <c r="AB80" s="2"/>
      <c r="AC80" s="47"/>
      <c r="AD80" s="47"/>
      <c r="AE80" s="29"/>
      <c r="AF80" s="48"/>
      <c r="AG80" s="48"/>
      <c r="AJ80" s="49"/>
      <c r="AK80" s="29"/>
      <c r="AM80" s="48"/>
      <c r="AO80" s="48"/>
      <c r="AP80" s="48"/>
      <c r="AQ80" s="7"/>
      <c r="AS80" s="29"/>
      <c r="AT80" s="47"/>
      <c r="AU80" s="47"/>
      <c r="AV80" s="2"/>
      <c r="AW80" s="47"/>
      <c r="AX80" s="47"/>
      <c r="AY80" s="29"/>
      <c r="AZ80" s="48"/>
      <c r="BA80" s="48"/>
      <c r="BD80" s="49"/>
      <c r="BE80" s="29"/>
      <c r="BF80" s="48"/>
      <c r="BG80" s="48"/>
      <c r="BI80" s="48"/>
      <c r="BJ80" s="48"/>
      <c r="BK80" s="7"/>
      <c r="BM80" s="29"/>
      <c r="BN80" s="47"/>
      <c r="BO80" s="47"/>
      <c r="BP80" s="2"/>
      <c r="BQ80" s="47"/>
      <c r="BR80" s="47"/>
      <c r="BS80" s="29"/>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7"/>
      <c r="DA80" s="29"/>
      <c r="DB80" s="47"/>
      <c r="DC80" s="47"/>
      <c r="DD80" s="2"/>
      <c r="DE80" s="47"/>
      <c r="DF80" s="47"/>
      <c r="DG80" s="29"/>
      <c r="DH80" s="48"/>
      <c r="DI80" s="48"/>
      <c r="DL80" s="49"/>
      <c r="DM80" s="29"/>
      <c r="DN80" s="48"/>
      <c r="DO80" s="48"/>
      <c r="DQ80" s="48"/>
      <c r="DR80" s="48"/>
      <c r="DS80" s="7"/>
      <c r="DU80" s="29"/>
      <c r="DV80" s="47"/>
      <c r="DW80" s="47"/>
      <c r="DX80" s="2"/>
      <c r="DY80" s="47"/>
      <c r="DZ80" s="47"/>
      <c r="EA80" s="29"/>
      <c r="EC80" s="50"/>
      <c r="EF80" s="49"/>
      <c r="EG80" s="29"/>
      <c r="EH80" s="48"/>
      <c r="EI80" s="48"/>
      <c r="EK80" s="48"/>
      <c r="EL80" s="48"/>
      <c r="EM80" s="7"/>
      <c r="EO80" s="29"/>
      <c r="EP80" s="47"/>
      <c r="EQ80" s="47"/>
      <c r="ER80" s="2"/>
      <c r="ES80" s="47"/>
      <c r="ET80" s="47"/>
      <c r="EU80" s="29"/>
      <c r="EV80" s="48"/>
      <c r="EW80" s="48"/>
      <c r="EZ80" s="49"/>
      <c r="FA80" s="29"/>
      <c r="FB80" s="48"/>
      <c r="FC80" s="48"/>
      <c r="FE80" s="48"/>
      <c r="FF80" s="48"/>
      <c r="FG80" s="7"/>
      <c r="FI80" s="29"/>
      <c r="FJ80" s="47"/>
      <c r="FK80" s="47"/>
      <c r="FL80" s="2"/>
      <c r="FM80" s="47"/>
      <c r="FN80" s="47"/>
      <c r="FO80" s="29"/>
      <c r="FP80" s="48"/>
      <c r="FQ80" s="48"/>
      <c r="FT80" s="49"/>
      <c r="FU80" s="29"/>
      <c r="FV80" s="48"/>
      <c r="FW80" s="48"/>
      <c r="FY80" s="48"/>
      <c r="FZ80" s="48"/>
      <c r="GA80" s="7"/>
      <c r="GI80" s="51"/>
      <c r="GN80" s="49"/>
      <c r="GU80" s="7"/>
      <c r="HC80" s="51"/>
      <c r="HH80" s="49"/>
      <c r="HO80" s="7"/>
      <c r="HW80" s="51"/>
      <c r="IB80" s="49"/>
      <c r="II80" s="7"/>
      <c r="IQ80" s="51"/>
      <c r="IV80" s="49"/>
    </row>
    <row r="81" spans="1:256" s="4" customFormat="1" ht="13.5" customHeight="1">
      <c r="A81" s="62"/>
      <c r="B81" s="2"/>
      <c r="C81" s="7"/>
      <c r="E81" s="29"/>
      <c r="F81" s="47"/>
      <c r="G81" s="48"/>
      <c r="H81" s="2"/>
      <c r="I81" s="47"/>
      <c r="J81" s="48"/>
      <c r="K81" s="29"/>
      <c r="L81" s="48"/>
      <c r="M81" s="48"/>
      <c r="P81" s="49"/>
      <c r="Q81" s="29"/>
      <c r="R81" s="48"/>
      <c r="S81" s="48"/>
      <c r="U81" s="48"/>
      <c r="V81" s="48"/>
      <c r="W81" s="7"/>
      <c r="Y81" s="29"/>
      <c r="Z81" s="47"/>
      <c r="AA81" s="47"/>
      <c r="AB81" s="2"/>
      <c r="AC81" s="47"/>
      <c r="AD81" s="47"/>
      <c r="AE81" s="29"/>
      <c r="AF81" s="48"/>
      <c r="AG81" s="48"/>
      <c r="AJ81" s="49"/>
      <c r="AK81" s="29"/>
      <c r="AM81" s="48"/>
      <c r="AO81" s="48"/>
      <c r="AP81" s="48"/>
      <c r="AQ81" s="7"/>
      <c r="AS81" s="29"/>
      <c r="AT81" s="47"/>
      <c r="AU81" s="47"/>
      <c r="AV81" s="2"/>
      <c r="AW81" s="47"/>
      <c r="AX81" s="47"/>
      <c r="AY81" s="29"/>
      <c r="AZ81" s="48"/>
      <c r="BA81" s="48"/>
      <c r="BD81" s="49"/>
      <c r="BE81" s="29"/>
      <c r="BF81" s="48"/>
      <c r="BG81" s="48"/>
      <c r="BI81" s="48"/>
      <c r="BJ81" s="48"/>
      <c r="BK81" s="7"/>
      <c r="BM81" s="29"/>
      <c r="BN81" s="47"/>
      <c r="BO81" s="47"/>
      <c r="BP81" s="2"/>
      <c r="BQ81" s="47"/>
      <c r="BR81" s="47"/>
      <c r="BS81" s="29"/>
      <c r="BT81" s="48"/>
      <c r="BU81" s="48"/>
      <c r="BX81" s="49"/>
      <c r="BY81" s="29"/>
      <c r="BZ81" s="48"/>
      <c r="CA81" s="48"/>
      <c r="CC81" s="48"/>
      <c r="CD81" s="48"/>
      <c r="CE81" s="29"/>
      <c r="CG81" s="29"/>
      <c r="CH81" s="47"/>
      <c r="CI81" s="47"/>
      <c r="CJ81" s="2"/>
      <c r="CK81" s="47"/>
      <c r="CL81" s="47"/>
      <c r="CM81" s="29"/>
      <c r="CN81" s="48"/>
      <c r="CO81" s="48"/>
      <c r="CR81" s="49"/>
      <c r="CS81" s="29"/>
      <c r="CT81" s="48"/>
      <c r="CU81" s="48"/>
      <c r="CW81" s="48"/>
      <c r="CX81" s="48"/>
      <c r="CY81" s="7"/>
      <c r="DA81" s="29"/>
      <c r="DB81" s="47"/>
      <c r="DC81" s="47"/>
      <c r="DD81" s="2"/>
      <c r="DE81" s="47"/>
      <c r="DF81" s="47"/>
      <c r="DG81" s="29"/>
      <c r="DH81" s="48"/>
      <c r="DI81" s="48"/>
      <c r="DL81" s="49"/>
      <c r="DM81" s="29"/>
      <c r="DN81" s="48"/>
      <c r="DO81" s="48"/>
      <c r="DQ81" s="48"/>
      <c r="DR81" s="48"/>
      <c r="DS81" s="7"/>
      <c r="DU81" s="29"/>
      <c r="DV81" s="47"/>
      <c r="DW81" s="47"/>
      <c r="DX81" s="2"/>
      <c r="DY81" s="47"/>
      <c r="DZ81" s="47"/>
      <c r="EA81" s="29"/>
      <c r="EC81" s="50"/>
      <c r="EF81" s="49"/>
      <c r="EG81" s="29"/>
      <c r="EH81" s="48"/>
      <c r="EI81" s="48"/>
      <c r="EK81" s="48"/>
      <c r="EL81" s="48"/>
      <c r="EM81" s="7"/>
      <c r="EO81" s="29"/>
      <c r="EP81" s="47"/>
      <c r="EQ81" s="47"/>
      <c r="ER81" s="2"/>
      <c r="ES81" s="47"/>
      <c r="ET81" s="47"/>
      <c r="EU81" s="29"/>
      <c r="EV81" s="48"/>
      <c r="EW81" s="48"/>
      <c r="EZ81" s="49"/>
      <c r="FA81" s="29"/>
      <c r="FB81" s="48"/>
      <c r="FC81" s="48"/>
      <c r="FE81" s="48"/>
      <c r="FF81" s="48"/>
      <c r="FG81" s="7"/>
      <c r="FI81" s="29"/>
      <c r="FJ81" s="47"/>
      <c r="FK81" s="47"/>
      <c r="FL81" s="2"/>
      <c r="FM81" s="47"/>
      <c r="FN81" s="47"/>
      <c r="FO81" s="29"/>
      <c r="FP81" s="48"/>
      <c r="FQ81" s="48"/>
      <c r="FT81" s="49"/>
      <c r="FU81" s="29"/>
      <c r="FV81" s="48"/>
      <c r="FW81" s="48"/>
      <c r="FY81" s="48"/>
      <c r="FZ81" s="48"/>
      <c r="GA81" s="7"/>
      <c r="GI81" s="51"/>
      <c r="GN81" s="49"/>
      <c r="GU81" s="7"/>
      <c r="HC81" s="51"/>
      <c r="HH81" s="49"/>
      <c r="HO81" s="7"/>
      <c r="HW81" s="51"/>
      <c r="IB81" s="49"/>
      <c r="II81" s="7"/>
      <c r="IQ81" s="51"/>
      <c r="IV81" s="49"/>
    </row>
    <row r="82" spans="1:256" s="4" customFormat="1" ht="13.5" customHeight="1">
      <c r="A82" s="62"/>
      <c r="B82" s="2"/>
      <c r="C82" s="7"/>
      <c r="E82" s="29"/>
      <c r="F82" s="47"/>
      <c r="G82" s="48"/>
      <c r="H82" s="2"/>
      <c r="I82" s="47"/>
      <c r="J82" s="48"/>
      <c r="K82" s="29"/>
      <c r="L82" s="48"/>
      <c r="M82" s="48"/>
      <c r="P82" s="49"/>
      <c r="Q82" s="29"/>
      <c r="R82" s="48"/>
      <c r="S82" s="48"/>
      <c r="U82" s="48"/>
      <c r="V82" s="48"/>
      <c r="W82" s="7"/>
      <c r="Y82" s="29"/>
      <c r="Z82" s="47"/>
      <c r="AA82" s="47"/>
      <c r="AB82" s="2"/>
      <c r="AC82" s="47"/>
      <c r="AD82" s="47"/>
      <c r="AE82" s="29"/>
      <c r="AF82" s="48"/>
      <c r="AG82" s="48"/>
      <c r="AJ82" s="49"/>
      <c r="AK82" s="29"/>
      <c r="AM82" s="48"/>
      <c r="AO82" s="48"/>
      <c r="AP82" s="48"/>
      <c r="AQ82" s="7"/>
      <c r="AS82" s="29"/>
      <c r="AT82" s="47"/>
      <c r="AU82" s="47"/>
      <c r="AV82" s="2"/>
      <c r="AW82" s="47"/>
      <c r="AX82" s="47"/>
      <c r="AY82" s="29"/>
      <c r="AZ82" s="48"/>
      <c r="BA82" s="48"/>
      <c r="BD82" s="49"/>
      <c r="BE82" s="29"/>
      <c r="BF82" s="48"/>
      <c r="BG82" s="48"/>
      <c r="BI82" s="48"/>
      <c r="BJ82" s="48"/>
      <c r="BK82" s="7"/>
      <c r="BM82" s="29"/>
      <c r="BN82" s="47"/>
      <c r="BO82" s="47"/>
      <c r="BP82" s="2"/>
      <c r="BQ82" s="47"/>
      <c r="BR82" s="47"/>
      <c r="BS82" s="29"/>
      <c r="BT82" s="48"/>
      <c r="BU82" s="48"/>
      <c r="BX82" s="49"/>
      <c r="BY82" s="29"/>
      <c r="BZ82" s="48"/>
      <c r="CA82" s="48"/>
      <c r="CC82" s="48"/>
      <c r="CD82" s="48"/>
      <c r="CE82" s="29"/>
      <c r="CG82" s="29"/>
      <c r="CH82" s="47"/>
      <c r="CI82" s="47"/>
      <c r="CJ82" s="2"/>
      <c r="CK82" s="47"/>
      <c r="CL82" s="47"/>
      <c r="CM82" s="29"/>
      <c r="CN82" s="48"/>
      <c r="CO82" s="48"/>
      <c r="CR82" s="49"/>
      <c r="CS82" s="29"/>
      <c r="CT82" s="48"/>
      <c r="CU82" s="48"/>
      <c r="CW82" s="48"/>
      <c r="CX82" s="48"/>
      <c r="CY82" s="7"/>
      <c r="DA82" s="29"/>
      <c r="DB82" s="47"/>
      <c r="DC82" s="47"/>
      <c r="DD82" s="2"/>
      <c r="DE82" s="47"/>
      <c r="DF82" s="47"/>
      <c r="DG82" s="29"/>
      <c r="DH82" s="48"/>
      <c r="DI82" s="48"/>
      <c r="DL82" s="49"/>
      <c r="DM82" s="29"/>
      <c r="DN82" s="48"/>
      <c r="DO82" s="48"/>
      <c r="DQ82" s="48"/>
      <c r="DR82" s="48"/>
      <c r="DS82" s="7"/>
      <c r="DU82" s="29"/>
      <c r="DV82" s="47"/>
      <c r="DW82" s="47"/>
      <c r="DX82" s="2"/>
      <c r="DY82" s="47"/>
      <c r="DZ82" s="47"/>
      <c r="EA82" s="29"/>
      <c r="EC82" s="50"/>
      <c r="EF82" s="49"/>
      <c r="EG82" s="29"/>
      <c r="EH82" s="48"/>
      <c r="EI82" s="48"/>
      <c r="EK82" s="48"/>
      <c r="EL82" s="48"/>
      <c r="EM82" s="7"/>
      <c r="EO82" s="29"/>
      <c r="EP82" s="47"/>
      <c r="EQ82" s="47"/>
      <c r="ER82" s="2"/>
      <c r="ES82" s="47"/>
      <c r="ET82" s="47"/>
      <c r="EU82" s="29"/>
      <c r="EV82" s="48"/>
      <c r="EW82" s="48"/>
      <c r="EZ82" s="49"/>
      <c r="FA82" s="29"/>
      <c r="FB82" s="48"/>
      <c r="FC82" s="48"/>
      <c r="FE82" s="48"/>
      <c r="FF82" s="48"/>
      <c r="FG82" s="7"/>
      <c r="FI82" s="29"/>
      <c r="FJ82" s="47"/>
      <c r="FK82" s="47"/>
      <c r="FL82" s="2"/>
      <c r="FM82" s="47"/>
      <c r="FN82" s="47"/>
      <c r="FO82" s="29"/>
      <c r="FP82" s="48"/>
      <c r="FQ82" s="48"/>
      <c r="FT82" s="49"/>
      <c r="FU82" s="29"/>
      <c r="FV82" s="48"/>
      <c r="FW82" s="48"/>
      <c r="FY82" s="48"/>
      <c r="FZ82" s="48"/>
      <c r="GA82" s="7"/>
      <c r="GI82" s="51"/>
      <c r="GN82" s="49"/>
      <c r="GU82" s="7"/>
      <c r="HC82" s="51"/>
      <c r="HH82" s="49"/>
      <c r="HO82" s="7"/>
      <c r="HW82" s="51"/>
      <c r="IB82" s="49"/>
      <c r="II82" s="7"/>
      <c r="IQ82" s="51"/>
      <c r="IV82" s="49"/>
    </row>
    <row r="83" spans="1:256" s="4" customFormat="1" ht="13.5" customHeight="1">
      <c r="A83" s="62"/>
      <c r="B83" s="2"/>
      <c r="C83" s="7"/>
      <c r="E83" s="29"/>
      <c r="F83" s="47"/>
      <c r="G83" s="48"/>
      <c r="H83" s="2"/>
      <c r="I83" s="47"/>
      <c r="J83" s="48"/>
      <c r="K83" s="29"/>
      <c r="L83" s="48"/>
      <c r="M83" s="48"/>
      <c r="P83" s="49"/>
      <c r="Q83" s="29"/>
      <c r="R83" s="48"/>
      <c r="S83" s="48"/>
      <c r="U83" s="48"/>
      <c r="V83" s="48"/>
      <c r="W83" s="7"/>
      <c r="Y83" s="29"/>
      <c r="Z83" s="47"/>
      <c r="AA83" s="47"/>
      <c r="AB83" s="2"/>
      <c r="AC83" s="47"/>
      <c r="AD83" s="47"/>
      <c r="AE83" s="29"/>
      <c r="AF83" s="48"/>
      <c r="AG83" s="48"/>
      <c r="AJ83" s="49"/>
      <c r="AK83" s="29"/>
      <c r="AM83" s="48"/>
      <c r="AO83" s="48"/>
      <c r="AP83" s="48"/>
      <c r="AQ83" s="7"/>
      <c r="AS83" s="29"/>
      <c r="AT83" s="47"/>
      <c r="AU83" s="47"/>
      <c r="AV83" s="2"/>
      <c r="AW83" s="47"/>
      <c r="AX83" s="47"/>
      <c r="AY83" s="29"/>
      <c r="AZ83" s="48"/>
      <c r="BA83" s="48"/>
      <c r="BD83" s="49"/>
      <c r="BE83" s="29"/>
      <c r="BF83" s="48"/>
      <c r="BG83" s="48"/>
      <c r="BI83" s="48"/>
      <c r="BJ83" s="48"/>
      <c r="BK83" s="7"/>
      <c r="BM83" s="29"/>
      <c r="BN83" s="47"/>
      <c r="BO83" s="47"/>
      <c r="BP83" s="2"/>
      <c r="BQ83" s="47"/>
      <c r="BR83" s="47"/>
      <c r="BS83" s="29"/>
      <c r="BT83" s="48"/>
      <c r="BU83" s="48"/>
      <c r="BX83" s="49"/>
      <c r="BY83" s="29"/>
      <c r="BZ83" s="48"/>
      <c r="CA83" s="48"/>
      <c r="CC83" s="48"/>
      <c r="CD83" s="48"/>
      <c r="CE83" s="29"/>
      <c r="CG83" s="29"/>
      <c r="CH83" s="47"/>
      <c r="CI83" s="47"/>
      <c r="CJ83" s="2"/>
      <c r="CK83" s="47"/>
      <c r="CL83" s="47"/>
      <c r="CM83" s="29"/>
      <c r="CN83" s="48"/>
      <c r="CO83" s="48"/>
      <c r="CR83" s="49"/>
      <c r="CS83" s="29"/>
      <c r="CT83" s="48"/>
      <c r="CU83" s="48"/>
      <c r="CW83" s="48"/>
      <c r="CX83" s="48"/>
      <c r="CY83" s="7"/>
      <c r="DA83" s="29"/>
      <c r="DB83" s="47"/>
      <c r="DC83" s="47"/>
      <c r="DD83" s="2"/>
      <c r="DE83" s="47"/>
      <c r="DF83" s="47"/>
      <c r="DG83" s="29"/>
      <c r="DH83" s="48"/>
      <c r="DI83" s="48"/>
      <c r="DL83" s="49"/>
      <c r="DM83" s="29"/>
      <c r="DN83" s="48"/>
      <c r="DO83" s="48"/>
      <c r="DQ83" s="48"/>
      <c r="DR83" s="48"/>
      <c r="DS83" s="7"/>
      <c r="DU83" s="29"/>
      <c r="DV83" s="47"/>
      <c r="DW83" s="47"/>
      <c r="DX83" s="2"/>
      <c r="DY83" s="47"/>
      <c r="DZ83" s="47"/>
      <c r="EA83" s="29"/>
      <c r="EC83" s="50"/>
      <c r="EF83" s="49"/>
      <c r="EG83" s="29"/>
      <c r="EH83" s="48"/>
      <c r="EI83" s="48"/>
      <c r="EK83" s="48"/>
      <c r="EL83" s="48"/>
      <c r="EM83" s="7"/>
      <c r="EO83" s="29"/>
      <c r="EP83" s="47"/>
      <c r="EQ83" s="47"/>
      <c r="ER83" s="2"/>
      <c r="ES83" s="47"/>
      <c r="ET83" s="47"/>
      <c r="EU83" s="29"/>
      <c r="EV83" s="48"/>
      <c r="EW83" s="48"/>
      <c r="EZ83" s="49"/>
      <c r="FA83" s="29"/>
      <c r="FB83" s="48"/>
      <c r="FC83" s="48"/>
      <c r="FE83" s="48"/>
      <c r="FF83" s="48"/>
      <c r="FG83" s="7"/>
      <c r="FI83" s="29"/>
      <c r="FJ83" s="47"/>
      <c r="FK83" s="47"/>
      <c r="FL83" s="2"/>
      <c r="FM83" s="47"/>
      <c r="FN83" s="47"/>
      <c r="FO83" s="29"/>
      <c r="FP83" s="48"/>
      <c r="FQ83" s="48"/>
      <c r="FT83" s="49"/>
      <c r="FU83" s="29"/>
      <c r="FV83" s="48"/>
      <c r="FW83" s="48"/>
      <c r="FY83" s="48"/>
      <c r="FZ83" s="48"/>
      <c r="GA83" s="7"/>
      <c r="GI83" s="51"/>
      <c r="GN83" s="49"/>
      <c r="GU83" s="7"/>
      <c r="HC83" s="51"/>
      <c r="HH83" s="49"/>
      <c r="HO83" s="7"/>
      <c r="HW83" s="51"/>
      <c r="IB83" s="49"/>
      <c r="II83" s="7"/>
      <c r="IQ83" s="51"/>
      <c r="IV83" s="49"/>
    </row>
    <row r="84" spans="1:256" s="4" customFormat="1" ht="13.5" customHeight="1">
      <c r="A84" s="62"/>
      <c r="B84" s="2"/>
      <c r="C84" s="7"/>
      <c r="E84" s="29"/>
      <c r="F84" s="47"/>
      <c r="G84" s="48"/>
      <c r="H84" s="2"/>
      <c r="I84" s="47"/>
      <c r="J84" s="48"/>
      <c r="K84" s="29"/>
      <c r="L84" s="48"/>
      <c r="M84" s="48"/>
      <c r="P84" s="49"/>
      <c r="Q84" s="29"/>
      <c r="R84" s="48"/>
      <c r="S84" s="48"/>
      <c r="U84" s="48"/>
      <c r="V84" s="48"/>
      <c r="W84" s="7"/>
      <c r="Y84" s="29"/>
      <c r="Z84" s="47"/>
      <c r="AA84" s="47"/>
      <c r="AB84" s="2"/>
      <c r="AC84" s="47"/>
      <c r="AD84" s="47"/>
      <c r="AE84" s="29"/>
      <c r="AF84" s="48"/>
      <c r="AG84" s="48"/>
      <c r="AJ84" s="49"/>
      <c r="AK84" s="29"/>
      <c r="AM84" s="48"/>
      <c r="AO84" s="48"/>
      <c r="AP84" s="48"/>
      <c r="AQ84" s="7"/>
      <c r="AS84" s="29"/>
      <c r="AT84" s="47"/>
      <c r="AU84" s="47"/>
      <c r="AV84" s="2"/>
      <c r="AW84" s="47"/>
      <c r="AX84" s="47"/>
      <c r="AY84" s="29"/>
      <c r="AZ84" s="48"/>
      <c r="BA84" s="48"/>
      <c r="BD84" s="49"/>
      <c r="BE84" s="29"/>
      <c r="BF84" s="48"/>
      <c r="BG84" s="48"/>
      <c r="BI84" s="48"/>
      <c r="BJ84" s="48"/>
      <c r="BK84" s="7"/>
      <c r="BM84" s="29"/>
      <c r="BN84" s="47"/>
      <c r="BO84" s="47"/>
      <c r="BP84" s="2"/>
      <c r="BQ84" s="47"/>
      <c r="BR84" s="47"/>
      <c r="BS84" s="29"/>
      <c r="BT84" s="48"/>
      <c r="BU84" s="48"/>
      <c r="BX84" s="49"/>
      <c r="BY84" s="29"/>
      <c r="BZ84" s="48"/>
      <c r="CA84" s="48"/>
      <c r="CC84" s="48"/>
      <c r="CD84" s="48"/>
      <c r="CE84" s="29"/>
      <c r="CG84" s="29"/>
      <c r="CH84" s="47"/>
      <c r="CI84" s="47"/>
      <c r="CJ84" s="2"/>
      <c r="CK84" s="47"/>
      <c r="CL84" s="47"/>
      <c r="CM84" s="29"/>
      <c r="CN84" s="48"/>
      <c r="CO84" s="48"/>
      <c r="CR84" s="49"/>
      <c r="CS84" s="29"/>
      <c r="CT84" s="48"/>
      <c r="CU84" s="48"/>
      <c r="CW84" s="48"/>
      <c r="CX84" s="48"/>
      <c r="CY84" s="7"/>
      <c r="DA84" s="29"/>
      <c r="DB84" s="47"/>
      <c r="DC84" s="47"/>
      <c r="DD84" s="2"/>
      <c r="DE84" s="47"/>
      <c r="DF84" s="47"/>
      <c r="DG84" s="29"/>
      <c r="DH84" s="48"/>
      <c r="DI84" s="48"/>
      <c r="DL84" s="49"/>
      <c r="DM84" s="29"/>
      <c r="DN84" s="48"/>
      <c r="DO84" s="48"/>
      <c r="DQ84" s="48"/>
      <c r="DR84" s="48"/>
      <c r="DS84" s="7"/>
      <c r="DU84" s="29"/>
      <c r="DV84" s="47"/>
      <c r="DW84" s="47"/>
      <c r="DX84" s="2"/>
      <c r="DY84" s="47"/>
      <c r="DZ84" s="47"/>
      <c r="EA84" s="29"/>
      <c r="EC84" s="50"/>
      <c r="EF84" s="49"/>
      <c r="EG84" s="29"/>
      <c r="EH84" s="48"/>
      <c r="EI84" s="48"/>
      <c r="EK84" s="48"/>
      <c r="EL84" s="48"/>
      <c r="EM84" s="7"/>
      <c r="EO84" s="29"/>
      <c r="EP84" s="47"/>
      <c r="EQ84" s="47"/>
      <c r="ER84" s="2"/>
      <c r="ES84" s="47"/>
      <c r="ET84" s="47"/>
      <c r="EU84" s="29"/>
      <c r="EV84" s="48"/>
      <c r="EW84" s="48"/>
      <c r="EZ84" s="49"/>
      <c r="FA84" s="29"/>
      <c r="FB84" s="48"/>
      <c r="FC84" s="48"/>
      <c r="FE84" s="48"/>
      <c r="FF84" s="48"/>
      <c r="FG84" s="7"/>
      <c r="FI84" s="29"/>
      <c r="FJ84" s="47"/>
      <c r="FK84" s="47"/>
      <c r="FL84" s="2"/>
      <c r="FM84" s="47"/>
      <c r="FN84" s="47"/>
      <c r="FO84" s="29"/>
      <c r="FP84" s="48"/>
      <c r="FQ84" s="48"/>
      <c r="FT84" s="49"/>
      <c r="FU84" s="29"/>
      <c r="FV84" s="48"/>
      <c r="FW84" s="48"/>
      <c r="FY84" s="48"/>
      <c r="FZ84" s="48"/>
      <c r="GA84" s="7"/>
      <c r="GI84" s="51"/>
      <c r="GN84" s="49"/>
      <c r="GU84" s="7"/>
      <c r="HC84" s="51"/>
      <c r="HH84" s="49"/>
      <c r="HO84" s="7"/>
      <c r="HW84" s="51"/>
      <c r="IB84" s="49"/>
      <c r="II84" s="7"/>
      <c r="IQ84" s="51"/>
      <c r="IV84" s="49"/>
    </row>
    <row r="85" spans="1:256" s="4" customFormat="1" ht="13.5" customHeight="1">
      <c r="A85" s="62"/>
      <c r="B85" s="2"/>
      <c r="C85" s="7"/>
      <c r="E85" s="29"/>
      <c r="F85" s="47"/>
      <c r="G85" s="48"/>
      <c r="H85" s="2"/>
      <c r="I85" s="47"/>
      <c r="J85" s="48"/>
      <c r="K85" s="29"/>
      <c r="L85" s="48"/>
      <c r="M85" s="48"/>
      <c r="P85" s="49"/>
      <c r="Q85" s="29"/>
      <c r="R85" s="48"/>
      <c r="S85" s="48"/>
      <c r="U85" s="48"/>
      <c r="V85" s="48"/>
      <c r="W85" s="7"/>
      <c r="Y85" s="29"/>
      <c r="Z85" s="47"/>
      <c r="AA85" s="47"/>
      <c r="AB85" s="2"/>
      <c r="AC85" s="47"/>
      <c r="AD85" s="47"/>
      <c r="AE85" s="29"/>
      <c r="AF85" s="48"/>
      <c r="AG85" s="48"/>
      <c r="AJ85" s="49"/>
      <c r="AK85" s="29"/>
      <c r="AM85" s="48"/>
      <c r="AO85" s="48"/>
      <c r="AP85" s="48"/>
      <c r="AQ85" s="7"/>
      <c r="AS85" s="29"/>
      <c r="AT85" s="47"/>
      <c r="AU85" s="47"/>
      <c r="AV85" s="2"/>
      <c r="AW85" s="47"/>
      <c r="AX85" s="47"/>
      <c r="AY85" s="29"/>
      <c r="AZ85" s="48"/>
      <c r="BA85" s="48"/>
      <c r="BD85" s="49"/>
      <c r="BE85" s="29"/>
      <c r="BF85" s="48"/>
      <c r="BG85" s="48"/>
      <c r="BI85" s="48"/>
      <c r="BJ85" s="48"/>
      <c r="BK85" s="7"/>
      <c r="BM85" s="29"/>
      <c r="BN85" s="47"/>
      <c r="BO85" s="47"/>
      <c r="BP85" s="2"/>
      <c r="BQ85" s="47"/>
      <c r="BR85" s="47"/>
      <c r="BS85" s="29"/>
      <c r="BT85" s="48"/>
      <c r="BU85" s="48"/>
      <c r="BX85" s="49"/>
      <c r="BY85" s="29"/>
      <c r="BZ85" s="48"/>
      <c r="CA85" s="48"/>
      <c r="CC85" s="48"/>
      <c r="CD85" s="48"/>
      <c r="CE85" s="29"/>
      <c r="CG85" s="29"/>
      <c r="CH85" s="47"/>
      <c r="CI85" s="47"/>
      <c r="CJ85" s="2"/>
      <c r="CK85" s="47"/>
      <c r="CL85" s="47"/>
      <c r="CM85" s="29"/>
      <c r="CN85" s="48"/>
      <c r="CO85" s="48"/>
      <c r="CR85" s="49"/>
      <c r="CS85" s="29"/>
      <c r="CT85" s="48"/>
      <c r="CU85" s="48"/>
      <c r="CW85" s="48"/>
      <c r="CX85" s="48"/>
      <c r="CY85" s="7"/>
      <c r="DA85" s="29"/>
      <c r="DB85" s="47"/>
      <c r="DC85" s="47"/>
      <c r="DD85" s="2"/>
      <c r="DE85" s="47"/>
      <c r="DF85" s="47"/>
      <c r="DG85" s="29"/>
      <c r="DH85" s="48"/>
      <c r="DI85" s="48"/>
      <c r="DL85" s="49"/>
      <c r="DM85" s="29"/>
      <c r="DN85" s="48"/>
      <c r="DO85" s="48"/>
      <c r="DQ85" s="48"/>
      <c r="DR85" s="48"/>
      <c r="DS85" s="7"/>
      <c r="DU85" s="29"/>
      <c r="DV85" s="47"/>
      <c r="DW85" s="47"/>
      <c r="DX85" s="2"/>
      <c r="DY85" s="47"/>
      <c r="DZ85" s="47"/>
      <c r="EA85" s="29"/>
      <c r="EC85" s="50"/>
      <c r="EF85" s="49"/>
      <c r="EG85" s="29"/>
      <c r="EH85" s="48"/>
      <c r="EI85" s="48"/>
      <c r="EK85" s="48"/>
      <c r="EL85" s="48"/>
      <c r="EM85" s="7"/>
      <c r="EO85" s="29"/>
      <c r="EP85" s="47"/>
      <c r="EQ85" s="47"/>
      <c r="ER85" s="2"/>
      <c r="ES85" s="47"/>
      <c r="ET85" s="47"/>
      <c r="EU85" s="29"/>
      <c r="EV85" s="48"/>
      <c r="EW85" s="48"/>
      <c r="EZ85" s="49"/>
      <c r="FA85" s="29"/>
      <c r="FB85" s="48"/>
      <c r="FC85" s="48"/>
      <c r="FE85" s="48"/>
      <c r="FF85" s="48"/>
      <c r="FG85" s="7"/>
      <c r="FI85" s="29"/>
      <c r="FJ85" s="47"/>
      <c r="FK85" s="47"/>
      <c r="FL85" s="2"/>
      <c r="FM85" s="47"/>
      <c r="FN85" s="47"/>
      <c r="FO85" s="29"/>
      <c r="FP85" s="48"/>
      <c r="FQ85" s="48"/>
      <c r="FT85" s="49"/>
      <c r="FU85" s="29"/>
      <c r="FV85" s="48"/>
      <c r="FW85" s="48"/>
      <c r="FY85" s="48"/>
      <c r="FZ85" s="48"/>
      <c r="GA85" s="7"/>
      <c r="GI85" s="51"/>
      <c r="GN85" s="49"/>
      <c r="GU85" s="7"/>
      <c r="HC85" s="51"/>
      <c r="HH85" s="49"/>
      <c r="HO85" s="7"/>
      <c r="HW85" s="51"/>
      <c r="IB85" s="49"/>
      <c r="II85" s="7"/>
      <c r="IQ85" s="51"/>
      <c r="IV85" s="49"/>
    </row>
    <row r="86" spans="1:256" s="4" customFormat="1" ht="13.5" customHeight="1">
      <c r="A86" s="62"/>
      <c r="B86" s="2"/>
      <c r="C86" s="7"/>
      <c r="E86" s="29"/>
      <c r="F86" s="47"/>
      <c r="G86" s="48"/>
      <c r="H86" s="2"/>
      <c r="I86" s="47"/>
      <c r="J86" s="48"/>
      <c r="K86" s="29"/>
      <c r="L86" s="48"/>
      <c r="M86" s="48"/>
      <c r="P86" s="49"/>
      <c r="Q86" s="29"/>
      <c r="R86" s="48"/>
      <c r="S86" s="48"/>
      <c r="U86" s="48"/>
      <c r="V86" s="48"/>
      <c r="W86" s="7"/>
      <c r="Y86" s="29"/>
      <c r="Z86" s="47"/>
      <c r="AA86" s="47"/>
      <c r="AB86" s="2"/>
      <c r="AC86" s="47"/>
      <c r="AD86" s="47"/>
      <c r="AE86" s="29"/>
      <c r="AF86" s="48"/>
      <c r="AG86" s="48"/>
      <c r="AJ86" s="49"/>
      <c r="AK86" s="29"/>
      <c r="AM86" s="48"/>
      <c r="AO86" s="48"/>
      <c r="AP86" s="48"/>
      <c r="AQ86" s="7"/>
      <c r="AS86" s="29"/>
      <c r="AT86" s="47"/>
      <c r="AU86" s="47"/>
      <c r="AV86" s="2"/>
      <c r="AW86" s="47"/>
      <c r="AX86" s="47"/>
      <c r="AY86" s="29"/>
      <c r="AZ86" s="48"/>
      <c r="BA86" s="48"/>
      <c r="BD86" s="49"/>
      <c r="BE86" s="29"/>
      <c r="BF86" s="48"/>
      <c r="BG86" s="48"/>
      <c r="BI86" s="48"/>
      <c r="BJ86" s="48"/>
      <c r="BK86" s="7"/>
      <c r="BM86" s="29"/>
      <c r="BN86" s="47"/>
      <c r="BO86" s="47"/>
      <c r="BP86" s="2"/>
      <c r="BQ86" s="47"/>
      <c r="BR86" s="47"/>
      <c r="BS86" s="29"/>
      <c r="BT86" s="48"/>
      <c r="BU86" s="48"/>
      <c r="BX86" s="49"/>
      <c r="BY86" s="29"/>
      <c r="BZ86" s="48"/>
      <c r="CA86" s="48"/>
      <c r="CC86" s="48"/>
      <c r="CD86" s="48"/>
      <c r="CE86" s="29"/>
      <c r="CG86" s="29"/>
      <c r="CH86" s="47"/>
      <c r="CI86" s="47"/>
      <c r="CJ86" s="2"/>
      <c r="CK86" s="47"/>
      <c r="CL86" s="47"/>
      <c r="CM86" s="29"/>
      <c r="CN86" s="48"/>
      <c r="CO86" s="48"/>
      <c r="CR86" s="49"/>
      <c r="CS86" s="29"/>
      <c r="CT86" s="48"/>
      <c r="CU86" s="48"/>
      <c r="CW86" s="48"/>
      <c r="CX86" s="48"/>
      <c r="CY86" s="7"/>
      <c r="DA86" s="29"/>
      <c r="DB86" s="47"/>
      <c r="DC86" s="47"/>
      <c r="DD86" s="2"/>
      <c r="DE86" s="47"/>
      <c r="DF86" s="47"/>
      <c r="DG86" s="29"/>
      <c r="DH86" s="48"/>
      <c r="DI86" s="48"/>
      <c r="DL86" s="49"/>
      <c r="DM86" s="29"/>
      <c r="DN86" s="48"/>
      <c r="DO86" s="48"/>
      <c r="DQ86" s="48"/>
      <c r="DR86" s="48"/>
      <c r="DS86" s="7"/>
      <c r="DU86" s="29"/>
      <c r="DV86" s="47"/>
      <c r="DW86" s="47"/>
      <c r="DX86" s="2"/>
      <c r="DY86" s="47"/>
      <c r="DZ86" s="47"/>
      <c r="EA86" s="29"/>
      <c r="EC86" s="50"/>
      <c r="EF86" s="49"/>
      <c r="EG86" s="29"/>
      <c r="EH86" s="48"/>
      <c r="EI86" s="48"/>
      <c r="EK86" s="48"/>
      <c r="EL86" s="48"/>
      <c r="EM86" s="7"/>
      <c r="EO86" s="29"/>
      <c r="EP86" s="47"/>
      <c r="EQ86" s="47"/>
      <c r="ER86" s="2"/>
      <c r="ES86" s="47"/>
      <c r="ET86" s="47"/>
      <c r="EU86" s="29"/>
      <c r="EV86" s="48"/>
      <c r="EW86" s="48"/>
      <c r="EZ86" s="49"/>
      <c r="FA86" s="29"/>
      <c r="FB86" s="48"/>
      <c r="FC86" s="48"/>
      <c r="FE86" s="48"/>
      <c r="FF86" s="48"/>
      <c r="FG86" s="7"/>
      <c r="FI86" s="29"/>
      <c r="FJ86" s="47"/>
      <c r="FK86" s="47"/>
      <c r="FL86" s="2"/>
      <c r="FM86" s="47"/>
      <c r="FN86" s="47"/>
      <c r="FO86" s="29"/>
      <c r="FP86" s="48"/>
      <c r="FQ86" s="48"/>
      <c r="FT86" s="49"/>
      <c r="FU86" s="29"/>
      <c r="FV86" s="48"/>
      <c r="FW86" s="48"/>
      <c r="FY86" s="48"/>
      <c r="FZ86" s="48"/>
      <c r="GA86" s="7"/>
      <c r="GI86" s="51"/>
      <c r="GN86" s="49"/>
      <c r="GU86" s="7"/>
      <c r="HC86" s="51"/>
      <c r="HH86" s="49"/>
      <c r="HO86" s="7"/>
      <c r="HW86" s="51"/>
      <c r="IB86" s="49"/>
      <c r="II86" s="7"/>
      <c r="IQ86" s="51"/>
      <c r="IV86" s="49"/>
    </row>
    <row r="87" spans="1:256" s="4" customFormat="1" ht="13.5" customHeight="1">
      <c r="A87" s="62"/>
      <c r="B87" s="2"/>
      <c r="C87" s="7"/>
      <c r="E87" s="29"/>
      <c r="F87" s="47"/>
      <c r="G87" s="48"/>
      <c r="H87" s="2"/>
      <c r="I87" s="47"/>
      <c r="J87" s="48"/>
      <c r="K87" s="29"/>
      <c r="L87" s="48"/>
      <c r="M87" s="48"/>
      <c r="P87" s="49"/>
      <c r="Q87" s="29"/>
      <c r="R87" s="48"/>
      <c r="S87" s="48"/>
      <c r="U87" s="48"/>
      <c r="V87" s="48"/>
      <c r="W87" s="7"/>
      <c r="Y87" s="29"/>
      <c r="Z87" s="47"/>
      <c r="AA87" s="47"/>
      <c r="AB87" s="2"/>
      <c r="AC87" s="47"/>
      <c r="AD87" s="47"/>
      <c r="AE87" s="29"/>
      <c r="AF87" s="48"/>
      <c r="AG87" s="48"/>
      <c r="AJ87" s="49"/>
      <c r="AK87" s="29"/>
      <c r="AM87" s="48"/>
      <c r="AO87" s="48"/>
      <c r="AP87" s="48"/>
      <c r="AQ87" s="7"/>
      <c r="AS87" s="29"/>
      <c r="AT87" s="47"/>
      <c r="AU87" s="47"/>
      <c r="AV87" s="2"/>
      <c r="AW87" s="47"/>
      <c r="AX87" s="47"/>
      <c r="AY87" s="29"/>
      <c r="AZ87" s="48"/>
      <c r="BA87" s="48"/>
      <c r="BD87" s="49"/>
      <c r="BE87" s="29"/>
      <c r="BF87" s="48"/>
      <c r="BG87" s="48"/>
      <c r="BI87" s="48"/>
      <c r="BJ87" s="48"/>
      <c r="BK87" s="7"/>
      <c r="BM87" s="29"/>
      <c r="BN87" s="47"/>
      <c r="BO87" s="47"/>
      <c r="BP87" s="2"/>
      <c r="BQ87" s="47"/>
      <c r="BR87" s="47"/>
      <c r="BS87" s="29"/>
      <c r="BT87" s="48"/>
      <c r="BU87" s="48"/>
      <c r="BX87" s="49"/>
      <c r="BY87" s="29"/>
      <c r="BZ87" s="48"/>
      <c r="CA87" s="48"/>
      <c r="CC87" s="48"/>
      <c r="CD87" s="48"/>
      <c r="CE87" s="29"/>
      <c r="CG87" s="29"/>
      <c r="CH87" s="47"/>
      <c r="CI87" s="47"/>
      <c r="CJ87" s="2"/>
      <c r="CK87" s="47"/>
      <c r="CL87" s="47"/>
      <c r="CM87" s="29"/>
      <c r="CN87" s="48"/>
      <c r="CO87" s="48"/>
      <c r="CR87" s="49"/>
      <c r="CS87" s="29"/>
      <c r="CT87" s="48"/>
      <c r="CU87" s="48"/>
      <c r="CW87" s="48"/>
      <c r="CX87" s="48"/>
      <c r="CY87" s="7"/>
      <c r="DA87" s="29"/>
      <c r="DB87" s="47"/>
      <c r="DC87" s="47"/>
      <c r="DD87" s="2"/>
      <c r="DE87" s="47"/>
      <c r="DF87" s="47"/>
      <c r="DG87" s="29"/>
      <c r="DH87" s="48"/>
      <c r="DI87" s="48"/>
      <c r="DL87" s="49"/>
      <c r="DM87" s="29"/>
      <c r="DN87" s="48"/>
      <c r="DO87" s="48"/>
      <c r="DQ87" s="48"/>
      <c r="DR87" s="48"/>
      <c r="DS87" s="7"/>
      <c r="DU87" s="29"/>
      <c r="DV87" s="47"/>
      <c r="DW87" s="47"/>
      <c r="DX87" s="2"/>
      <c r="DY87" s="47"/>
      <c r="DZ87" s="47"/>
      <c r="EA87" s="29"/>
      <c r="EC87" s="50"/>
      <c r="EF87" s="49"/>
      <c r="EG87" s="29"/>
      <c r="EH87" s="48"/>
      <c r="EI87" s="48"/>
      <c r="EK87" s="48"/>
      <c r="EL87" s="48"/>
      <c r="EM87" s="7"/>
      <c r="EO87" s="29"/>
      <c r="EP87" s="47"/>
      <c r="EQ87" s="47"/>
      <c r="ER87" s="2"/>
      <c r="ES87" s="47"/>
      <c r="ET87" s="47"/>
      <c r="EU87" s="29"/>
      <c r="EV87" s="48"/>
      <c r="EW87" s="48"/>
      <c r="EZ87" s="49"/>
      <c r="FA87" s="29"/>
      <c r="FB87" s="48"/>
      <c r="FC87" s="48"/>
      <c r="FE87" s="48"/>
      <c r="FF87" s="48"/>
      <c r="FG87" s="7"/>
      <c r="FI87" s="29"/>
      <c r="FJ87" s="47"/>
      <c r="FK87" s="47"/>
      <c r="FL87" s="2"/>
      <c r="FM87" s="47"/>
      <c r="FN87" s="47"/>
      <c r="FO87" s="29"/>
      <c r="FP87" s="48"/>
      <c r="FQ87" s="48"/>
      <c r="FT87" s="49"/>
      <c r="FU87" s="29"/>
      <c r="FV87" s="48"/>
      <c r="FW87" s="48"/>
      <c r="FY87" s="48"/>
      <c r="FZ87" s="48"/>
      <c r="GA87" s="7"/>
      <c r="GI87" s="51"/>
      <c r="GN87" s="49"/>
      <c r="GU87" s="7"/>
      <c r="HC87" s="51"/>
      <c r="HH87" s="49"/>
      <c r="HO87" s="7"/>
      <c r="HW87" s="51"/>
      <c r="IB87" s="49"/>
      <c r="II87" s="7"/>
      <c r="IQ87" s="51"/>
      <c r="IV87" s="49"/>
    </row>
    <row r="88" spans="1:256" s="4" customFormat="1" ht="13.5" customHeight="1">
      <c r="A88" s="62"/>
      <c r="B88" s="2"/>
      <c r="C88" s="7"/>
      <c r="E88" s="29"/>
      <c r="F88" s="47"/>
      <c r="G88" s="48"/>
      <c r="H88" s="2"/>
      <c r="I88" s="47"/>
      <c r="J88" s="48"/>
      <c r="K88" s="29"/>
      <c r="L88" s="48"/>
      <c r="M88" s="48"/>
      <c r="P88" s="49"/>
      <c r="Q88" s="29"/>
      <c r="R88" s="48"/>
      <c r="S88" s="48"/>
      <c r="U88" s="48"/>
      <c r="V88" s="48"/>
      <c r="W88" s="7"/>
      <c r="Y88" s="29"/>
      <c r="Z88" s="47"/>
      <c r="AA88" s="47"/>
      <c r="AB88" s="2"/>
      <c r="AC88" s="47"/>
      <c r="AD88" s="47"/>
      <c r="AE88" s="29"/>
      <c r="AF88" s="48"/>
      <c r="AG88" s="48"/>
      <c r="AJ88" s="49"/>
      <c r="AK88" s="29"/>
      <c r="AM88" s="48"/>
      <c r="AO88" s="48"/>
      <c r="AP88" s="48"/>
      <c r="AQ88" s="7"/>
      <c r="AS88" s="29"/>
      <c r="AT88" s="47"/>
      <c r="AU88" s="47"/>
      <c r="AV88" s="2"/>
      <c r="AW88" s="47"/>
      <c r="AX88" s="47"/>
      <c r="AY88" s="29"/>
      <c r="AZ88" s="48"/>
      <c r="BA88" s="48"/>
      <c r="BD88" s="49"/>
      <c r="BE88" s="29"/>
      <c r="BF88" s="48"/>
      <c r="BG88" s="48"/>
      <c r="BI88" s="48"/>
      <c r="BJ88" s="48"/>
      <c r="BK88" s="7"/>
      <c r="BM88" s="29"/>
      <c r="BN88" s="47"/>
      <c r="BO88" s="47"/>
      <c r="BP88" s="2"/>
      <c r="BQ88" s="47"/>
      <c r="BR88" s="47"/>
      <c r="BS88" s="29"/>
      <c r="BT88" s="48"/>
      <c r="BU88" s="48"/>
      <c r="BX88" s="49"/>
      <c r="BY88" s="29"/>
      <c r="BZ88" s="48"/>
      <c r="CA88" s="48"/>
      <c r="CC88" s="48"/>
      <c r="CD88" s="48"/>
      <c r="CE88" s="29"/>
      <c r="CG88" s="29"/>
      <c r="CH88" s="47"/>
      <c r="CI88" s="47"/>
      <c r="CJ88" s="2"/>
      <c r="CK88" s="47"/>
      <c r="CL88" s="47"/>
      <c r="CM88" s="29"/>
      <c r="CN88" s="48"/>
      <c r="CO88" s="48"/>
      <c r="CR88" s="49"/>
      <c r="CS88" s="29"/>
      <c r="CT88" s="48"/>
      <c r="CU88" s="48"/>
      <c r="CW88" s="48"/>
      <c r="CX88" s="48"/>
      <c r="CY88" s="7"/>
      <c r="DA88" s="29"/>
      <c r="DB88" s="47"/>
      <c r="DC88" s="47"/>
      <c r="DD88" s="2"/>
      <c r="DE88" s="47"/>
      <c r="DF88" s="47"/>
      <c r="DG88" s="29"/>
      <c r="DH88" s="48"/>
      <c r="DI88" s="48"/>
      <c r="DL88" s="49"/>
      <c r="DM88" s="29"/>
      <c r="DN88" s="48"/>
      <c r="DO88" s="48"/>
      <c r="DQ88" s="48"/>
      <c r="DR88" s="48"/>
      <c r="DS88" s="7"/>
      <c r="DU88" s="29"/>
      <c r="DV88" s="47"/>
      <c r="DW88" s="47"/>
      <c r="DX88" s="2"/>
      <c r="DY88" s="47"/>
      <c r="DZ88" s="47"/>
      <c r="EA88" s="29"/>
      <c r="EC88" s="50"/>
      <c r="EF88" s="49"/>
      <c r="EG88" s="29"/>
      <c r="EH88" s="48"/>
      <c r="EI88" s="48"/>
      <c r="EK88" s="48"/>
      <c r="EL88" s="48"/>
      <c r="EM88" s="7"/>
      <c r="EO88" s="29"/>
      <c r="EP88" s="47"/>
      <c r="EQ88" s="47"/>
      <c r="ER88" s="2"/>
      <c r="ES88" s="47"/>
      <c r="ET88" s="47"/>
      <c r="EU88" s="29"/>
      <c r="EV88" s="48"/>
      <c r="EW88" s="48"/>
      <c r="EZ88" s="49"/>
      <c r="FA88" s="29"/>
      <c r="FB88" s="48"/>
      <c r="FC88" s="48"/>
      <c r="FE88" s="48"/>
      <c r="FF88" s="48"/>
      <c r="FG88" s="7"/>
      <c r="FI88" s="29"/>
      <c r="FJ88" s="47"/>
      <c r="FK88" s="47"/>
      <c r="FL88" s="2"/>
      <c r="FM88" s="47"/>
      <c r="FN88" s="47"/>
      <c r="FO88" s="29"/>
      <c r="FP88" s="48"/>
      <c r="FQ88" s="48"/>
      <c r="FT88" s="49"/>
      <c r="FU88" s="29"/>
      <c r="FV88" s="48"/>
      <c r="FW88" s="48"/>
      <c r="FY88" s="48"/>
      <c r="FZ88" s="48"/>
      <c r="GA88" s="7"/>
      <c r="GI88" s="51"/>
      <c r="GN88" s="49"/>
      <c r="GU88" s="7"/>
      <c r="HC88" s="51"/>
      <c r="HH88" s="49"/>
      <c r="HO88" s="7"/>
      <c r="HW88" s="51"/>
      <c r="IB88" s="49"/>
      <c r="II88" s="7"/>
      <c r="IQ88" s="51"/>
      <c r="IV88" s="49"/>
    </row>
    <row r="89" spans="1:256" s="4" customFormat="1" ht="13.5" customHeight="1">
      <c r="A89" s="62"/>
      <c r="B89" s="2"/>
      <c r="C89" s="7"/>
      <c r="E89" s="29"/>
      <c r="F89" s="47"/>
      <c r="G89" s="48"/>
      <c r="H89" s="2"/>
      <c r="I89" s="47"/>
      <c r="J89" s="48"/>
      <c r="K89" s="29"/>
      <c r="L89" s="48"/>
      <c r="M89" s="48"/>
      <c r="P89" s="49"/>
      <c r="Q89" s="29"/>
      <c r="R89" s="48"/>
      <c r="S89" s="48"/>
      <c r="U89" s="48"/>
      <c r="V89" s="48"/>
      <c r="W89" s="7"/>
      <c r="Y89" s="29"/>
      <c r="Z89" s="47"/>
      <c r="AA89" s="47"/>
      <c r="AB89" s="2"/>
      <c r="AC89" s="47"/>
      <c r="AD89" s="47"/>
      <c r="AE89" s="29"/>
      <c r="AF89" s="48"/>
      <c r="AG89" s="48"/>
      <c r="AJ89" s="49"/>
      <c r="AK89" s="29"/>
      <c r="AM89" s="48"/>
      <c r="AO89" s="48"/>
      <c r="AP89" s="48"/>
      <c r="AQ89" s="7"/>
      <c r="AS89" s="29"/>
      <c r="AT89" s="47"/>
      <c r="AU89" s="47"/>
      <c r="AV89" s="2"/>
      <c r="AW89" s="47"/>
      <c r="AX89" s="47"/>
      <c r="AY89" s="29"/>
      <c r="AZ89" s="48"/>
      <c r="BA89" s="48"/>
      <c r="BD89" s="49"/>
      <c r="BE89" s="29"/>
      <c r="BF89" s="48"/>
      <c r="BG89" s="48"/>
      <c r="BI89" s="48"/>
      <c r="BJ89" s="48"/>
      <c r="BK89" s="7"/>
      <c r="BM89" s="29"/>
      <c r="BN89" s="47"/>
      <c r="BO89" s="47"/>
      <c r="BP89" s="2"/>
      <c r="BQ89" s="47"/>
      <c r="BR89" s="47"/>
      <c r="BS89" s="29"/>
      <c r="BT89" s="48"/>
      <c r="BU89" s="48"/>
      <c r="BX89" s="49"/>
      <c r="BY89" s="29"/>
      <c r="BZ89" s="48"/>
      <c r="CA89" s="48"/>
      <c r="CC89" s="48"/>
      <c r="CD89" s="48"/>
      <c r="CE89" s="29"/>
      <c r="CG89" s="29"/>
      <c r="CH89" s="47"/>
      <c r="CI89" s="47"/>
      <c r="CJ89" s="2"/>
      <c r="CK89" s="47"/>
      <c r="CL89" s="47"/>
      <c r="CM89" s="29"/>
      <c r="CN89" s="48"/>
      <c r="CO89" s="48"/>
      <c r="CR89" s="49"/>
      <c r="CS89" s="29"/>
      <c r="CT89" s="48"/>
      <c r="CU89" s="48"/>
      <c r="CW89" s="48"/>
      <c r="CX89" s="48"/>
      <c r="CY89" s="7"/>
      <c r="DA89" s="29"/>
      <c r="DB89" s="47"/>
      <c r="DC89" s="47"/>
      <c r="DD89" s="2"/>
      <c r="DE89" s="47"/>
      <c r="DF89" s="47"/>
      <c r="DG89" s="29"/>
      <c r="DH89" s="48"/>
      <c r="DI89" s="48"/>
      <c r="DL89" s="49"/>
      <c r="DM89" s="29"/>
      <c r="DN89" s="48"/>
      <c r="DO89" s="48"/>
      <c r="DQ89" s="48"/>
      <c r="DR89" s="48"/>
      <c r="DS89" s="7"/>
      <c r="DU89" s="29"/>
      <c r="DV89" s="47"/>
      <c r="DW89" s="47"/>
      <c r="DX89" s="2"/>
      <c r="DY89" s="47"/>
      <c r="DZ89" s="47"/>
      <c r="EA89" s="29"/>
      <c r="EC89" s="50"/>
      <c r="EF89" s="49"/>
      <c r="EG89" s="29"/>
      <c r="EH89" s="48"/>
      <c r="EI89" s="48"/>
      <c r="EK89" s="48"/>
      <c r="EL89" s="48"/>
      <c r="EM89" s="7"/>
      <c r="EO89" s="29"/>
      <c r="EP89" s="47"/>
      <c r="EQ89" s="47"/>
      <c r="ER89" s="2"/>
      <c r="ES89" s="47"/>
      <c r="ET89" s="47"/>
      <c r="EU89" s="29"/>
      <c r="EV89" s="48"/>
      <c r="EW89" s="48"/>
      <c r="EZ89" s="49"/>
      <c r="FA89" s="29"/>
      <c r="FB89" s="48"/>
      <c r="FC89" s="48"/>
      <c r="FE89" s="48"/>
      <c r="FF89" s="48"/>
      <c r="FG89" s="7"/>
      <c r="FI89" s="29"/>
      <c r="FJ89" s="47"/>
      <c r="FK89" s="47"/>
      <c r="FL89" s="2"/>
      <c r="FM89" s="47"/>
      <c r="FN89" s="47"/>
      <c r="FO89" s="29"/>
      <c r="FP89" s="48"/>
      <c r="FQ89" s="48"/>
      <c r="FT89" s="49"/>
      <c r="FU89" s="29"/>
      <c r="FV89" s="48"/>
      <c r="FW89" s="48"/>
      <c r="FY89" s="48"/>
      <c r="FZ89" s="48"/>
      <c r="GA89" s="7"/>
      <c r="GI89" s="51"/>
      <c r="GN89" s="49"/>
      <c r="GU89" s="7"/>
      <c r="HC89" s="51"/>
      <c r="HH89" s="49"/>
      <c r="HO89" s="7"/>
      <c r="HW89" s="51"/>
      <c r="IB89" s="49"/>
      <c r="II89" s="7"/>
      <c r="IQ89" s="51"/>
      <c r="IV89" s="49"/>
    </row>
    <row r="90" spans="1:256" s="4" customFormat="1" ht="13.5" customHeight="1">
      <c r="A90" s="62"/>
      <c r="B90" s="2"/>
      <c r="C90" s="7"/>
      <c r="E90" s="29"/>
      <c r="F90" s="47"/>
      <c r="G90" s="48"/>
      <c r="H90" s="2"/>
      <c r="I90" s="47"/>
      <c r="J90" s="48"/>
      <c r="K90" s="29"/>
      <c r="L90" s="48"/>
      <c r="M90" s="48"/>
      <c r="P90" s="49"/>
      <c r="Q90" s="29"/>
      <c r="R90" s="48"/>
      <c r="S90" s="48"/>
      <c r="U90" s="48"/>
      <c r="V90" s="48"/>
      <c r="W90" s="7"/>
      <c r="Y90" s="29"/>
      <c r="Z90" s="47"/>
      <c r="AA90" s="47"/>
      <c r="AB90" s="2"/>
      <c r="AC90" s="47"/>
      <c r="AD90" s="47"/>
      <c r="AE90" s="29"/>
      <c r="AF90" s="48"/>
      <c r="AG90" s="48"/>
      <c r="AJ90" s="49"/>
      <c r="AK90" s="29"/>
      <c r="AM90" s="48"/>
      <c r="AO90" s="48"/>
      <c r="AP90" s="48"/>
      <c r="AQ90" s="7"/>
      <c r="AS90" s="29"/>
      <c r="AT90" s="47"/>
      <c r="AU90" s="47"/>
      <c r="AV90" s="2"/>
      <c r="AW90" s="47"/>
      <c r="AX90" s="47"/>
      <c r="AY90" s="29"/>
      <c r="AZ90" s="48"/>
      <c r="BA90" s="48"/>
      <c r="BD90" s="49"/>
      <c r="BE90" s="29"/>
      <c r="BF90" s="48"/>
      <c r="BG90" s="48"/>
      <c r="BI90" s="48"/>
      <c r="BJ90" s="48"/>
      <c r="BK90" s="7"/>
      <c r="BM90" s="29"/>
      <c r="BN90" s="47"/>
      <c r="BO90" s="47"/>
      <c r="BP90" s="2"/>
      <c r="BQ90" s="47"/>
      <c r="BR90" s="47"/>
      <c r="BS90" s="29"/>
      <c r="BT90" s="48"/>
      <c r="BU90" s="48"/>
      <c r="BX90" s="49"/>
      <c r="BY90" s="29"/>
      <c r="BZ90" s="48"/>
      <c r="CA90" s="48"/>
      <c r="CC90" s="48"/>
      <c r="CD90" s="48"/>
      <c r="CE90" s="29"/>
      <c r="CG90" s="29"/>
      <c r="CH90" s="47"/>
      <c r="CI90" s="47"/>
      <c r="CJ90" s="2"/>
      <c r="CK90" s="47"/>
      <c r="CL90" s="47"/>
      <c r="CM90" s="29"/>
      <c r="CN90" s="48"/>
      <c r="CO90" s="48"/>
      <c r="CR90" s="49"/>
      <c r="CS90" s="29"/>
      <c r="CT90" s="48"/>
      <c r="CU90" s="48"/>
      <c r="CW90" s="48"/>
      <c r="CX90" s="48"/>
      <c r="CY90" s="7"/>
      <c r="DA90" s="29"/>
      <c r="DB90" s="47"/>
      <c r="DC90" s="47"/>
      <c r="DD90" s="2"/>
      <c r="DE90" s="47"/>
      <c r="DF90" s="47"/>
      <c r="DG90" s="29"/>
      <c r="DH90" s="48"/>
      <c r="DI90" s="48"/>
      <c r="DL90" s="49"/>
      <c r="DM90" s="29"/>
      <c r="DN90" s="48"/>
      <c r="DO90" s="48"/>
      <c r="DQ90" s="48"/>
      <c r="DR90" s="48"/>
      <c r="DS90" s="7"/>
      <c r="DU90" s="29"/>
      <c r="DV90" s="47"/>
      <c r="DW90" s="47"/>
      <c r="DX90" s="2"/>
      <c r="DY90" s="47"/>
      <c r="DZ90" s="47"/>
      <c r="EA90" s="29"/>
      <c r="EC90" s="50"/>
      <c r="EF90" s="49"/>
      <c r="EG90" s="29"/>
      <c r="EH90" s="48"/>
      <c r="EI90" s="48"/>
      <c r="EK90" s="48"/>
      <c r="EL90" s="48"/>
      <c r="EM90" s="7"/>
      <c r="EO90" s="29"/>
      <c r="EP90" s="47"/>
      <c r="EQ90" s="47"/>
      <c r="ER90" s="2"/>
      <c r="ES90" s="47"/>
      <c r="ET90" s="47"/>
      <c r="EU90" s="29"/>
      <c r="EV90" s="48"/>
      <c r="EW90" s="48"/>
      <c r="EZ90" s="49"/>
      <c r="FA90" s="29"/>
      <c r="FB90" s="48"/>
      <c r="FC90" s="48"/>
      <c r="FE90" s="48"/>
      <c r="FF90" s="48"/>
      <c r="FG90" s="7"/>
      <c r="FI90" s="29"/>
      <c r="FJ90" s="47"/>
      <c r="FK90" s="47"/>
      <c r="FL90" s="2"/>
      <c r="FM90" s="47"/>
      <c r="FN90" s="47"/>
      <c r="FO90" s="29"/>
      <c r="FP90" s="48"/>
      <c r="FQ90" s="48"/>
      <c r="FT90" s="49"/>
      <c r="FU90" s="29"/>
      <c r="FV90" s="48"/>
      <c r="FW90" s="48"/>
      <c r="FY90" s="48"/>
      <c r="FZ90" s="48"/>
      <c r="GA90" s="7"/>
      <c r="GI90" s="51"/>
      <c r="GN90" s="49"/>
      <c r="GU90" s="7"/>
      <c r="HC90" s="51"/>
      <c r="HH90" s="49"/>
      <c r="HO90" s="7"/>
      <c r="HW90" s="51"/>
      <c r="IB90" s="49"/>
      <c r="II90" s="7"/>
      <c r="IQ90" s="51"/>
      <c r="IV90" s="49"/>
    </row>
    <row r="91" spans="1:256" ht="13.5" customHeight="1">
      <c r="A91" s="62"/>
      <c r="C91" s="7"/>
      <c r="D91" s="4"/>
      <c r="E91" s="29"/>
      <c r="F91" s="47"/>
      <c r="G91" s="48"/>
      <c r="I91" s="47"/>
      <c r="J91" s="48"/>
      <c r="K91" s="29"/>
      <c r="L91" s="48"/>
      <c r="M91" s="48"/>
      <c r="N91" s="4"/>
      <c r="O91" s="4"/>
      <c r="P91" s="49"/>
      <c r="Q91" s="29"/>
      <c r="R91" s="48"/>
      <c r="S91" s="48"/>
      <c r="T91" s="4"/>
      <c r="U91" s="48"/>
      <c r="V91" s="48"/>
      <c r="W91" s="7"/>
      <c r="X91" s="4"/>
      <c r="Y91" s="29"/>
      <c r="Z91" s="47"/>
      <c r="AA91" s="47"/>
      <c r="AC91" s="47"/>
      <c r="AD91" s="47"/>
      <c r="AE91" s="29"/>
      <c r="AF91" s="48"/>
      <c r="AG91" s="48"/>
      <c r="AH91" s="4"/>
      <c r="AI91" s="4"/>
      <c r="AJ91" s="49"/>
      <c r="AK91" s="29"/>
      <c r="AL91" s="4"/>
      <c r="AM91" s="48"/>
      <c r="AN91" s="4"/>
      <c r="AO91" s="48"/>
      <c r="AP91" s="48"/>
      <c r="AQ91" s="7"/>
      <c r="AR91" s="4"/>
      <c r="AS91" s="29"/>
      <c r="AT91" s="47"/>
      <c r="AU91" s="47"/>
      <c r="AW91" s="47"/>
      <c r="AX91" s="47"/>
      <c r="AY91" s="29"/>
      <c r="AZ91" s="48"/>
      <c r="BA91" s="48"/>
      <c r="BB91" s="4"/>
      <c r="BC91" s="4"/>
      <c r="BD91" s="49"/>
      <c r="BE91" s="29"/>
      <c r="BF91" s="48"/>
      <c r="BG91" s="48"/>
      <c r="BH91" s="4"/>
      <c r="BI91" s="48"/>
      <c r="BJ91" s="48"/>
      <c r="BK91" s="7"/>
      <c r="BL91" s="4"/>
      <c r="BM91" s="29"/>
      <c r="BN91" s="47"/>
      <c r="BO91" s="47"/>
      <c r="BQ91" s="47"/>
      <c r="BR91" s="47"/>
      <c r="BS91" s="29"/>
      <c r="BT91" s="48"/>
      <c r="BU91" s="48"/>
      <c r="BV91" s="4"/>
      <c r="BW91" s="4"/>
      <c r="BX91" s="49"/>
      <c r="BY91" s="29"/>
      <c r="BZ91" s="48"/>
      <c r="CA91" s="48"/>
      <c r="CB91" s="4"/>
      <c r="CC91" s="48"/>
      <c r="CD91" s="48"/>
      <c r="CE91" s="29"/>
      <c r="CF91" s="4"/>
      <c r="CG91" s="29"/>
      <c r="CH91" s="47"/>
      <c r="CI91" s="47"/>
      <c r="CK91" s="47"/>
      <c r="CL91" s="47"/>
      <c r="CM91" s="29"/>
      <c r="CN91" s="48"/>
      <c r="CO91" s="48"/>
      <c r="CP91" s="4"/>
      <c r="CQ91" s="4"/>
      <c r="CR91" s="49"/>
      <c r="CS91" s="29"/>
      <c r="CT91" s="48"/>
      <c r="CU91" s="48"/>
      <c r="CV91" s="4"/>
      <c r="CW91" s="48"/>
      <c r="CX91" s="48"/>
      <c r="CY91" s="7"/>
      <c r="CZ91" s="4"/>
      <c r="DA91" s="29"/>
      <c r="DB91" s="47"/>
      <c r="DC91" s="47"/>
      <c r="DE91" s="47"/>
      <c r="DF91" s="47"/>
      <c r="DG91" s="29"/>
      <c r="DH91" s="48"/>
      <c r="DI91" s="48"/>
      <c r="DJ91" s="4"/>
      <c r="DK91" s="4"/>
      <c r="DL91" s="49"/>
      <c r="DM91" s="29"/>
      <c r="DN91" s="48"/>
      <c r="DO91" s="48"/>
      <c r="DP91" s="4"/>
      <c r="DQ91" s="48"/>
      <c r="DR91" s="48"/>
      <c r="DS91" s="7"/>
      <c r="DT91" s="4"/>
      <c r="DU91" s="29"/>
      <c r="DV91" s="47"/>
      <c r="DW91" s="47"/>
      <c r="DY91" s="47"/>
      <c r="DZ91" s="47"/>
      <c r="EA91" s="29"/>
      <c r="EB91" s="4"/>
      <c r="EC91" s="50"/>
      <c r="ED91" s="4"/>
      <c r="EE91" s="4"/>
      <c r="EF91" s="49"/>
      <c r="EG91" s="29"/>
      <c r="EH91" s="48"/>
      <c r="EI91" s="48"/>
      <c r="EJ91" s="4"/>
      <c r="EK91" s="48"/>
      <c r="EL91" s="48"/>
      <c r="EM91" s="7"/>
      <c r="EN91" s="4"/>
      <c r="EO91" s="29"/>
      <c r="EP91" s="47"/>
      <c r="EQ91" s="47"/>
      <c r="ES91" s="47"/>
      <c r="ET91" s="47"/>
      <c r="EU91" s="29"/>
      <c r="EV91" s="48"/>
      <c r="EW91" s="48"/>
      <c r="EX91" s="4"/>
      <c r="EY91" s="4"/>
      <c r="EZ91" s="49"/>
      <c r="FA91" s="29"/>
      <c r="FB91" s="48"/>
      <c r="FC91" s="48"/>
      <c r="FD91" s="4"/>
      <c r="FE91" s="48"/>
      <c r="FF91" s="48"/>
      <c r="FG91" s="7"/>
      <c r="FH91" s="4"/>
      <c r="FI91" s="29"/>
      <c r="FJ91" s="47"/>
      <c r="FK91" s="47"/>
      <c r="FM91" s="47"/>
      <c r="FN91" s="47"/>
      <c r="FO91" s="29"/>
      <c r="FP91" s="48"/>
      <c r="FQ91" s="48"/>
      <c r="FR91" s="4"/>
      <c r="FS91" s="4"/>
      <c r="FT91" s="49"/>
      <c r="FU91" s="29"/>
      <c r="FV91" s="48"/>
      <c r="FW91" s="48"/>
      <c r="FX91" s="4"/>
      <c r="FY91" s="48"/>
      <c r="FZ91" s="48"/>
      <c r="GA91" s="19"/>
      <c r="GI91" s="56"/>
      <c r="GN91" s="57"/>
      <c r="GU91" s="19"/>
      <c r="HC91" s="56"/>
      <c r="HH91" s="57"/>
      <c r="HO91" s="19"/>
      <c r="HW91" s="56"/>
      <c r="IB91" s="57"/>
      <c r="II91" s="19"/>
      <c r="IQ91" s="56"/>
      <c r="IV91" s="57"/>
    </row>
    <row r="92" spans="1:256" ht="13.5" customHeight="1">
      <c r="A92" s="62"/>
      <c r="C92" s="7"/>
      <c r="D92" s="4"/>
      <c r="E92" s="29"/>
      <c r="F92" s="47"/>
      <c r="G92" s="48"/>
      <c r="I92" s="47"/>
      <c r="J92" s="48"/>
      <c r="K92" s="29"/>
      <c r="L92" s="48"/>
      <c r="M92" s="48"/>
      <c r="N92" s="4"/>
      <c r="O92" s="4"/>
      <c r="P92" s="49"/>
      <c r="Q92" s="29"/>
      <c r="R92" s="48"/>
      <c r="S92" s="48"/>
      <c r="T92" s="4"/>
      <c r="U92" s="48"/>
      <c r="V92" s="48"/>
      <c r="W92" s="7"/>
      <c r="X92" s="4"/>
      <c r="Y92" s="29"/>
      <c r="Z92" s="47"/>
      <c r="AA92" s="47"/>
      <c r="AC92" s="47"/>
      <c r="AD92" s="47"/>
      <c r="AE92" s="29"/>
      <c r="AF92" s="48"/>
      <c r="AG92" s="48"/>
      <c r="AH92" s="4"/>
      <c r="AI92" s="4"/>
      <c r="AJ92" s="49"/>
      <c r="AK92" s="29"/>
      <c r="AL92" s="4"/>
      <c r="AM92" s="48"/>
      <c r="AN92" s="4"/>
      <c r="AO92" s="48"/>
      <c r="AP92" s="48"/>
      <c r="AQ92" s="7"/>
      <c r="AR92" s="4"/>
      <c r="AS92" s="29"/>
      <c r="AT92" s="47"/>
      <c r="AU92" s="47"/>
      <c r="AW92" s="47"/>
      <c r="AX92" s="47"/>
      <c r="AY92" s="29"/>
      <c r="AZ92" s="48"/>
      <c r="BA92" s="48"/>
      <c r="BB92" s="4"/>
      <c r="BC92" s="4"/>
      <c r="BD92" s="49"/>
      <c r="BE92" s="29"/>
      <c r="BF92" s="48"/>
      <c r="BG92" s="48"/>
      <c r="BH92" s="4"/>
      <c r="BI92" s="48"/>
      <c r="BJ92" s="48"/>
      <c r="BK92" s="7"/>
      <c r="BL92" s="4"/>
      <c r="BM92" s="29"/>
      <c r="BN92" s="47"/>
      <c r="BO92" s="47"/>
      <c r="BQ92" s="47"/>
      <c r="BR92" s="47"/>
      <c r="BS92" s="29"/>
      <c r="BT92" s="48"/>
      <c r="BU92" s="48"/>
      <c r="BV92" s="4"/>
      <c r="BW92" s="4"/>
      <c r="BX92" s="49"/>
      <c r="BY92" s="29"/>
      <c r="BZ92" s="48"/>
      <c r="CA92" s="48"/>
      <c r="CB92" s="4"/>
      <c r="CC92" s="48"/>
      <c r="CD92" s="48"/>
      <c r="CE92" s="29"/>
      <c r="CF92" s="4"/>
      <c r="CG92" s="29"/>
      <c r="CH92" s="47"/>
      <c r="CI92" s="47"/>
      <c r="CK92" s="47"/>
      <c r="CL92" s="47"/>
      <c r="CM92" s="29"/>
      <c r="CN92" s="48"/>
      <c r="CO92" s="48"/>
      <c r="CP92" s="4"/>
      <c r="CQ92" s="4"/>
      <c r="CR92" s="49"/>
      <c r="CS92" s="29"/>
      <c r="CT92" s="48"/>
      <c r="CU92" s="48"/>
      <c r="CV92" s="4"/>
      <c r="CW92" s="48"/>
      <c r="CX92" s="48"/>
      <c r="CY92" s="7"/>
      <c r="CZ92" s="4"/>
      <c r="DA92" s="29"/>
      <c r="DB92" s="47"/>
      <c r="DC92" s="47"/>
      <c r="DE92" s="47"/>
      <c r="DF92" s="47"/>
      <c r="DG92" s="29"/>
      <c r="DH92" s="48"/>
      <c r="DI92" s="48"/>
      <c r="DJ92" s="4"/>
      <c r="DK92" s="4"/>
      <c r="DL92" s="49"/>
      <c r="DM92" s="29"/>
      <c r="DN92" s="48"/>
      <c r="DO92" s="48"/>
      <c r="DP92" s="4"/>
      <c r="DQ92" s="48"/>
      <c r="DR92" s="48"/>
      <c r="DS92" s="7"/>
      <c r="DT92" s="4"/>
      <c r="DU92" s="29"/>
      <c r="DV92" s="47"/>
      <c r="DW92" s="47"/>
      <c r="DY92" s="47"/>
      <c r="DZ92" s="47"/>
      <c r="EA92" s="29"/>
      <c r="EB92" s="4"/>
      <c r="EC92" s="50"/>
      <c r="ED92" s="4"/>
      <c r="EE92" s="4"/>
      <c r="EF92" s="49"/>
      <c r="EG92" s="29"/>
      <c r="EH92" s="48"/>
      <c r="EI92" s="48"/>
      <c r="EJ92" s="4"/>
      <c r="EK92" s="48"/>
      <c r="EL92" s="48"/>
      <c r="EM92" s="7"/>
      <c r="EN92" s="4"/>
      <c r="EO92" s="29"/>
      <c r="EP92" s="47"/>
      <c r="EQ92" s="47"/>
      <c r="ES92" s="47"/>
      <c r="ET92" s="47"/>
      <c r="EU92" s="29"/>
      <c r="EV92" s="48"/>
      <c r="EW92" s="48"/>
      <c r="EX92" s="4"/>
      <c r="EY92" s="4"/>
      <c r="EZ92" s="49"/>
      <c r="FA92" s="29"/>
      <c r="FB92" s="48"/>
      <c r="FC92" s="48"/>
      <c r="FD92" s="4"/>
      <c r="FE92" s="48"/>
      <c r="FF92" s="48"/>
      <c r="FG92" s="7"/>
      <c r="FH92" s="4"/>
      <c r="FI92" s="29"/>
      <c r="FJ92" s="47"/>
      <c r="FK92" s="47"/>
      <c r="FM92" s="47"/>
      <c r="FN92" s="47"/>
      <c r="FO92" s="29"/>
      <c r="FP92" s="48"/>
      <c r="FQ92" s="48"/>
      <c r="FR92" s="4"/>
      <c r="FS92" s="4"/>
      <c r="FT92" s="49"/>
      <c r="FU92" s="29"/>
      <c r="FV92" s="48"/>
      <c r="FW92" s="48"/>
      <c r="FX92" s="4"/>
      <c r="FY92" s="48"/>
      <c r="FZ92" s="48"/>
      <c r="GA92" s="19"/>
      <c r="GI92" s="56"/>
      <c r="GN92" s="57"/>
      <c r="GU92" s="19"/>
      <c r="HC92" s="56"/>
      <c r="HH92" s="57"/>
      <c r="HO92" s="19"/>
      <c r="HW92" s="56"/>
      <c r="IB92" s="57"/>
      <c r="II92" s="19"/>
      <c r="IQ92" s="56"/>
      <c r="IV92" s="57"/>
    </row>
    <row r="93" spans="1:256" ht="13.5" customHeight="1">
      <c r="A93" s="62"/>
      <c r="C93" s="7"/>
      <c r="D93" s="4"/>
      <c r="E93" s="29"/>
      <c r="F93" s="47"/>
      <c r="G93" s="48"/>
      <c r="I93" s="47"/>
      <c r="J93" s="48"/>
      <c r="K93" s="29"/>
      <c r="L93" s="48"/>
      <c r="M93" s="48"/>
      <c r="N93" s="4"/>
      <c r="O93" s="4"/>
      <c r="P93" s="49"/>
      <c r="Q93" s="29"/>
      <c r="R93" s="48"/>
      <c r="S93" s="48"/>
      <c r="T93" s="4"/>
      <c r="U93" s="48"/>
      <c r="V93" s="48"/>
      <c r="W93" s="7"/>
      <c r="X93" s="4"/>
      <c r="Y93" s="29"/>
      <c r="Z93" s="47"/>
      <c r="AA93" s="47"/>
      <c r="AC93" s="47"/>
      <c r="AD93" s="47"/>
      <c r="AE93" s="29"/>
      <c r="AF93" s="48"/>
      <c r="AG93" s="48"/>
      <c r="AH93" s="4"/>
      <c r="AI93" s="4"/>
      <c r="AJ93" s="49"/>
      <c r="AK93" s="29"/>
      <c r="AL93" s="4"/>
      <c r="AM93" s="48"/>
      <c r="AN93" s="4"/>
      <c r="AO93" s="48"/>
      <c r="AP93" s="48"/>
      <c r="AQ93" s="7"/>
      <c r="AR93" s="4"/>
      <c r="AS93" s="29"/>
      <c r="AT93" s="47"/>
      <c r="AU93" s="47"/>
      <c r="AW93" s="47"/>
      <c r="AX93" s="47"/>
      <c r="AY93" s="29"/>
      <c r="AZ93" s="48"/>
      <c r="BA93" s="48"/>
      <c r="BB93" s="4"/>
      <c r="BC93" s="4"/>
      <c r="BD93" s="49"/>
      <c r="BE93" s="29"/>
      <c r="BF93" s="48"/>
      <c r="BG93" s="48"/>
      <c r="BH93" s="4"/>
      <c r="BI93" s="48"/>
      <c r="BJ93" s="48"/>
      <c r="BK93" s="7"/>
      <c r="BL93" s="4"/>
      <c r="BM93" s="29"/>
      <c r="BN93" s="47"/>
      <c r="BO93" s="47"/>
      <c r="BQ93" s="47"/>
      <c r="BR93" s="47"/>
      <c r="BS93" s="29"/>
      <c r="BT93" s="48"/>
      <c r="BU93" s="48"/>
      <c r="BV93" s="4"/>
      <c r="BW93" s="4"/>
      <c r="BX93" s="49"/>
      <c r="BY93" s="29"/>
      <c r="BZ93" s="48"/>
      <c r="CA93" s="48"/>
      <c r="CB93" s="4"/>
      <c r="CC93" s="48"/>
      <c r="CD93" s="48"/>
      <c r="CE93" s="29"/>
      <c r="CF93" s="4"/>
      <c r="CG93" s="29"/>
      <c r="CH93" s="47"/>
      <c r="CI93" s="47"/>
      <c r="CK93" s="47"/>
      <c r="CL93" s="47"/>
      <c r="CM93" s="29"/>
      <c r="CN93" s="48"/>
      <c r="CO93" s="48"/>
      <c r="CP93" s="4"/>
      <c r="CQ93" s="4"/>
      <c r="CR93" s="49"/>
      <c r="CS93" s="29"/>
      <c r="CT93" s="48"/>
      <c r="CU93" s="48"/>
      <c r="CV93" s="4"/>
      <c r="CW93" s="48"/>
      <c r="CX93" s="48"/>
      <c r="CY93" s="7"/>
      <c r="CZ93" s="4"/>
      <c r="DA93" s="29"/>
      <c r="DB93" s="47"/>
      <c r="DC93" s="47"/>
      <c r="DE93" s="47"/>
      <c r="DF93" s="47"/>
      <c r="DG93" s="29"/>
      <c r="DH93" s="48"/>
      <c r="DI93" s="48"/>
      <c r="DJ93" s="4"/>
      <c r="DK93" s="4"/>
      <c r="DL93" s="49"/>
      <c r="DM93" s="29"/>
      <c r="DN93" s="48"/>
      <c r="DO93" s="48"/>
      <c r="DP93" s="4"/>
      <c r="DQ93" s="48"/>
      <c r="DR93" s="48"/>
      <c r="DS93" s="7"/>
      <c r="DT93" s="4"/>
      <c r="DU93" s="29"/>
      <c r="DV93" s="47"/>
      <c r="DW93" s="47"/>
      <c r="DY93" s="47"/>
      <c r="DZ93" s="47"/>
      <c r="EA93" s="29"/>
      <c r="EB93" s="4"/>
      <c r="EC93" s="50"/>
      <c r="ED93" s="4"/>
      <c r="EE93" s="4"/>
      <c r="EF93" s="49"/>
      <c r="EG93" s="29"/>
      <c r="EH93" s="48"/>
      <c r="EI93" s="48"/>
      <c r="EJ93" s="4"/>
      <c r="EK93" s="48"/>
      <c r="EL93" s="48"/>
      <c r="EM93" s="7"/>
      <c r="EN93" s="4"/>
      <c r="EO93" s="29"/>
      <c r="EP93" s="47"/>
      <c r="EQ93" s="47"/>
      <c r="ES93" s="47"/>
      <c r="ET93" s="47"/>
      <c r="EU93" s="29"/>
      <c r="EV93" s="48"/>
      <c r="EW93" s="48"/>
      <c r="EX93" s="4"/>
      <c r="EY93" s="4"/>
      <c r="EZ93" s="49"/>
      <c r="FA93" s="29"/>
      <c r="FB93" s="48"/>
      <c r="FC93" s="48"/>
      <c r="FD93" s="4"/>
      <c r="FE93" s="48"/>
      <c r="FF93" s="48"/>
      <c r="FG93" s="7"/>
      <c r="FH93" s="4"/>
      <c r="FI93" s="29"/>
      <c r="FJ93" s="47"/>
      <c r="FK93" s="47"/>
      <c r="FM93" s="47"/>
      <c r="FN93" s="47"/>
      <c r="FO93" s="29"/>
      <c r="FP93" s="48"/>
      <c r="FQ93" s="48"/>
      <c r="FR93" s="4"/>
      <c r="FS93" s="4"/>
      <c r="FT93" s="49"/>
      <c r="FU93" s="29"/>
      <c r="FV93" s="48"/>
      <c r="FW93" s="48"/>
      <c r="FX93" s="4"/>
      <c r="FY93" s="48"/>
      <c r="FZ93" s="48"/>
      <c r="GA93" s="19"/>
      <c r="GI93" s="56"/>
      <c r="GN93" s="57"/>
      <c r="GU93" s="19"/>
      <c r="HC93" s="56"/>
      <c r="HH93" s="57"/>
      <c r="HO93" s="19"/>
      <c r="HW93" s="56"/>
      <c r="IB93" s="57"/>
      <c r="II93" s="19"/>
      <c r="IQ93" s="56"/>
      <c r="IV93" s="57"/>
    </row>
    <row r="94" spans="1:256" ht="13.5" customHeight="1">
      <c r="A94" s="62"/>
      <c r="C94" s="7"/>
      <c r="D94" s="4"/>
      <c r="E94" s="29"/>
      <c r="F94" s="47"/>
      <c r="G94" s="48"/>
      <c r="I94" s="47"/>
      <c r="J94" s="48"/>
      <c r="K94" s="29"/>
      <c r="L94" s="48"/>
      <c r="M94" s="48"/>
      <c r="N94" s="4"/>
      <c r="O94" s="4"/>
      <c r="P94" s="49"/>
      <c r="Q94" s="29"/>
      <c r="R94" s="48"/>
      <c r="S94" s="48"/>
      <c r="T94" s="4"/>
      <c r="U94" s="48"/>
      <c r="V94" s="48"/>
      <c r="W94" s="7"/>
      <c r="X94" s="4"/>
      <c r="Y94" s="29"/>
      <c r="Z94" s="47"/>
      <c r="AA94" s="47"/>
      <c r="AC94" s="47"/>
      <c r="AD94" s="47"/>
      <c r="AE94" s="29"/>
      <c r="AF94" s="48"/>
      <c r="AG94" s="48"/>
      <c r="AH94" s="4"/>
      <c r="AI94" s="4"/>
      <c r="AJ94" s="49"/>
      <c r="AK94" s="29"/>
      <c r="AL94" s="4"/>
      <c r="AM94" s="48"/>
      <c r="AN94" s="4"/>
      <c r="AO94" s="48"/>
      <c r="AP94" s="48"/>
      <c r="AQ94" s="7"/>
      <c r="AR94" s="4"/>
      <c r="AS94" s="29"/>
      <c r="AT94" s="47"/>
      <c r="AU94" s="47"/>
      <c r="AW94" s="47"/>
      <c r="AX94" s="47"/>
      <c r="AY94" s="29"/>
      <c r="AZ94" s="48"/>
      <c r="BA94" s="48"/>
      <c r="BB94" s="4"/>
      <c r="BC94" s="4"/>
      <c r="BD94" s="49"/>
      <c r="BE94" s="29"/>
      <c r="BF94" s="48"/>
      <c r="BG94" s="48"/>
      <c r="BH94" s="4"/>
      <c r="BI94" s="48"/>
      <c r="BJ94" s="48"/>
      <c r="BK94" s="7"/>
      <c r="BL94" s="4"/>
      <c r="BM94" s="29"/>
      <c r="BN94" s="47"/>
      <c r="BO94" s="47"/>
      <c r="BQ94" s="47"/>
      <c r="BR94" s="47"/>
      <c r="BS94" s="29"/>
      <c r="BT94" s="48"/>
      <c r="BU94" s="48"/>
      <c r="BV94" s="4"/>
      <c r="BW94" s="4"/>
      <c r="BX94" s="49"/>
      <c r="BY94" s="29"/>
      <c r="BZ94" s="48"/>
      <c r="CA94" s="48"/>
      <c r="CB94" s="4"/>
      <c r="CC94" s="48"/>
      <c r="CD94" s="48"/>
      <c r="CE94" s="29"/>
      <c r="CF94" s="4"/>
      <c r="CG94" s="29"/>
      <c r="CH94" s="47"/>
      <c r="CI94" s="47"/>
      <c r="CK94" s="47"/>
      <c r="CL94" s="47"/>
      <c r="CM94" s="29"/>
      <c r="CN94" s="48"/>
      <c r="CO94" s="48"/>
      <c r="CP94" s="4"/>
      <c r="CQ94" s="4"/>
      <c r="CR94" s="49"/>
      <c r="CS94" s="29"/>
      <c r="CT94" s="48"/>
      <c r="CU94" s="48"/>
      <c r="CV94" s="4"/>
      <c r="CW94" s="48"/>
      <c r="CX94" s="48"/>
      <c r="CY94" s="7"/>
      <c r="CZ94" s="4"/>
      <c r="DA94" s="29"/>
      <c r="DB94" s="47"/>
      <c r="DC94" s="47"/>
      <c r="DE94" s="47"/>
      <c r="DF94" s="47"/>
      <c r="DG94" s="29"/>
      <c r="DH94" s="48"/>
      <c r="DI94" s="48"/>
      <c r="DJ94" s="4"/>
      <c r="DK94" s="4"/>
      <c r="DL94" s="49"/>
      <c r="DM94" s="29"/>
      <c r="DN94" s="48"/>
      <c r="DO94" s="48"/>
      <c r="DP94" s="4"/>
      <c r="DQ94" s="48"/>
      <c r="DR94" s="48"/>
      <c r="DS94" s="7"/>
      <c r="DT94" s="4"/>
      <c r="DU94" s="29"/>
      <c r="DV94" s="47"/>
      <c r="DW94" s="47"/>
      <c r="DY94" s="47"/>
      <c r="DZ94" s="47"/>
      <c r="EA94" s="29"/>
      <c r="EB94" s="4"/>
      <c r="EC94" s="50"/>
      <c r="ED94" s="4"/>
      <c r="EE94" s="4"/>
      <c r="EF94" s="49"/>
      <c r="EG94" s="29"/>
      <c r="EH94" s="48"/>
      <c r="EI94" s="48"/>
      <c r="EJ94" s="4"/>
      <c r="EK94" s="48"/>
      <c r="EL94" s="48"/>
      <c r="EM94" s="7"/>
      <c r="EN94" s="4"/>
      <c r="EO94" s="29"/>
      <c r="EP94" s="47"/>
      <c r="EQ94" s="47"/>
      <c r="ES94" s="47"/>
      <c r="ET94" s="47"/>
      <c r="EU94" s="29"/>
      <c r="EV94" s="48"/>
      <c r="EW94" s="48"/>
      <c r="EX94" s="4"/>
      <c r="EY94" s="4"/>
      <c r="EZ94" s="49"/>
      <c r="FA94" s="29"/>
      <c r="FB94" s="48"/>
      <c r="FC94" s="48"/>
      <c r="FD94" s="4"/>
      <c r="FE94" s="48"/>
      <c r="FF94" s="48"/>
      <c r="FG94" s="7"/>
      <c r="FH94" s="4"/>
      <c r="FI94" s="29"/>
      <c r="FJ94" s="47"/>
      <c r="FK94" s="47"/>
      <c r="FM94" s="47"/>
      <c r="FN94" s="47"/>
      <c r="FO94" s="29"/>
      <c r="FP94" s="48"/>
      <c r="FQ94" s="48"/>
      <c r="FR94" s="4"/>
      <c r="FS94" s="4"/>
      <c r="FT94" s="49"/>
      <c r="FU94" s="29"/>
      <c r="FV94" s="48"/>
      <c r="FW94" s="48"/>
      <c r="FX94" s="4"/>
      <c r="FY94" s="48"/>
      <c r="FZ94" s="48"/>
      <c r="GA94" s="19"/>
      <c r="GI94" s="56"/>
      <c r="GN94" s="57"/>
      <c r="GU94" s="19"/>
      <c r="HC94" s="56"/>
      <c r="HH94" s="57"/>
      <c r="HO94" s="19"/>
      <c r="HW94" s="56"/>
      <c r="IB94" s="57"/>
      <c r="II94" s="19"/>
      <c r="IQ94" s="56"/>
      <c r="IV94" s="57"/>
    </row>
    <row r="95" spans="1:256" ht="13.5" customHeight="1">
      <c r="A95" s="62"/>
      <c r="C95" s="7"/>
      <c r="D95" s="4"/>
      <c r="E95" s="29"/>
      <c r="F95" s="47"/>
      <c r="G95" s="48"/>
      <c r="I95" s="47"/>
      <c r="J95" s="48"/>
      <c r="K95" s="29"/>
      <c r="L95" s="48"/>
      <c r="M95" s="48"/>
      <c r="N95" s="4"/>
      <c r="O95" s="4"/>
      <c r="P95" s="49"/>
      <c r="Q95" s="29"/>
      <c r="R95" s="48"/>
      <c r="S95" s="48"/>
      <c r="T95" s="4"/>
      <c r="U95" s="48"/>
      <c r="V95" s="48"/>
      <c r="W95" s="7"/>
      <c r="X95" s="4"/>
      <c r="Y95" s="29"/>
      <c r="Z95" s="47"/>
      <c r="AA95" s="47"/>
      <c r="AC95" s="47"/>
      <c r="AD95" s="47"/>
      <c r="AE95" s="29"/>
      <c r="AF95" s="48"/>
      <c r="AG95" s="48"/>
      <c r="AH95" s="4"/>
      <c r="AI95" s="4"/>
      <c r="AJ95" s="49"/>
      <c r="AK95" s="29"/>
      <c r="AL95" s="4"/>
      <c r="AM95" s="48"/>
      <c r="AN95" s="4"/>
      <c r="AO95" s="48"/>
      <c r="AP95" s="48"/>
      <c r="AQ95" s="7"/>
      <c r="AR95" s="4"/>
      <c r="AS95" s="29"/>
      <c r="AT95" s="47"/>
      <c r="AU95" s="47"/>
      <c r="AW95" s="47"/>
      <c r="AX95" s="47"/>
      <c r="AY95" s="29"/>
      <c r="AZ95" s="48"/>
      <c r="BA95" s="48"/>
      <c r="BB95" s="4"/>
      <c r="BC95" s="4"/>
      <c r="BD95" s="49"/>
      <c r="BE95" s="29"/>
      <c r="BF95" s="48"/>
      <c r="BG95" s="48"/>
      <c r="BH95" s="4"/>
      <c r="BI95" s="48"/>
      <c r="BJ95" s="48"/>
      <c r="BK95" s="7"/>
      <c r="BL95" s="4"/>
      <c r="BM95" s="29"/>
      <c r="BN95" s="47"/>
      <c r="BO95" s="47"/>
      <c r="BQ95" s="47"/>
      <c r="BR95" s="47"/>
      <c r="BS95" s="29"/>
      <c r="BT95" s="48"/>
      <c r="BU95" s="48"/>
      <c r="BV95" s="4"/>
      <c r="BW95" s="4"/>
      <c r="BX95" s="49"/>
      <c r="BY95" s="29"/>
      <c r="BZ95" s="48"/>
      <c r="CA95" s="48"/>
      <c r="CB95" s="4"/>
      <c r="CC95" s="48"/>
      <c r="CD95" s="48"/>
      <c r="CE95" s="29"/>
      <c r="CF95" s="4"/>
      <c r="CG95" s="29"/>
      <c r="CH95" s="47"/>
      <c r="CI95" s="47"/>
      <c r="CK95" s="47"/>
      <c r="CL95" s="47"/>
      <c r="CM95" s="29"/>
      <c r="CN95" s="48"/>
      <c r="CO95" s="48"/>
      <c r="CP95" s="4"/>
      <c r="CQ95" s="4"/>
      <c r="CR95" s="49"/>
      <c r="CS95" s="29"/>
      <c r="CT95" s="48"/>
      <c r="CU95" s="48"/>
      <c r="CV95" s="4"/>
      <c r="CW95" s="48"/>
      <c r="CX95" s="48"/>
      <c r="CY95" s="7"/>
      <c r="CZ95" s="4"/>
      <c r="DA95" s="29"/>
      <c r="DB95" s="47"/>
      <c r="DC95" s="47"/>
      <c r="DE95" s="47"/>
      <c r="DF95" s="47"/>
      <c r="DG95" s="29"/>
      <c r="DH95" s="48"/>
      <c r="DI95" s="48"/>
      <c r="DJ95" s="4"/>
      <c r="DK95" s="4"/>
      <c r="DL95" s="49"/>
      <c r="DM95" s="29"/>
      <c r="DN95" s="48"/>
      <c r="DO95" s="48"/>
      <c r="DP95" s="4"/>
      <c r="DQ95" s="48"/>
      <c r="DR95" s="48"/>
      <c r="DS95" s="7"/>
      <c r="DT95" s="4"/>
      <c r="DU95" s="29"/>
      <c r="DV95" s="47"/>
      <c r="DW95" s="47"/>
      <c r="DY95" s="47"/>
      <c r="DZ95" s="47"/>
      <c r="EA95" s="29"/>
      <c r="EB95" s="4"/>
      <c r="EC95" s="50"/>
      <c r="ED95" s="4"/>
      <c r="EE95" s="4"/>
      <c r="EF95" s="49"/>
      <c r="EG95" s="29"/>
      <c r="EH95" s="48"/>
      <c r="EI95" s="48"/>
      <c r="EJ95" s="4"/>
      <c r="EK95" s="48"/>
      <c r="EL95" s="48"/>
      <c r="EM95" s="7"/>
      <c r="EN95" s="4"/>
      <c r="EO95" s="29"/>
      <c r="EP95" s="47"/>
      <c r="EQ95" s="47"/>
      <c r="ES95" s="47"/>
      <c r="ET95" s="47"/>
      <c r="EU95" s="29"/>
      <c r="EV95" s="48"/>
      <c r="EW95" s="48"/>
      <c r="EX95" s="4"/>
      <c r="EY95" s="4"/>
      <c r="EZ95" s="49"/>
      <c r="FA95" s="29"/>
      <c r="FB95" s="48"/>
      <c r="FC95" s="48"/>
      <c r="FD95" s="4"/>
      <c r="FE95" s="48"/>
      <c r="FF95" s="48"/>
      <c r="FG95" s="7"/>
      <c r="FH95" s="4"/>
      <c r="FI95" s="29"/>
      <c r="FJ95" s="47"/>
      <c r="FK95" s="47"/>
      <c r="FM95" s="47"/>
      <c r="FN95" s="47"/>
      <c r="FO95" s="29"/>
      <c r="FP95" s="48"/>
      <c r="FQ95" s="48"/>
      <c r="FR95" s="4"/>
      <c r="FS95" s="4"/>
      <c r="FT95" s="49"/>
      <c r="FU95" s="29"/>
      <c r="FV95" s="48"/>
      <c r="FW95" s="48"/>
      <c r="FX95" s="4"/>
      <c r="FY95" s="48"/>
      <c r="FZ95" s="48"/>
      <c r="GA95" s="19"/>
      <c r="GI95" s="56"/>
      <c r="GN95" s="57"/>
      <c r="GU95" s="19"/>
      <c r="HC95" s="56"/>
      <c r="HH95" s="57"/>
      <c r="HO95" s="19"/>
      <c r="HW95" s="56"/>
      <c r="IB95" s="57"/>
      <c r="II95" s="19"/>
      <c r="IQ95" s="56"/>
      <c r="IV95" s="57"/>
    </row>
    <row r="96" spans="1:256" ht="13.5" customHeight="1">
      <c r="A96" s="62"/>
      <c r="C96" s="7"/>
      <c r="D96" s="4"/>
      <c r="E96" s="29"/>
      <c r="F96" s="47"/>
      <c r="G96" s="48"/>
      <c r="I96" s="47"/>
      <c r="J96" s="48"/>
      <c r="K96" s="29"/>
      <c r="L96" s="48"/>
      <c r="M96" s="48"/>
      <c r="N96" s="4"/>
      <c r="O96" s="4"/>
      <c r="P96" s="49"/>
      <c r="Q96" s="29"/>
      <c r="R96" s="48"/>
      <c r="S96" s="48"/>
      <c r="T96" s="4"/>
      <c r="U96" s="48"/>
      <c r="V96" s="48"/>
      <c r="W96" s="7"/>
      <c r="X96" s="4"/>
      <c r="Y96" s="29"/>
      <c r="Z96" s="47"/>
      <c r="AA96" s="47"/>
      <c r="AC96" s="47"/>
      <c r="AD96" s="47"/>
      <c r="AE96" s="29"/>
      <c r="AF96" s="48"/>
      <c r="AG96" s="48"/>
      <c r="AH96" s="4"/>
      <c r="AI96" s="4"/>
      <c r="AJ96" s="49"/>
      <c r="AK96" s="29"/>
      <c r="AL96" s="4"/>
      <c r="AM96" s="48"/>
      <c r="AN96" s="4"/>
      <c r="AO96" s="48"/>
      <c r="AP96" s="48"/>
      <c r="AQ96" s="7"/>
      <c r="AR96" s="4"/>
      <c r="AS96" s="29"/>
      <c r="AT96" s="47"/>
      <c r="AU96" s="47"/>
      <c r="AW96" s="47"/>
      <c r="AX96" s="47"/>
      <c r="AY96" s="29"/>
      <c r="AZ96" s="48"/>
      <c r="BA96" s="48"/>
      <c r="BB96" s="4"/>
      <c r="BC96" s="4"/>
      <c r="BD96" s="49"/>
      <c r="BE96" s="29"/>
      <c r="BF96" s="48"/>
      <c r="BG96" s="48"/>
      <c r="BH96" s="4"/>
      <c r="BI96" s="48"/>
      <c r="BJ96" s="48"/>
      <c r="BK96" s="7"/>
      <c r="BL96" s="4"/>
      <c r="BM96" s="29"/>
      <c r="BN96" s="47"/>
      <c r="BO96" s="47"/>
      <c r="BQ96" s="47"/>
      <c r="BR96" s="47"/>
      <c r="BS96" s="29"/>
      <c r="BT96" s="48"/>
      <c r="BU96" s="48"/>
      <c r="BV96" s="4"/>
      <c r="BW96" s="4"/>
      <c r="BX96" s="49"/>
      <c r="BY96" s="29"/>
      <c r="BZ96" s="48"/>
      <c r="CA96" s="48"/>
      <c r="CB96" s="4"/>
      <c r="CC96" s="48"/>
      <c r="CD96" s="48"/>
      <c r="CE96" s="29"/>
      <c r="CF96" s="4"/>
      <c r="CG96" s="29"/>
      <c r="CH96" s="47"/>
      <c r="CI96" s="47"/>
      <c r="CK96" s="47"/>
      <c r="CL96" s="47"/>
      <c r="CM96" s="29"/>
      <c r="CN96" s="48"/>
      <c r="CO96" s="48"/>
      <c r="CP96" s="4"/>
      <c r="CQ96" s="4"/>
      <c r="CR96" s="49"/>
      <c r="CS96" s="29"/>
      <c r="CT96" s="48"/>
      <c r="CU96" s="48"/>
      <c r="CV96" s="4"/>
      <c r="CW96" s="48"/>
      <c r="CX96" s="48"/>
      <c r="CY96" s="7"/>
      <c r="CZ96" s="4"/>
      <c r="DA96" s="29"/>
      <c r="DB96" s="47"/>
      <c r="DC96" s="47"/>
      <c r="DE96" s="47"/>
      <c r="DF96" s="47"/>
      <c r="DG96" s="29"/>
      <c r="DH96" s="48"/>
      <c r="DI96" s="48"/>
      <c r="DJ96" s="4"/>
      <c r="DK96" s="4"/>
      <c r="DL96" s="49"/>
      <c r="DM96" s="29"/>
      <c r="DN96" s="48"/>
      <c r="DO96" s="48"/>
      <c r="DP96" s="4"/>
      <c r="DQ96" s="48"/>
      <c r="DR96" s="48"/>
      <c r="DS96" s="7"/>
      <c r="DT96" s="4"/>
      <c r="DU96" s="29"/>
      <c r="DV96" s="47"/>
      <c r="DW96" s="47"/>
      <c r="DY96" s="47"/>
      <c r="DZ96" s="47"/>
      <c r="EA96" s="29"/>
      <c r="EB96" s="4"/>
      <c r="EC96" s="50"/>
      <c r="ED96" s="4"/>
      <c r="EE96" s="4"/>
      <c r="EF96" s="49"/>
      <c r="EG96" s="29"/>
      <c r="EH96" s="48"/>
      <c r="EI96" s="48"/>
      <c r="EJ96" s="4"/>
      <c r="EK96" s="48"/>
      <c r="EL96" s="48"/>
      <c r="EM96" s="7"/>
      <c r="EN96" s="4"/>
      <c r="EO96" s="29"/>
      <c r="EP96" s="47"/>
      <c r="EQ96" s="47"/>
      <c r="ES96" s="47"/>
      <c r="ET96" s="47"/>
      <c r="EU96" s="29"/>
      <c r="EV96" s="48"/>
      <c r="EW96" s="48"/>
      <c r="EX96" s="4"/>
      <c r="EY96" s="4"/>
      <c r="EZ96" s="49"/>
      <c r="FA96" s="29"/>
      <c r="FB96" s="48"/>
      <c r="FC96" s="48"/>
      <c r="FD96" s="4"/>
      <c r="FE96" s="48"/>
      <c r="FF96" s="48"/>
      <c r="FG96" s="7"/>
      <c r="FH96" s="4"/>
      <c r="FI96" s="29"/>
      <c r="FJ96" s="47"/>
      <c r="FK96" s="47"/>
      <c r="FM96" s="47"/>
      <c r="FN96" s="47"/>
      <c r="FO96" s="29"/>
      <c r="FP96" s="48"/>
      <c r="FQ96" s="48"/>
      <c r="FR96" s="4"/>
      <c r="FS96" s="4"/>
      <c r="FT96" s="49"/>
      <c r="FU96" s="29"/>
      <c r="FV96" s="48"/>
      <c r="FW96" s="48"/>
      <c r="FX96" s="4"/>
      <c r="FY96" s="48"/>
      <c r="FZ96" s="48"/>
      <c r="GA96" s="19"/>
      <c r="GI96" s="56"/>
      <c r="GN96" s="57"/>
      <c r="GU96" s="19"/>
      <c r="HC96" s="56"/>
      <c r="HH96" s="57"/>
      <c r="HO96" s="19"/>
      <c r="HW96" s="56"/>
      <c r="IB96" s="57"/>
      <c r="II96" s="19"/>
      <c r="IQ96" s="56"/>
      <c r="IV96" s="57"/>
    </row>
    <row r="97" spans="1:256" ht="13.5" customHeight="1">
      <c r="A97" s="62"/>
      <c r="C97" s="7"/>
      <c r="D97" s="4"/>
      <c r="E97" s="29"/>
      <c r="F97" s="47"/>
      <c r="G97" s="48"/>
      <c r="I97" s="47"/>
      <c r="J97" s="48"/>
      <c r="K97" s="29"/>
      <c r="L97" s="48"/>
      <c r="M97" s="48"/>
      <c r="N97" s="4"/>
      <c r="O97" s="4"/>
      <c r="P97" s="49"/>
      <c r="Q97" s="29"/>
      <c r="R97" s="48"/>
      <c r="S97" s="48"/>
      <c r="T97" s="4"/>
      <c r="U97" s="48"/>
      <c r="V97" s="48"/>
      <c r="W97" s="7"/>
      <c r="X97" s="4"/>
      <c r="Y97" s="29"/>
      <c r="Z97" s="47"/>
      <c r="AA97" s="47"/>
      <c r="AC97" s="47"/>
      <c r="AD97" s="47"/>
      <c r="AE97" s="29"/>
      <c r="AF97" s="48"/>
      <c r="AG97" s="48"/>
      <c r="AH97" s="4"/>
      <c r="AI97" s="4"/>
      <c r="AJ97" s="49"/>
      <c r="AK97" s="29"/>
      <c r="AL97" s="4"/>
      <c r="AM97" s="48"/>
      <c r="AN97" s="4"/>
      <c r="AO97" s="48"/>
      <c r="AP97" s="48"/>
      <c r="AQ97" s="7"/>
      <c r="AR97" s="4"/>
      <c r="AS97" s="29"/>
      <c r="AT97" s="47"/>
      <c r="AU97" s="47"/>
      <c r="AW97" s="47"/>
      <c r="AX97" s="47"/>
      <c r="AY97" s="29"/>
      <c r="AZ97" s="48"/>
      <c r="BA97" s="48"/>
      <c r="BB97" s="4"/>
      <c r="BC97" s="4"/>
      <c r="BD97" s="49"/>
      <c r="BE97" s="29"/>
      <c r="BF97" s="48"/>
      <c r="BG97" s="48"/>
      <c r="BH97" s="4"/>
      <c r="BI97" s="48"/>
      <c r="BJ97" s="48"/>
      <c r="BK97" s="7"/>
      <c r="BL97" s="4"/>
      <c r="BM97" s="29"/>
      <c r="BN97" s="47"/>
      <c r="BO97" s="47"/>
      <c r="BQ97" s="47"/>
      <c r="BR97" s="47"/>
      <c r="BS97" s="29"/>
      <c r="BT97" s="48"/>
      <c r="BU97" s="48"/>
      <c r="BV97" s="4"/>
      <c r="BW97" s="4"/>
      <c r="BX97" s="49"/>
      <c r="BY97" s="29"/>
      <c r="BZ97" s="48"/>
      <c r="CA97" s="48"/>
      <c r="CB97" s="4"/>
      <c r="CC97" s="48"/>
      <c r="CD97" s="48"/>
      <c r="CE97" s="29"/>
      <c r="CF97" s="4"/>
      <c r="CG97" s="29"/>
      <c r="CH97" s="47"/>
      <c r="CI97" s="47"/>
      <c r="CK97" s="47"/>
      <c r="CL97" s="47"/>
      <c r="CM97" s="29"/>
      <c r="CN97" s="48"/>
      <c r="CO97" s="48"/>
      <c r="CP97" s="4"/>
      <c r="CQ97" s="4"/>
      <c r="CR97" s="49"/>
      <c r="CS97" s="29"/>
      <c r="CT97" s="48"/>
      <c r="CU97" s="48"/>
      <c r="CV97" s="4"/>
      <c r="CW97" s="48"/>
      <c r="CX97" s="48"/>
      <c r="CY97" s="7"/>
      <c r="CZ97" s="4"/>
      <c r="DA97" s="29"/>
      <c r="DB97" s="47"/>
      <c r="DC97" s="47"/>
      <c r="DE97" s="47"/>
      <c r="DF97" s="47"/>
      <c r="DG97" s="29"/>
      <c r="DH97" s="48"/>
      <c r="DI97" s="48"/>
      <c r="DJ97" s="4"/>
      <c r="DK97" s="4"/>
      <c r="DL97" s="49"/>
      <c r="DM97" s="29"/>
      <c r="DN97" s="48"/>
      <c r="DO97" s="48"/>
      <c r="DP97" s="4"/>
      <c r="DQ97" s="48"/>
      <c r="DR97" s="48"/>
      <c r="DS97" s="7"/>
      <c r="DT97" s="4"/>
      <c r="DU97" s="29"/>
      <c r="DV97" s="47"/>
      <c r="DW97" s="47"/>
      <c r="DY97" s="47"/>
      <c r="DZ97" s="47"/>
      <c r="EA97" s="29"/>
      <c r="EB97" s="4"/>
      <c r="EC97" s="50"/>
      <c r="ED97" s="4"/>
      <c r="EE97" s="4"/>
      <c r="EF97" s="49"/>
      <c r="EG97" s="29"/>
      <c r="EH97" s="48"/>
      <c r="EI97" s="48"/>
      <c r="EJ97" s="4"/>
      <c r="EK97" s="48"/>
      <c r="EL97" s="48"/>
      <c r="EM97" s="7"/>
      <c r="EN97" s="4"/>
      <c r="EO97" s="29"/>
      <c r="EP97" s="47"/>
      <c r="EQ97" s="47"/>
      <c r="ES97" s="47"/>
      <c r="ET97" s="47"/>
      <c r="EU97" s="29"/>
      <c r="EV97" s="48"/>
      <c r="EW97" s="48"/>
      <c r="EX97" s="4"/>
      <c r="EY97" s="4"/>
      <c r="EZ97" s="49"/>
      <c r="FA97" s="29"/>
      <c r="FB97" s="48"/>
      <c r="FC97" s="48"/>
      <c r="FD97" s="4"/>
      <c r="FE97" s="48"/>
      <c r="FF97" s="48"/>
      <c r="FG97" s="7"/>
      <c r="FH97" s="4"/>
      <c r="FI97" s="29"/>
      <c r="FJ97" s="47"/>
      <c r="FK97" s="47"/>
      <c r="FM97" s="47"/>
      <c r="FN97" s="47"/>
      <c r="FO97" s="29"/>
      <c r="FP97" s="48"/>
      <c r="FQ97" s="48"/>
      <c r="FR97" s="4"/>
      <c r="FS97" s="4"/>
      <c r="FT97" s="49"/>
      <c r="FU97" s="29"/>
      <c r="FV97" s="48"/>
      <c r="FW97" s="48"/>
      <c r="FX97" s="4"/>
      <c r="FY97" s="48"/>
      <c r="FZ97" s="48"/>
      <c r="GA97" s="19"/>
      <c r="GI97" s="56"/>
      <c r="GN97" s="57"/>
      <c r="GU97" s="19"/>
      <c r="HC97" s="56"/>
      <c r="HH97" s="57"/>
      <c r="HO97" s="19"/>
      <c r="HW97" s="56"/>
      <c r="IB97" s="57"/>
      <c r="II97" s="19"/>
      <c r="IQ97" s="56"/>
      <c r="IV97" s="57"/>
    </row>
    <row r="98" spans="1:256" ht="13.5" customHeight="1">
      <c r="A98" s="62"/>
      <c r="C98" s="7"/>
      <c r="D98" s="4"/>
      <c r="E98" s="29"/>
      <c r="F98" s="47"/>
      <c r="G98" s="48"/>
      <c r="I98" s="47"/>
      <c r="J98" s="48"/>
      <c r="K98" s="29"/>
      <c r="L98" s="48"/>
      <c r="M98" s="48"/>
      <c r="N98" s="4"/>
      <c r="O98" s="4"/>
      <c r="P98" s="49"/>
      <c r="Q98" s="29"/>
      <c r="R98" s="48"/>
      <c r="S98" s="48"/>
      <c r="T98" s="4"/>
      <c r="U98" s="48"/>
      <c r="V98" s="48"/>
      <c r="W98" s="7"/>
      <c r="X98" s="4"/>
      <c r="Y98" s="29"/>
      <c r="Z98" s="47"/>
      <c r="AA98" s="47"/>
      <c r="AC98" s="47"/>
      <c r="AD98" s="47"/>
      <c r="AE98" s="29"/>
      <c r="AF98" s="48"/>
      <c r="AG98" s="48"/>
      <c r="AH98" s="4"/>
      <c r="AI98" s="4"/>
      <c r="AJ98" s="49"/>
      <c r="AK98" s="29"/>
      <c r="AL98" s="4"/>
      <c r="AM98" s="48"/>
      <c r="AN98" s="4"/>
      <c r="AO98" s="48"/>
      <c r="AP98" s="48"/>
      <c r="AQ98" s="7"/>
      <c r="AR98" s="4"/>
      <c r="AS98" s="29"/>
      <c r="AT98" s="47"/>
      <c r="AU98" s="47"/>
      <c r="AW98" s="47"/>
      <c r="AX98" s="47"/>
      <c r="AY98" s="29"/>
      <c r="AZ98" s="48"/>
      <c r="BA98" s="48"/>
      <c r="BB98" s="4"/>
      <c r="BC98" s="4"/>
      <c r="BD98" s="49"/>
      <c r="BE98" s="29"/>
      <c r="BF98" s="48"/>
      <c r="BG98" s="48"/>
      <c r="BH98" s="4"/>
      <c r="BI98" s="48"/>
      <c r="BJ98" s="48"/>
      <c r="BK98" s="7"/>
      <c r="BL98" s="4"/>
      <c r="BM98" s="29"/>
      <c r="BN98" s="47"/>
      <c r="BO98" s="47"/>
      <c r="BQ98" s="47"/>
      <c r="BR98" s="47"/>
      <c r="BS98" s="29"/>
      <c r="BT98" s="48"/>
      <c r="BU98" s="48"/>
      <c r="BV98" s="4"/>
      <c r="BW98" s="4"/>
      <c r="BX98" s="49"/>
      <c r="BY98" s="29"/>
      <c r="BZ98" s="48"/>
      <c r="CA98" s="48"/>
      <c r="CB98" s="4"/>
      <c r="CC98" s="48"/>
      <c r="CD98" s="48"/>
      <c r="CE98" s="29"/>
      <c r="CF98" s="4"/>
      <c r="CG98" s="29"/>
      <c r="CH98" s="47"/>
      <c r="CI98" s="47"/>
      <c r="CK98" s="47"/>
      <c r="CL98" s="47"/>
      <c r="CM98" s="29"/>
      <c r="CN98" s="48"/>
      <c r="CO98" s="48"/>
      <c r="CP98" s="4"/>
      <c r="CQ98" s="4"/>
      <c r="CR98" s="49"/>
      <c r="CS98" s="29"/>
      <c r="CT98" s="48"/>
      <c r="CU98" s="48"/>
      <c r="CV98" s="4"/>
      <c r="CW98" s="48"/>
      <c r="CX98" s="48"/>
      <c r="CY98" s="7"/>
      <c r="CZ98" s="4"/>
      <c r="DA98" s="29"/>
      <c r="DB98" s="47"/>
      <c r="DC98" s="47"/>
      <c r="DE98" s="47"/>
      <c r="DF98" s="47"/>
      <c r="DG98" s="29"/>
      <c r="DH98" s="48"/>
      <c r="DI98" s="48"/>
      <c r="DJ98" s="4"/>
      <c r="DK98" s="4"/>
      <c r="DL98" s="49"/>
      <c r="DM98" s="29"/>
      <c r="DN98" s="48"/>
      <c r="DO98" s="48"/>
      <c r="DP98" s="4"/>
      <c r="DQ98" s="48"/>
      <c r="DR98" s="48"/>
      <c r="DS98" s="7"/>
      <c r="DT98" s="4"/>
      <c r="DU98" s="29"/>
      <c r="DV98" s="47"/>
      <c r="DW98" s="47"/>
      <c r="DY98" s="47"/>
      <c r="DZ98" s="47"/>
      <c r="EA98" s="29"/>
      <c r="EB98" s="4"/>
      <c r="EC98" s="50"/>
      <c r="ED98" s="4"/>
      <c r="EE98" s="4"/>
      <c r="EF98" s="49"/>
      <c r="EG98" s="29"/>
      <c r="EH98" s="48"/>
      <c r="EI98" s="48"/>
      <c r="EJ98" s="4"/>
      <c r="EK98" s="48"/>
      <c r="EL98" s="48"/>
      <c r="EM98" s="7"/>
      <c r="EN98" s="4"/>
      <c r="EO98" s="29"/>
      <c r="EP98" s="47"/>
      <c r="EQ98" s="47"/>
      <c r="ES98" s="47"/>
      <c r="ET98" s="47"/>
      <c r="EU98" s="29"/>
      <c r="EV98" s="48"/>
      <c r="EW98" s="48"/>
      <c r="EX98" s="4"/>
      <c r="EY98" s="4"/>
      <c r="EZ98" s="49"/>
      <c r="FA98" s="29"/>
      <c r="FB98" s="48"/>
      <c r="FC98" s="48"/>
      <c r="FD98" s="4"/>
      <c r="FE98" s="48"/>
      <c r="FF98" s="48"/>
      <c r="FG98" s="7"/>
      <c r="FH98" s="4"/>
      <c r="FI98" s="29"/>
      <c r="FJ98" s="47"/>
      <c r="FK98" s="47"/>
      <c r="FM98" s="47"/>
      <c r="FN98" s="47"/>
      <c r="FO98" s="29"/>
      <c r="FP98" s="48"/>
      <c r="FQ98" s="48"/>
      <c r="FR98" s="4"/>
      <c r="FS98" s="4"/>
      <c r="FT98" s="49"/>
      <c r="FU98" s="29"/>
      <c r="FV98" s="48"/>
      <c r="FW98" s="48"/>
      <c r="FX98" s="4"/>
      <c r="FY98" s="48"/>
      <c r="FZ98" s="48"/>
      <c r="GA98" s="19"/>
      <c r="GI98" s="56"/>
      <c r="GN98" s="57"/>
      <c r="GU98" s="19"/>
      <c r="HC98" s="56"/>
      <c r="HH98" s="57"/>
      <c r="HO98" s="19"/>
      <c r="HW98" s="56"/>
      <c r="IB98" s="57"/>
      <c r="II98" s="19"/>
      <c r="IQ98" s="56"/>
      <c r="IV98" s="57"/>
    </row>
    <row r="99" spans="1:256" ht="13.5" customHeight="1">
      <c r="A99" s="62"/>
      <c r="C99" s="7"/>
      <c r="D99" s="4"/>
      <c r="E99" s="29"/>
      <c r="F99" s="47"/>
      <c r="G99" s="48"/>
      <c r="I99" s="47"/>
      <c r="J99" s="48"/>
      <c r="K99" s="29"/>
      <c r="L99" s="48"/>
      <c r="M99" s="48"/>
      <c r="N99" s="4"/>
      <c r="O99" s="4"/>
      <c r="P99" s="49"/>
      <c r="Q99" s="29"/>
      <c r="R99" s="48"/>
      <c r="S99" s="48"/>
      <c r="T99" s="4"/>
      <c r="U99" s="48"/>
      <c r="V99" s="48"/>
      <c r="W99" s="7"/>
      <c r="X99" s="4"/>
      <c r="Y99" s="29"/>
      <c r="Z99" s="47"/>
      <c r="AA99" s="47"/>
      <c r="AC99" s="47"/>
      <c r="AD99" s="47"/>
      <c r="AE99" s="29"/>
      <c r="AF99" s="48"/>
      <c r="AG99" s="48"/>
      <c r="AH99" s="4"/>
      <c r="AI99" s="4"/>
      <c r="AJ99" s="49"/>
      <c r="AK99" s="29"/>
      <c r="AL99" s="4"/>
      <c r="AM99" s="48"/>
      <c r="AN99" s="4"/>
      <c r="AO99" s="48"/>
      <c r="AP99" s="48"/>
      <c r="AQ99" s="7"/>
      <c r="AR99" s="4"/>
      <c r="AS99" s="29"/>
      <c r="AT99" s="47"/>
      <c r="AU99" s="47"/>
      <c r="AW99" s="47"/>
      <c r="AX99" s="47"/>
      <c r="AY99" s="29"/>
      <c r="AZ99" s="48"/>
      <c r="BA99" s="48"/>
      <c r="BB99" s="4"/>
      <c r="BC99" s="4"/>
      <c r="BD99" s="49"/>
      <c r="BE99" s="29"/>
      <c r="BF99" s="48"/>
      <c r="BG99" s="48"/>
      <c r="BH99" s="4"/>
      <c r="BI99" s="48"/>
      <c r="BJ99" s="48"/>
      <c r="BK99" s="7"/>
      <c r="BL99" s="4"/>
      <c r="BM99" s="29"/>
      <c r="BN99" s="47"/>
      <c r="BO99" s="47"/>
      <c r="BQ99" s="47"/>
      <c r="BR99" s="47"/>
      <c r="BS99" s="29"/>
      <c r="BT99" s="48"/>
      <c r="BU99" s="48"/>
      <c r="BV99" s="4"/>
      <c r="BW99" s="4"/>
      <c r="BX99" s="49"/>
      <c r="BY99" s="29"/>
      <c r="BZ99" s="48"/>
      <c r="CA99" s="48"/>
      <c r="CB99" s="4"/>
      <c r="CC99" s="48"/>
      <c r="CD99" s="48"/>
      <c r="CE99" s="29"/>
      <c r="CF99" s="4"/>
      <c r="CG99" s="29"/>
      <c r="CH99" s="47"/>
      <c r="CI99" s="47"/>
      <c r="CK99" s="47"/>
      <c r="CL99" s="47"/>
      <c r="CM99" s="29"/>
      <c r="CN99" s="48"/>
      <c r="CO99" s="48"/>
      <c r="CP99" s="4"/>
      <c r="CQ99" s="4"/>
      <c r="CR99" s="49"/>
      <c r="CS99" s="29"/>
      <c r="CT99" s="48"/>
      <c r="CU99" s="48"/>
      <c r="CV99" s="4"/>
      <c r="CW99" s="48"/>
      <c r="CX99" s="48"/>
      <c r="CY99" s="7"/>
      <c r="CZ99" s="4"/>
      <c r="DA99" s="29"/>
      <c r="DB99" s="47"/>
      <c r="DC99" s="47"/>
      <c r="DE99" s="47"/>
      <c r="DF99" s="47"/>
      <c r="DG99" s="29"/>
      <c r="DH99" s="48"/>
      <c r="DI99" s="48"/>
      <c r="DJ99" s="4"/>
      <c r="DK99" s="4"/>
      <c r="DL99" s="49"/>
      <c r="DM99" s="29"/>
      <c r="DN99" s="48"/>
      <c r="DO99" s="48"/>
      <c r="DP99" s="4"/>
      <c r="DQ99" s="48"/>
      <c r="DR99" s="48"/>
      <c r="DS99" s="7"/>
      <c r="DT99" s="4"/>
      <c r="DU99" s="29"/>
      <c r="DV99" s="47"/>
      <c r="DW99" s="47"/>
      <c r="DY99" s="47"/>
      <c r="DZ99" s="47"/>
      <c r="EA99" s="29"/>
      <c r="EB99" s="4"/>
      <c r="EC99" s="50"/>
      <c r="ED99" s="4"/>
      <c r="EE99" s="4"/>
      <c r="EF99" s="49"/>
      <c r="EG99" s="29"/>
      <c r="EH99" s="48"/>
      <c r="EI99" s="48"/>
      <c r="EJ99" s="4"/>
      <c r="EK99" s="48"/>
      <c r="EL99" s="48"/>
      <c r="EM99" s="7"/>
      <c r="EN99" s="4"/>
      <c r="EO99" s="29"/>
      <c r="EP99" s="47"/>
      <c r="EQ99" s="47"/>
      <c r="ES99" s="47"/>
      <c r="ET99" s="47"/>
      <c r="EU99" s="29"/>
      <c r="EV99" s="48"/>
      <c r="EW99" s="48"/>
      <c r="EX99" s="4"/>
      <c r="EY99" s="4"/>
      <c r="EZ99" s="49"/>
      <c r="FA99" s="29"/>
      <c r="FB99" s="48"/>
      <c r="FC99" s="48"/>
      <c r="FD99" s="4"/>
      <c r="FE99" s="48"/>
      <c r="FF99" s="48"/>
      <c r="FG99" s="7"/>
      <c r="FH99" s="4"/>
      <c r="FI99" s="29"/>
      <c r="FJ99" s="47"/>
      <c r="FK99" s="47"/>
      <c r="FM99" s="47"/>
      <c r="FN99" s="47"/>
      <c r="FO99" s="29"/>
      <c r="FP99" s="48"/>
      <c r="FQ99" s="48"/>
      <c r="FR99" s="4"/>
      <c r="FS99" s="4"/>
      <c r="FT99" s="49"/>
      <c r="FU99" s="29"/>
      <c r="FV99" s="48"/>
      <c r="FW99" s="48"/>
      <c r="FX99" s="4"/>
      <c r="FY99" s="48"/>
      <c r="FZ99" s="48"/>
      <c r="GA99" s="19"/>
      <c r="GI99" s="56"/>
      <c r="GN99" s="57"/>
      <c r="GU99" s="19"/>
      <c r="HC99" s="56"/>
      <c r="HH99" s="57"/>
      <c r="HO99" s="19"/>
      <c r="HW99" s="56"/>
      <c r="IB99" s="57"/>
      <c r="II99" s="19"/>
      <c r="IQ99" s="56"/>
      <c r="IV99" s="57"/>
    </row>
    <row r="100" spans="1:256" ht="13.5" customHeight="1">
      <c r="A100" s="62"/>
      <c r="C100" s="7"/>
      <c r="D100" s="4"/>
      <c r="E100" s="29"/>
      <c r="F100" s="47"/>
      <c r="G100" s="48"/>
      <c r="I100" s="47"/>
      <c r="J100" s="48"/>
      <c r="K100" s="29"/>
      <c r="L100" s="48"/>
      <c r="M100" s="48"/>
      <c r="N100" s="4"/>
      <c r="O100" s="4"/>
      <c r="P100" s="49"/>
      <c r="Q100" s="29"/>
      <c r="R100" s="48"/>
      <c r="S100" s="48"/>
      <c r="T100" s="4"/>
      <c r="U100" s="48"/>
      <c r="V100" s="48"/>
      <c r="W100" s="7"/>
      <c r="X100" s="4"/>
      <c r="Y100" s="29"/>
      <c r="Z100" s="47"/>
      <c r="AA100" s="47"/>
      <c r="AC100" s="47"/>
      <c r="AD100" s="47"/>
      <c r="AE100" s="29"/>
      <c r="AF100" s="48"/>
      <c r="AG100" s="48"/>
      <c r="AH100" s="4"/>
      <c r="AI100" s="4"/>
      <c r="AJ100" s="49"/>
      <c r="AK100" s="29"/>
      <c r="AL100" s="4"/>
      <c r="AM100" s="48"/>
      <c r="AN100" s="4"/>
      <c r="AO100" s="48"/>
      <c r="AP100" s="48"/>
      <c r="AQ100" s="7"/>
      <c r="AR100" s="4"/>
      <c r="AS100" s="29"/>
      <c r="AT100" s="47"/>
      <c r="AU100" s="47"/>
      <c r="AW100" s="47"/>
      <c r="AX100" s="47"/>
      <c r="AY100" s="29"/>
      <c r="AZ100" s="48"/>
      <c r="BA100" s="48"/>
      <c r="BB100" s="4"/>
      <c r="BC100" s="4"/>
      <c r="BD100" s="49"/>
      <c r="BE100" s="29"/>
      <c r="BF100" s="48"/>
      <c r="BG100" s="48"/>
      <c r="BH100" s="4"/>
      <c r="BI100" s="48"/>
      <c r="BJ100" s="48"/>
      <c r="BK100" s="7"/>
      <c r="BL100" s="4"/>
      <c r="BM100" s="29"/>
      <c r="BN100" s="47"/>
      <c r="BO100" s="47"/>
      <c r="BQ100" s="47"/>
      <c r="BR100" s="47"/>
      <c r="BS100" s="29"/>
      <c r="BT100" s="48"/>
      <c r="BU100" s="48"/>
      <c r="BV100" s="4"/>
      <c r="BW100" s="4"/>
      <c r="BX100" s="49"/>
      <c r="BY100" s="29"/>
      <c r="BZ100" s="48"/>
      <c r="CA100" s="48"/>
      <c r="CB100" s="4"/>
      <c r="CC100" s="48"/>
      <c r="CD100" s="48"/>
      <c r="CE100" s="29"/>
      <c r="CF100" s="4"/>
      <c r="CG100" s="29"/>
      <c r="CH100" s="47"/>
      <c r="CI100" s="47"/>
      <c r="CK100" s="47"/>
      <c r="CL100" s="47"/>
      <c r="CM100" s="29"/>
      <c r="CN100" s="48"/>
      <c r="CO100" s="48"/>
      <c r="CP100" s="4"/>
      <c r="CQ100" s="4"/>
      <c r="CR100" s="49"/>
      <c r="CS100" s="29"/>
      <c r="CT100" s="48"/>
      <c r="CU100" s="48"/>
      <c r="CV100" s="4"/>
      <c r="CW100" s="48"/>
      <c r="CX100" s="48"/>
      <c r="CY100" s="7"/>
      <c r="CZ100" s="4"/>
      <c r="DA100" s="29"/>
      <c r="DB100" s="47"/>
      <c r="DC100" s="47"/>
      <c r="DE100" s="47"/>
      <c r="DF100" s="47"/>
      <c r="DG100" s="29"/>
      <c r="DH100" s="48"/>
      <c r="DI100" s="48"/>
      <c r="DJ100" s="4"/>
      <c r="DK100" s="4"/>
      <c r="DL100" s="49"/>
      <c r="DM100" s="29"/>
      <c r="DN100" s="48"/>
      <c r="DO100" s="48"/>
      <c r="DP100" s="4"/>
      <c r="DQ100" s="48"/>
      <c r="DR100" s="48"/>
      <c r="DS100" s="7"/>
      <c r="DT100" s="4"/>
      <c r="DU100" s="29"/>
      <c r="DV100" s="47"/>
      <c r="DW100" s="47"/>
      <c r="DY100" s="47"/>
      <c r="DZ100" s="47"/>
      <c r="EA100" s="29"/>
      <c r="EB100" s="4"/>
      <c r="EC100" s="50"/>
      <c r="ED100" s="4"/>
      <c r="EE100" s="4"/>
      <c r="EF100" s="49"/>
      <c r="EG100" s="29"/>
      <c r="EH100" s="48"/>
      <c r="EI100" s="48"/>
      <c r="EJ100" s="4"/>
      <c r="EK100" s="48"/>
      <c r="EL100" s="48"/>
      <c r="EM100" s="7"/>
      <c r="EN100" s="4"/>
      <c r="EO100" s="29"/>
      <c r="EP100" s="47"/>
      <c r="EQ100" s="47"/>
      <c r="ES100" s="47"/>
      <c r="ET100" s="47"/>
      <c r="EU100" s="29"/>
      <c r="EV100" s="48"/>
      <c r="EW100" s="48"/>
      <c r="EX100" s="4"/>
      <c r="EY100" s="4"/>
      <c r="EZ100" s="49"/>
      <c r="FA100" s="29"/>
      <c r="FB100" s="48"/>
      <c r="FC100" s="48"/>
      <c r="FD100" s="4"/>
      <c r="FE100" s="48"/>
      <c r="FF100" s="48"/>
      <c r="FG100" s="7"/>
      <c r="FH100" s="4"/>
      <c r="FI100" s="29"/>
      <c r="FJ100" s="47"/>
      <c r="FK100" s="47"/>
      <c r="FM100" s="47"/>
      <c r="FN100" s="47"/>
      <c r="FO100" s="29"/>
      <c r="FP100" s="48"/>
      <c r="FQ100" s="48"/>
      <c r="FR100" s="4"/>
      <c r="FS100" s="4"/>
      <c r="FT100" s="49"/>
      <c r="FU100" s="29"/>
      <c r="FV100" s="48"/>
      <c r="FW100" s="48"/>
      <c r="FX100" s="4"/>
      <c r="FY100" s="48"/>
      <c r="FZ100" s="48"/>
      <c r="GA100" s="19"/>
      <c r="GI100" s="56"/>
      <c r="GN100" s="57"/>
      <c r="GU100" s="19"/>
      <c r="HC100" s="56"/>
      <c r="HH100" s="57"/>
      <c r="HO100" s="19"/>
      <c r="HW100" s="56"/>
      <c r="IB100" s="57"/>
      <c r="II100" s="19"/>
      <c r="IQ100" s="56"/>
      <c r="IV100" s="57"/>
    </row>
    <row r="101" spans="1:256" ht="13.5" customHeight="1">
      <c r="A101" s="62"/>
      <c r="C101" s="7"/>
      <c r="D101" s="4"/>
      <c r="E101" s="29"/>
      <c r="F101" s="47"/>
      <c r="G101" s="48"/>
      <c r="I101" s="47"/>
      <c r="J101" s="48"/>
      <c r="K101" s="29"/>
      <c r="L101" s="48"/>
      <c r="M101" s="48"/>
      <c r="N101" s="4"/>
      <c r="O101" s="4"/>
      <c r="P101" s="49"/>
      <c r="Q101" s="29"/>
      <c r="R101" s="48"/>
      <c r="S101" s="48"/>
      <c r="T101" s="4"/>
      <c r="U101" s="48"/>
      <c r="V101" s="48"/>
      <c r="W101" s="7"/>
      <c r="X101" s="4"/>
      <c r="Y101" s="29"/>
      <c r="Z101" s="47"/>
      <c r="AA101" s="47"/>
      <c r="AC101" s="47"/>
      <c r="AD101" s="47"/>
      <c r="AE101" s="29"/>
      <c r="AF101" s="48"/>
      <c r="AG101" s="48"/>
      <c r="AH101" s="4"/>
      <c r="AI101" s="4"/>
      <c r="AJ101" s="49"/>
      <c r="AK101" s="29"/>
      <c r="AL101" s="4"/>
      <c r="AM101" s="48"/>
      <c r="AN101" s="4"/>
      <c r="AO101" s="48"/>
      <c r="AP101" s="48"/>
      <c r="AQ101" s="7"/>
      <c r="AR101" s="4"/>
      <c r="AS101" s="29"/>
      <c r="AT101" s="47"/>
      <c r="AU101" s="47"/>
      <c r="AW101" s="47"/>
      <c r="AX101" s="47"/>
      <c r="AY101" s="29"/>
      <c r="AZ101" s="48"/>
      <c r="BA101" s="48"/>
      <c r="BB101" s="4"/>
      <c r="BC101" s="4"/>
      <c r="BD101" s="49"/>
      <c r="BE101" s="29"/>
      <c r="BF101" s="48"/>
      <c r="BG101" s="48"/>
      <c r="BH101" s="4"/>
      <c r="BI101" s="48"/>
      <c r="BJ101" s="48"/>
      <c r="BK101" s="7"/>
      <c r="BL101" s="4"/>
      <c r="BM101" s="29"/>
      <c r="BN101" s="47"/>
      <c r="BO101" s="47"/>
      <c r="BQ101" s="47"/>
      <c r="BR101" s="47"/>
      <c r="BS101" s="29"/>
      <c r="BT101" s="48"/>
      <c r="BU101" s="48"/>
      <c r="BV101" s="4"/>
      <c r="BW101" s="4"/>
      <c r="BX101" s="49"/>
      <c r="BY101" s="29"/>
      <c r="BZ101" s="48"/>
      <c r="CA101" s="48"/>
      <c r="CB101" s="4"/>
      <c r="CC101" s="48"/>
      <c r="CD101" s="48"/>
      <c r="CE101" s="29"/>
      <c r="CF101" s="4"/>
      <c r="CG101" s="29"/>
      <c r="CH101" s="47"/>
      <c r="CI101" s="47"/>
      <c r="CK101" s="47"/>
      <c r="CL101" s="47"/>
      <c r="CM101" s="29"/>
      <c r="CN101" s="48"/>
      <c r="CO101" s="48"/>
      <c r="CP101" s="4"/>
      <c r="CQ101" s="4"/>
      <c r="CR101" s="49"/>
      <c r="CS101" s="29"/>
      <c r="CT101" s="48"/>
      <c r="CU101" s="48"/>
      <c r="CV101" s="4"/>
      <c r="CW101" s="48"/>
      <c r="CX101" s="48"/>
      <c r="CY101" s="7"/>
      <c r="CZ101" s="4"/>
      <c r="DA101" s="29"/>
      <c r="DB101" s="47"/>
      <c r="DC101" s="47"/>
      <c r="DE101" s="47"/>
      <c r="DF101" s="47"/>
      <c r="DG101" s="29"/>
      <c r="DH101" s="48"/>
      <c r="DI101" s="48"/>
      <c r="DJ101" s="4"/>
      <c r="DK101" s="4"/>
      <c r="DL101" s="49"/>
      <c r="DM101" s="29"/>
      <c r="DN101" s="48"/>
      <c r="DO101" s="48"/>
      <c r="DP101" s="4"/>
      <c r="DQ101" s="48"/>
      <c r="DR101" s="48"/>
      <c r="DS101" s="7"/>
      <c r="DT101" s="4"/>
      <c r="DU101" s="29"/>
      <c r="DV101" s="47"/>
      <c r="DW101" s="47"/>
      <c r="DY101" s="47"/>
      <c r="DZ101" s="47"/>
      <c r="EA101" s="29"/>
      <c r="EB101" s="4"/>
      <c r="EC101" s="50"/>
      <c r="ED101" s="4"/>
      <c r="EE101" s="4"/>
      <c r="EF101" s="49"/>
      <c r="EG101" s="29"/>
      <c r="EH101" s="48"/>
      <c r="EI101" s="48"/>
      <c r="EJ101" s="4"/>
      <c r="EK101" s="48"/>
      <c r="EL101" s="48"/>
      <c r="EM101" s="7"/>
      <c r="EN101" s="4"/>
      <c r="EO101" s="29"/>
      <c r="EP101" s="47"/>
      <c r="EQ101" s="47"/>
      <c r="ES101" s="47"/>
      <c r="ET101" s="47"/>
      <c r="EU101" s="29"/>
      <c r="EV101" s="48"/>
      <c r="EW101" s="48"/>
      <c r="EX101" s="4"/>
      <c r="EY101" s="4"/>
      <c r="EZ101" s="49"/>
      <c r="FA101" s="29"/>
      <c r="FB101" s="48"/>
      <c r="FC101" s="48"/>
      <c r="FD101" s="4"/>
      <c r="FE101" s="48"/>
      <c r="FF101" s="48"/>
      <c r="FG101" s="7"/>
      <c r="FH101" s="4"/>
      <c r="FI101" s="29"/>
      <c r="FJ101" s="47"/>
      <c r="FK101" s="47"/>
      <c r="FM101" s="47"/>
      <c r="FN101" s="47"/>
      <c r="FO101" s="29"/>
      <c r="FP101" s="48"/>
      <c r="FQ101" s="48"/>
      <c r="FR101" s="4"/>
      <c r="FS101" s="4"/>
      <c r="FT101" s="49"/>
      <c r="FU101" s="29"/>
      <c r="FV101" s="48"/>
      <c r="FW101" s="48"/>
      <c r="FX101" s="4"/>
      <c r="FY101" s="48"/>
      <c r="FZ101" s="48"/>
      <c r="GA101" s="19"/>
      <c r="GI101" s="56"/>
      <c r="GN101" s="57"/>
      <c r="GU101" s="19"/>
      <c r="HC101" s="56"/>
      <c r="HH101" s="57"/>
      <c r="HO101" s="19"/>
      <c r="HW101" s="56"/>
      <c r="IB101" s="57"/>
      <c r="II101" s="19"/>
      <c r="IQ101" s="56"/>
      <c r="IV101" s="57"/>
    </row>
    <row r="102" spans="1:256" ht="13.5" customHeight="1">
      <c r="A102" s="62"/>
      <c r="C102" s="7"/>
      <c r="D102" s="4"/>
      <c r="E102" s="29"/>
      <c r="F102" s="47"/>
      <c r="G102" s="48"/>
      <c r="I102" s="47"/>
      <c r="J102" s="48"/>
      <c r="K102" s="29"/>
      <c r="L102" s="48"/>
      <c r="M102" s="48"/>
      <c r="N102" s="4"/>
      <c r="O102" s="4"/>
      <c r="P102" s="49"/>
      <c r="Q102" s="29"/>
      <c r="R102" s="48"/>
      <c r="S102" s="48"/>
      <c r="T102" s="4"/>
      <c r="U102" s="48"/>
      <c r="V102" s="48"/>
      <c r="W102" s="7"/>
      <c r="X102" s="4"/>
      <c r="Y102" s="29"/>
      <c r="Z102" s="47"/>
      <c r="AA102" s="47"/>
      <c r="AC102" s="47"/>
      <c r="AD102" s="47"/>
      <c r="AE102" s="29"/>
      <c r="AF102" s="48"/>
      <c r="AG102" s="48"/>
      <c r="AH102" s="4"/>
      <c r="AI102" s="4"/>
      <c r="AJ102" s="49"/>
      <c r="AK102" s="29"/>
      <c r="AL102" s="4"/>
      <c r="AM102" s="48"/>
      <c r="AN102" s="4"/>
      <c r="AO102" s="48"/>
      <c r="AP102" s="48"/>
      <c r="AQ102" s="7"/>
      <c r="AR102" s="4"/>
      <c r="AS102" s="29"/>
      <c r="AT102" s="47"/>
      <c r="AU102" s="47"/>
      <c r="AW102" s="47"/>
      <c r="AX102" s="47"/>
      <c r="AY102" s="29"/>
      <c r="AZ102" s="48"/>
      <c r="BA102" s="48"/>
      <c r="BB102" s="4"/>
      <c r="BC102" s="4"/>
      <c r="BD102" s="49"/>
      <c r="BE102" s="29"/>
      <c r="BF102" s="48"/>
      <c r="BG102" s="48"/>
      <c r="BH102" s="4"/>
      <c r="BI102" s="48"/>
      <c r="BJ102" s="48"/>
      <c r="BK102" s="7"/>
      <c r="BL102" s="4"/>
      <c r="BM102" s="29"/>
      <c r="BN102" s="47"/>
      <c r="BO102" s="47"/>
      <c r="BQ102" s="47"/>
      <c r="BR102" s="47"/>
      <c r="BS102" s="29"/>
      <c r="BT102" s="48"/>
      <c r="BU102" s="48"/>
      <c r="BV102" s="4"/>
      <c r="BW102" s="4"/>
      <c r="BX102" s="49"/>
      <c r="BY102" s="29"/>
      <c r="BZ102" s="48"/>
      <c r="CA102" s="48"/>
      <c r="CB102" s="4"/>
      <c r="CC102" s="48"/>
      <c r="CD102" s="48"/>
      <c r="CE102" s="29"/>
      <c r="CF102" s="4"/>
      <c r="CG102" s="29"/>
      <c r="CH102" s="47"/>
      <c r="CI102" s="47"/>
      <c r="CK102" s="47"/>
      <c r="CL102" s="47"/>
      <c r="CM102" s="29"/>
      <c r="CN102" s="48"/>
      <c r="CO102" s="48"/>
      <c r="CP102" s="4"/>
      <c r="CQ102" s="4"/>
      <c r="CR102" s="49"/>
      <c r="CS102" s="29"/>
      <c r="CT102" s="48"/>
      <c r="CU102" s="48"/>
      <c r="CV102" s="4"/>
      <c r="CW102" s="48"/>
      <c r="CX102" s="48"/>
      <c r="CY102" s="7"/>
      <c r="CZ102" s="4"/>
      <c r="DA102" s="29"/>
      <c r="DB102" s="47"/>
      <c r="DC102" s="47"/>
      <c r="DE102" s="47"/>
      <c r="DF102" s="47"/>
      <c r="DG102" s="29"/>
      <c r="DH102" s="48"/>
      <c r="DI102" s="48"/>
      <c r="DJ102" s="4"/>
      <c r="DK102" s="4"/>
      <c r="DL102" s="49"/>
      <c r="DM102" s="29"/>
      <c r="DN102" s="48"/>
      <c r="DO102" s="48"/>
      <c r="DP102" s="4"/>
      <c r="DQ102" s="48"/>
      <c r="DR102" s="48"/>
      <c r="DS102" s="7"/>
      <c r="DT102" s="4"/>
      <c r="DU102" s="29"/>
      <c r="DV102" s="47"/>
      <c r="DW102" s="47"/>
      <c r="DY102" s="47"/>
      <c r="DZ102" s="47"/>
      <c r="EA102" s="29"/>
      <c r="EB102" s="4"/>
      <c r="EC102" s="50"/>
      <c r="ED102" s="4"/>
      <c r="EE102" s="4"/>
      <c r="EF102" s="49"/>
      <c r="EG102" s="29"/>
      <c r="EH102" s="48"/>
      <c r="EI102" s="48"/>
      <c r="EJ102" s="4"/>
      <c r="EK102" s="48"/>
      <c r="EL102" s="48"/>
      <c r="EM102" s="7"/>
      <c r="EN102" s="4"/>
      <c r="EO102" s="29"/>
      <c r="EP102" s="47"/>
      <c r="EQ102" s="47"/>
      <c r="ES102" s="47"/>
      <c r="ET102" s="47"/>
      <c r="EU102" s="29"/>
      <c r="EV102" s="48"/>
      <c r="EW102" s="48"/>
      <c r="EX102" s="4"/>
      <c r="EY102" s="4"/>
      <c r="EZ102" s="49"/>
      <c r="FA102" s="29"/>
      <c r="FB102" s="48"/>
      <c r="FC102" s="48"/>
      <c r="FD102" s="4"/>
      <c r="FE102" s="48"/>
      <c r="FF102" s="48"/>
      <c r="FG102" s="7"/>
      <c r="FH102" s="4"/>
      <c r="FI102" s="29"/>
      <c r="FJ102" s="47"/>
      <c r="FK102" s="47"/>
      <c r="FM102" s="47"/>
      <c r="FN102" s="47"/>
      <c r="FO102" s="29"/>
      <c r="FP102" s="48"/>
      <c r="FQ102" s="48"/>
      <c r="FR102" s="4"/>
      <c r="FS102" s="4"/>
      <c r="FT102" s="49"/>
      <c r="FU102" s="29"/>
      <c r="FV102" s="48"/>
      <c r="FW102" s="48"/>
      <c r="FX102" s="4"/>
      <c r="FY102" s="48"/>
      <c r="FZ102" s="48"/>
      <c r="GA102" s="19"/>
      <c r="GI102" s="56"/>
      <c r="GN102" s="57"/>
      <c r="GU102" s="19"/>
      <c r="HC102" s="56"/>
      <c r="HH102" s="57"/>
      <c r="HO102" s="19"/>
      <c r="HW102" s="56"/>
      <c r="IB102" s="57"/>
      <c r="II102" s="19"/>
      <c r="IQ102" s="56"/>
      <c r="IV102" s="57"/>
    </row>
    <row r="103" spans="1:256" ht="13.5" customHeight="1">
      <c r="A103" s="62"/>
      <c r="C103" s="7"/>
      <c r="D103" s="4"/>
      <c r="E103" s="29"/>
      <c r="F103" s="47"/>
      <c r="G103" s="48"/>
      <c r="I103" s="47"/>
      <c r="J103" s="48"/>
      <c r="K103" s="29"/>
      <c r="L103" s="48"/>
      <c r="M103" s="48"/>
      <c r="N103" s="4"/>
      <c r="O103" s="4"/>
      <c r="P103" s="49"/>
      <c r="Q103" s="29"/>
      <c r="R103" s="48"/>
      <c r="S103" s="48"/>
      <c r="T103" s="4"/>
      <c r="U103" s="48"/>
      <c r="V103" s="48"/>
      <c r="W103" s="7"/>
      <c r="X103" s="4"/>
      <c r="Y103" s="29"/>
      <c r="Z103" s="47"/>
      <c r="AA103" s="47"/>
      <c r="AC103" s="47"/>
      <c r="AD103" s="47"/>
      <c r="AE103" s="29"/>
      <c r="AF103" s="48"/>
      <c r="AG103" s="48"/>
      <c r="AH103" s="4"/>
      <c r="AI103" s="4"/>
      <c r="AJ103" s="49"/>
      <c r="AK103" s="29"/>
      <c r="AL103" s="4"/>
      <c r="AM103" s="48"/>
      <c r="AN103" s="4"/>
      <c r="AO103" s="48"/>
      <c r="AP103" s="48"/>
      <c r="AQ103" s="7"/>
      <c r="AR103" s="4"/>
      <c r="AS103" s="29"/>
      <c r="AT103" s="47"/>
      <c r="AU103" s="47"/>
      <c r="AW103" s="47"/>
      <c r="AX103" s="47"/>
      <c r="AY103" s="29"/>
      <c r="AZ103" s="48"/>
      <c r="BA103" s="48"/>
      <c r="BB103" s="4"/>
      <c r="BC103" s="4"/>
      <c r="BD103" s="49"/>
      <c r="BE103" s="29"/>
      <c r="BF103" s="48"/>
      <c r="BG103" s="48"/>
      <c r="BH103" s="4"/>
      <c r="BI103" s="48"/>
      <c r="BJ103" s="48"/>
      <c r="BK103" s="7"/>
      <c r="BL103" s="4"/>
      <c r="BM103" s="29"/>
      <c r="BN103" s="47"/>
      <c r="BO103" s="47"/>
      <c r="BQ103" s="47"/>
      <c r="BR103" s="47"/>
      <c r="BS103" s="29"/>
      <c r="BT103" s="48"/>
      <c r="BU103" s="48"/>
      <c r="BV103" s="4"/>
      <c r="BW103" s="4"/>
      <c r="BX103" s="49"/>
      <c r="BY103" s="29"/>
      <c r="BZ103" s="48"/>
      <c r="CA103" s="48"/>
      <c r="CB103" s="4"/>
      <c r="CC103" s="48"/>
      <c r="CD103" s="48"/>
      <c r="CE103" s="29"/>
      <c r="CF103" s="4"/>
      <c r="CG103" s="29"/>
      <c r="CH103" s="47"/>
      <c r="CI103" s="47"/>
      <c r="CK103" s="47"/>
      <c r="CL103" s="47"/>
      <c r="CM103" s="29"/>
      <c r="CN103" s="48"/>
      <c r="CO103" s="48"/>
      <c r="CP103" s="4"/>
      <c r="CQ103" s="4"/>
      <c r="CR103" s="49"/>
      <c r="CS103" s="29"/>
      <c r="CT103" s="48"/>
      <c r="CU103" s="48"/>
      <c r="CV103" s="4"/>
      <c r="CW103" s="48"/>
      <c r="CX103" s="48"/>
      <c r="CY103" s="7"/>
      <c r="CZ103" s="4"/>
      <c r="DA103" s="29"/>
      <c r="DB103" s="47"/>
      <c r="DC103" s="47"/>
      <c r="DE103" s="47"/>
      <c r="DF103" s="47"/>
      <c r="DG103" s="29"/>
      <c r="DH103" s="48"/>
      <c r="DI103" s="48"/>
      <c r="DJ103" s="4"/>
      <c r="DK103" s="4"/>
      <c r="DL103" s="49"/>
      <c r="DM103" s="29"/>
      <c r="DN103" s="48"/>
      <c r="DO103" s="48"/>
      <c r="DP103" s="4"/>
      <c r="DQ103" s="48"/>
      <c r="DR103" s="48"/>
      <c r="DS103" s="7"/>
      <c r="DT103" s="4"/>
      <c r="DU103" s="29"/>
      <c r="DV103" s="47"/>
      <c r="DW103" s="47"/>
      <c r="DY103" s="47"/>
      <c r="DZ103" s="47"/>
      <c r="EA103" s="29"/>
      <c r="EB103" s="4"/>
      <c r="EC103" s="50"/>
      <c r="ED103" s="4"/>
      <c r="EE103" s="4"/>
      <c r="EF103" s="49"/>
      <c r="EG103" s="29"/>
      <c r="EH103" s="48"/>
      <c r="EI103" s="48"/>
      <c r="EJ103" s="4"/>
      <c r="EK103" s="48"/>
      <c r="EL103" s="48"/>
      <c r="EM103" s="7"/>
      <c r="EN103" s="4"/>
      <c r="EO103" s="29"/>
      <c r="EP103" s="47"/>
      <c r="EQ103" s="47"/>
      <c r="ES103" s="47"/>
      <c r="ET103" s="47"/>
      <c r="EU103" s="29"/>
      <c r="EV103" s="48"/>
      <c r="EW103" s="48"/>
      <c r="EX103" s="4"/>
      <c r="EY103" s="4"/>
      <c r="EZ103" s="49"/>
      <c r="FA103" s="29"/>
      <c r="FB103" s="48"/>
      <c r="FC103" s="48"/>
      <c r="FD103" s="4"/>
      <c r="FE103" s="48"/>
      <c r="FF103" s="48"/>
      <c r="FG103" s="7"/>
      <c r="FH103" s="4"/>
      <c r="FI103" s="29"/>
      <c r="FJ103" s="47"/>
      <c r="FK103" s="47"/>
      <c r="FM103" s="47"/>
      <c r="FN103" s="47"/>
      <c r="FO103" s="29"/>
      <c r="FP103" s="48"/>
      <c r="FQ103" s="48"/>
      <c r="FR103" s="4"/>
      <c r="FS103" s="4"/>
      <c r="FT103" s="49"/>
      <c r="FU103" s="29"/>
      <c r="FV103" s="48"/>
      <c r="FW103" s="48"/>
      <c r="FX103" s="4"/>
      <c r="FY103" s="48"/>
      <c r="FZ103" s="48"/>
      <c r="GA103" s="19"/>
      <c r="GI103" s="56"/>
      <c r="GN103" s="57"/>
      <c r="GU103" s="19"/>
      <c r="HC103" s="56"/>
      <c r="HH103" s="57"/>
      <c r="HO103" s="19"/>
      <c r="HW103" s="56"/>
      <c r="IB103" s="57"/>
      <c r="II103" s="19"/>
      <c r="IQ103" s="56"/>
      <c r="IV103" s="57"/>
    </row>
    <row r="104" spans="1:256" ht="13.5" customHeight="1">
      <c r="S104" s="47"/>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row r="201" s="2" customFormat="1" ht="13.5" customHeight="1"/>
    <row r="202" s="2" customFormat="1" ht="13.5" customHeight="1"/>
    <row r="203" s="2" customFormat="1" ht="13.5" customHeight="1"/>
    <row r="204" s="2" customFormat="1" ht="13.5" customHeight="1"/>
    <row r="205" s="2" customFormat="1" ht="13.5" customHeight="1"/>
    <row r="206" s="2" customFormat="1" ht="13.5" customHeight="1"/>
    <row r="207" s="2" customFormat="1" ht="13.5" customHeight="1"/>
    <row r="208" s="2" customFormat="1" ht="13.5" customHeight="1"/>
    <row r="209" s="2" customFormat="1" ht="13.5" customHeight="1"/>
    <row r="210" s="2" customFormat="1" ht="13.5" customHeight="1"/>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info_parties!$A$1:$A$95</xm:f>
          </x14:formula1>
          <xm:sqref>A11:A28 A31:A103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2025-02-24T22:16:06Z</dcterms:modified>
</cp:coreProperties>
</file>